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24" documentId="8_{E5641C1A-AD81-4562-9AAB-F707265C6874}" xr6:coauthVersionLast="47" xr6:coauthVersionMax="47" xr10:uidLastSave="{FE9CFABD-7A47-40C5-9C5C-DA08BCE69B11}"/>
  <bookViews>
    <workbookView xWindow="-120" yWindow="-120" windowWidth="29040" windowHeight="15720" xr2:uid="{1073187E-DC3E-4D24-9DCE-7A63EFAD32ED}"/>
  </bookViews>
  <sheets>
    <sheet name="Koostenäkymä" sheetId="1" r:id="rId1"/>
    <sheet name="Täyttönäkymä" sheetId="5" r:id="rId2"/>
    <sheet name="Mobiilinäkymä" sheetId="6" r:id="rId3"/>
    <sheet name="k-arvo tietokanta" sheetId="8" state="hidden" r:id="rId4"/>
  </sheets>
  <externalReferences>
    <externalReference r:id="rId5"/>
  </externalReferences>
  <definedNames>
    <definedName name="_xlnm._FilterDatabase" localSheetId="0" hidden="1">Koostenäkymä!#REF!</definedName>
    <definedName name="_xlnm._FilterDatabase" localSheetId="2" hidden="1">Mobiilinäkymä!$A$10:$D$10</definedName>
    <definedName name="_xlnm._FilterDatabase" localSheetId="1" hidden="1">Täyttönäkymä!$A$9:$D$10</definedName>
    <definedName name="asento">Tietokanta_yksinkertainen_poisto[asento]</definedName>
    <definedName name="DDL">_xlfn.LAMBDA(_xlpm.range,_xlop.lookup1,_xlop.lookup2,_xlop.lookup3,_xlop.lookup4,_xlop.lookup5,_xlop.lookup6,_xlop.lookup7,_xlop.lookup8,_xlop.lookup9,_xlop.lookup10, _xlfn.LET( _xlpm._s, "%^&amp;&amp;@",  _xlpm.lookupValue, _xlpm.lookup1 &amp; _xlpm._s &amp; _xlpm.lookup2 &amp; _xlpm._s &amp; _xlpm.lookup3 &amp; _xlpm._s &amp; _xlpm.lookup4 &amp; _xlpm._s &amp; _xlpm.lookup5 &amp; _xlpm._s &amp; _xlpm.lookup6 &amp; _xlpm._s &amp; _xlpm.lookup7 &amp; _xlpm._s &amp; _xlpm.lookup8 &amp; _xlpm._s &amp; _xlpm.lookup9 &amp; _xlpm._s &amp; _xlpm.lookup10, _xlpm.levelIndex, IFERROR(ROWS(_xlfn.TEXTSPLIT(_xlpm.lookupValue, , _xlpm._s, TRUE())), 0) + 1,  _xlpm.lookupArray, _xlfn.BYROW(_xlfn.EXPAND(_xlfn.CHOOSECOLS(_xlpm.range, _xlfn.SEQUENCE(1, _xlpm.levelIndex - 1)), , 10, ""), _xlfn.LAMBDA(_xlpm.row, _xlfn.TEXTJOIN(_xlpm._s, FALSE, _xlpm.row))), _xlpm.returnRange, INDEX(_xlpm.range, 0, _xlpm.levelIndex),  _xlpm.result, IF(_xlfn.ISOMITTED(_xlpm.lookup1) * _xlpm.levelIndex = 1, _xlpm.returnRange, _xlfn.XLOOKUP(_xlpm.lookupValue, _xlpm.lookupArray, _xlpm.returnRange):_xlfn.XLOOKUP(_xlpm.lookupValue, _xlpm.lookupArray, _xlpm.returnRange, , , -1)), _xlpm.result))</definedName>
    <definedName name="karvo">Tietokanta_yksinkertainen_poisto[k-arvo]</definedName>
    <definedName name="Koko">Tietokanta_yksinkertainen_poisto[Koko]</definedName>
    <definedName name="ls">#REF!*SQRT(#REF!)</definedName>
    <definedName name="page1_noblank">IF(ISBLANK(page1),"",page1)</definedName>
    <definedName name="page2">#REF!</definedName>
    <definedName name="page2_noblank">IF(ISBLANK(page2),"",page2)</definedName>
    <definedName name="_xlnm.Print_Area" localSheetId="0">Koostenäkymä!$A:$X</definedName>
    <definedName name="_xlnm.Print_Area" localSheetId="2">Mobiilinäkymä!$A:$M</definedName>
    <definedName name="_xlnm.Print_Area" localSheetId="1">Täyttönäkymä!$A:$M</definedName>
    <definedName name="_xlnm.Print_Titles" localSheetId="2">Mobiilinäkymä!$11:$12</definedName>
    <definedName name="säätöasento_poisto">_xlfn.LAMBDA(_xlpm.päätelaite,_xlpm.koko,_xlpm.mitattu,_xlpm.paine,_xlpm.tietokanta,   IF(     OR(TRIM(_xlpm.päätelaite)="", TRIM(_xlpm.koko)=""),     "",     IFERROR(       _xlfn.LET(         _xlpm.comp, _xlpm.mitattu / SQRT(_xlpm.paine),         _xlpm.filt, _xlfn._xlws.FILTER(                 _xlpm.tietokanta,                 (Tietokanta_yksinkertainen_poisto[Tyyppi]=_xlpm.päätelaite) * (Tietokanta_yksinkertainen_poisto[Koko]=_xlpm.koko)               ),         _xlpm.kColIndex, MATCH("k-arvo", Tietokanta_yksinkertainen_poisto[#Headers], 0),         _xlpm.asentoColIndex, MATCH("asento", Tietokanta_yksinkertainen_poisto[#Headers], 0),         _xlpm.kValues, INDEX(_xlpm.filt, 0, _xlpm.kColIndex),         _xlpm.diffs, ABS(_xlpm.kValues - _xlpm.comp),         _xlpm.minDiff, MIN(_xlpm.diffs),         _xlpm.rowIndex, MATCH(_xlpm.minDiff, _xlpm.diffs, 0),         INDEX(_xlpm.filt, _xlpm.rowIndex, _xlpm.asentoColIndex)       ),       ""     )   ) )</definedName>
    <definedName name="säätöasento_tulo">_xlfn.LAMBDA(_xlpm.päätelaite,_xlpm.koko,_xlpm.mitattu,_xlpm.paine,_xlpm.tietokanta, IF( OR(TRIM(_xlpm.päätelaite)="",TRIM(_xlpm.koko)=""), "", IFERROR( _xlfn.LET( _xlpm.comp, _xlpm.mitattu/SQRT(_xlpm.paine), _xlpm.filt, _xlfn._xlws.FILTER( _xlpm.tietokanta, (Tietokanta_yksinkertainen_tulo[Tyyppi]=_xlpm.päätelaite)*(Tietokanta_yksinkertainen_tulo[Koko]=_xlpm.koko) ), _xlpm.kColIndex, MATCH("k-arvo",Tietokanta_yksinkertainen_tulo[#Headers],0), _xlpm.asentoColIndex, MATCH("asento",Tietokanta_yksinkertainen_tulo[#Headers],0), _xlpm.kValues, INDEX(_xlpm.filt,0,_xlpm.kColIndex), _xlpm.diffs, ABS(_xlpm.kValues-_xlpm.comp), _xlpm.minDiff, MIN(_xlpm.diffs), _xlpm.rowIndex, MATCH(_xlpm.minDiff,_xlpm.diffs,0), INDEX(_xlpm.filt,_xlpm.rowIndex,_xlpm.asentoColIndex) ), "" ) ) )</definedName>
    <definedName name="testi">säätöasento_poisto</definedName>
    <definedName name="Tietokanta_tekniset_poisto">Tietokanta_yksinkertainen_poisto[[Tyyppi]:[k-arvo]]</definedName>
    <definedName name="Tietokanta_tekniset_tulo">Tietokanta_yksinkertainen_tulo[[Tyyppi]:[k-arvo]]</definedName>
    <definedName name="Tila">[1]!Mittauspöytäkirja[Huone
Tila]</definedName>
    <definedName name="Tyyppi">Tietokanta_yksinkertainen_poisto[Tyyppi]</definedName>
    <definedName name="valmistaja">Tietokanta_yksinkertainen_poisto[valmistaja]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6" l="1" a="1"/>
  <c r="X28" i="6" s="1"/>
  <c r="W28" i="6"/>
  <c r="X27" i="6" a="1"/>
  <c r="X27" i="6" s="1"/>
  <c r="W27" i="6"/>
  <c r="Y28" i="6" a="1"/>
  <c r="Y28" i="6" s="1"/>
  <c r="Y27" i="6" a="1"/>
  <c r="Y27" i="6" s="1"/>
  <c r="V23" i="5" a="1"/>
  <c r="V23" i="5" s="1"/>
  <c r="U23" i="5"/>
  <c r="F19" i="5" a="1"/>
  <c r="F19" i="5" s="1"/>
  <c r="G19" i="5" s="1" a="1"/>
  <c r="G19" i="5" s="1"/>
  <c r="H19" i="5" s="1"/>
  <c r="L19" i="5" s="1"/>
  <c r="V22" i="5" a="1"/>
  <c r="V22" i="5" s="1"/>
  <c r="U22" i="5"/>
  <c r="K19" i="5" a="1"/>
  <c r="J19" i="5" a="1"/>
  <c r="J19" i="5" l="1"/>
  <c r="K19" i="5"/>
  <c r="G36" i="6" a="1"/>
  <c r="G36" i="6" s="1"/>
  <c r="H36" i="6" s="1"/>
  <c r="F37" i="6" a="1"/>
  <c r="F37" i="6" s="1"/>
  <c r="G37" i="6" s="1" a="1"/>
  <c r="G37" i="6" s="1"/>
  <c r="H37" i="6" s="1"/>
  <c r="G38" i="6" a="1"/>
  <c r="G38" i="6" s="1"/>
  <c r="H38" i="6" s="1"/>
  <c r="G39" i="6" a="1"/>
  <c r="G39" i="6" s="1"/>
  <c r="H39" i="6" s="1"/>
  <c r="F40" i="6" a="1"/>
  <c r="F40" i="6" s="1"/>
  <c r="G40" i="6" s="1" a="1"/>
  <c r="G40" i="6" s="1"/>
  <c r="H40" i="6" s="1"/>
  <c r="F41" i="6" a="1"/>
  <c r="F41" i="6" s="1"/>
  <c r="G41" i="6" s="1" a="1"/>
  <c r="G41" i="6" s="1"/>
  <c r="H41" i="6" s="1"/>
  <c r="F42" i="6" a="1"/>
  <c r="F42" i="6" s="1"/>
  <c r="G42" i="6" s="1" a="1"/>
  <c r="G42" i="6" s="1"/>
  <c r="H42" i="6" s="1"/>
  <c r="F43" i="6" a="1"/>
  <c r="F43" i="6" s="1"/>
  <c r="G43" i="6" s="1" a="1"/>
  <c r="G43" i="6" s="1"/>
  <c r="H43" i="6" s="1"/>
  <c r="F44" i="6" a="1"/>
  <c r="F44" i="6" s="1"/>
  <c r="G44" i="6" s="1" a="1"/>
  <c r="G44" i="6" s="1"/>
  <c r="H44" i="6" s="1"/>
  <c r="F45" i="6" a="1"/>
  <c r="F45" i="6" s="1"/>
  <c r="G45" i="6" s="1" a="1"/>
  <c r="G45" i="6" s="1"/>
  <c r="H45" i="6" s="1"/>
  <c r="F46" i="6" a="1"/>
  <c r="F46" i="6" s="1"/>
  <c r="G46" i="6" s="1" a="1"/>
  <c r="G46" i="6" s="1"/>
  <c r="H46" i="6" s="1"/>
  <c r="F47" i="6" a="1"/>
  <c r="F47" i="6" s="1"/>
  <c r="G47" i="6" s="1" a="1"/>
  <c r="G47" i="6" s="1"/>
  <c r="H47" i="6" s="1"/>
  <c r="F48" i="6" a="1"/>
  <c r="F48" i="6" s="1"/>
  <c r="G48" i="6" s="1" a="1"/>
  <c r="G48" i="6" s="1"/>
  <c r="H48" i="6" s="1"/>
  <c r="F49" i="6" a="1"/>
  <c r="F49" i="6" s="1"/>
  <c r="G49" i="6" s="1" a="1"/>
  <c r="G49" i="6" s="1"/>
  <c r="H49" i="6" s="1"/>
  <c r="F50" i="6" a="1"/>
  <c r="F50" i="6" s="1"/>
  <c r="G50" i="6" s="1" a="1"/>
  <c r="G50" i="6" s="1"/>
  <c r="H50" i="6" s="1"/>
  <c r="F51" i="6" a="1"/>
  <c r="F51" i="6" s="1"/>
  <c r="G51" i="6" s="1" a="1"/>
  <c r="G51" i="6" s="1"/>
  <c r="H51" i="6" s="1"/>
  <c r="F35" i="6" a="1"/>
  <c r="F35" i="6" s="1"/>
  <c r="G35" i="6" s="1" a="1"/>
  <c r="G35" i="6" s="1"/>
  <c r="H35" i="6" s="1"/>
  <c r="F34" i="6" a="1"/>
  <c r="F34" i="6" s="1"/>
  <c r="G34" i="6" s="1" a="1"/>
  <c r="G34" i="6" s="1"/>
  <c r="H34" i="6" s="1"/>
  <c r="F48" i="5" a="1"/>
  <c r="F48" i="5" s="1"/>
  <c r="G48" i="5" s="1" a="1"/>
  <c r="G48" i="5" s="1"/>
  <c r="H48" i="5" s="1"/>
  <c r="F49" i="5" a="1"/>
  <c r="F49" i="5" s="1"/>
  <c r="G49" i="5" s="1" a="1"/>
  <c r="G49" i="5" s="1"/>
  <c r="H49" i="5" s="1"/>
  <c r="F50" i="5" a="1"/>
  <c r="F50" i="5" s="1"/>
  <c r="G50" i="5" s="1" a="1"/>
  <c r="G50" i="5" s="1"/>
  <c r="H50" i="5" s="1"/>
  <c r="F51" i="5" a="1"/>
  <c r="F51" i="5" s="1"/>
  <c r="G51" i="5" s="1" a="1"/>
  <c r="G51" i="5" s="1"/>
  <c r="H51" i="5" s="1"/>
  <c r="F52" i="5" a="1"/>
  <c r="F52" i="5" s="1"/>
  <c r="G52" i="5" s="1" a="1"/>
  <c r="G52" i="5" s="1"/>
  <c r="H52" i="5" s="1"/>
  <c r="F53" i="5" a="1"/>
  <c r="F53" i="5" s="1"/>
  <c r="G53" i="5" s="1" a="1"/>
  <c r="G53" i="5" s="1"/>
  <c r="H53" i="5" s="1"/>
  <c r="F54" i="5" a="1"/>
  <c r="F54" i="5" s="1"/>
  <c r="G54" i="5" s="1" a="1"/>
  <c r="G54" i="5" s="1"/>
  <c r="H54" i="5" s="1"/>
  <c r="F55" i="5" a="1"/>
  <c r="F55" i="5" s="1"/>
  <c r="G55" i="5" s="1" a="1"/>
  <c r="G55" i="5" s="1"/>
  <c r="H55" i="5" s="1"/>
  <c r="F56" i="5" a="1"/>
  <c r="F56" i="5" s="1"/>
  <c r="G56" i="5" s="1" a="1"/>
  <c r="G56" i="5" s="1"/>
  <c r="H56" i="5" s="1"/>
  <c r="F57" i="5" a="1"/>
  <c r="F57" i="5" s="1"/>
  <c r="G57" i="5" s="1" a="1"/>
  <c r="G57" i="5" s="1"/>
  <c r="H57" i="5" s="1"/>
  <c r="F58" i="5" a="1"/>
  <c r="F58" i="5" s="1"/>
  <c r="G58" i="5" s="1" a="1"/>
  <c r="G58" i="5" s="1"/>
  <c r="H58" i="5" s="1"/>
  <c r="F59" i="5" a="1"/>
  <c r="F59" i="5" s="1"/>
  <c r="G59" i="5" s="1" a="1"/>
  <c r="G59" i="5" s="1"/>
  <c r="H59" i="5" s="1"/>
  <c r="F60" i="5" a="1"/>
  <c r="F60" i="5" s="1"/>
  <c r="G60" i="5" s="1" a="1"/>
  <c r="G60" i="5" s="1"/>
  <c r="H60" i="5" s="1"/>
  <c r="F61" i="5" a="1"/>
  <c r="F61" i="5" s="1"/>
  <c r="G61" i="5" s="1" a="1"/>
  <c r="G61" i="5" s="1"/>
  <c r="H61" i="5" s="1"/>
  <c r="F62" i="5" a="1"/>
  <c r="F62" i="5" s="1"/>
  <c r="G62" i="5" s="1" a="1"/>
  <c r="G62" i="5" s="1"/>
  <c r="H62" i="5" s="1"/>
  <c r="F63" i="5" a="1"/>
  <c r="F63" i="5" s="1"/>
  <c r="G63" i="5" s="1" a="1"/>
  <c r="G63" i="5" s="1"/>
  <c r="H63" i="5" s="1"/>
  <c r="F64" i="5" a="1"/>
  <c r="F64" i="5" s="1"/>
  <c r="G64" i="5" s="1" a="1"/>
  <c r="G64" i="5" s="1"/>
  <c r="H64" i="5" s="1"/>
  <c r="F65" i="5" a="1"/>
  <c r="F65" i="5" s="1"/>
  <c r="G65" i="5" s="1" a="1"/>
  <c r="G65" i="5" s="1"/>
  <c r="H65" i="5" s="1"/>
  <c r="F66" i="5" a="1"/>
  <c r="F66" i="5" s="1"/>
  <c r="G66" i="5" s="1" a="1"/>
  <c r="G66" i="5" s="1"/>
  <c r="H66" i="5" s="1"/>
  <c r="F67" i="5" a="1"/>
  <c r="F67" i="5" s="1"/>
  <c r="G67" i="5" s="1" a="1"/>
  <c r="G67" i="5" s="1"/>
  <c r="H67" i="5" s="1"/>
  <c r="F68" i="5" a="1"/>
  <c r="F68" i="5" s="1"/>
  <c r="G68" i="5" s="1" a="1"/>
  <c r="G68" i="5" s="1"/>
  <c r="H68" i="5" s="1"/>
  <c r="F69" i="5" a="1"/>
  <c r="F69" i="5" s="1"/>
  <c r="G69" i="5" s="1" a="1"/>
  <c r="G69" i="5" s="1"/>
  <c r="H69" i="5" s="1"/>
  <c r="F70" i="5" a="1"/>
  <c r="F70" i="5" s="1"/>
  <c r="G70" i="5" s="1" a="1"/>
  <c r="G70" i="5" s="1"/>
  <c r="H70" i="5" s="1"/>
  <c r="F71" i="5" a="1"/>
  <c r="F71" i="5" s="1"/>
  <c r="G71" i="5" s="1" a="1"/>
  <c r="G71" i="5" s="1"/>
  <c r="H71" i="5" s="1"/>
  <c r="F72" i="5" a="1"/>
  <c r="F72" i="5" s="1"/>
  <c r="G72" i="5" s="1" a="1"/>
  <c r="G72" i="5" s="1"/>
  <c r="H72" i="5" s="1"/>
  <c r="F73" i="5" a="1"/>
  <c r="F73" i="5" s="1"/>
  <c r="G73" i="5" s="1" a="1"/>
  <c r="G73" i="5" s="1"/>
  <c r="H73" i="5" s="1"/>
  <c r="F46" i="5" a="1"/>
  <c r="F46" i="5" s="1"/>
  <c r="G46" i="5" s="1" a="1"/>
  <c r="G46" i="5" s="1"/>
  <c r="H46" i="5" s="1"/>
  <c r="F47" i="5" a="1"/>
  <c r="F47" i="5" s="1"/>
  <c r="G47" i="5" s="1" a="1"/>
  <c r="G47" i="5" s="1"/>
  <c r="H47" i="5" s="1"/>
  <c r="D5" i="6"/>
  <c r="D6" i="6"/>
  <c r="D7" i="6"/>
  <c r="D8" i="6"/>
  <c r="J4" i="5"/>
  <c r="J5" i="5"/>
  <c r="J6" i="5"/>
  <c r="J7" i="5"/>
  <c r="J8" i="5"/>
  <c r="J3" i="5"/>
  <c r="D5" i="5"/>
  <c r="D6" i="5"/>
  <c r="D7" i="5"/>
  <c r="D8" i="5"/>
  <c r="J6" i="6"/>
  <c r="J7" i="6"/>
  <c r="J8" i="6"/>
  <c r="F15" i="5" a="1"/>
  <c r="F15" i="5" s="1"/>
  <c r="G15" i="5" s="1" a="1"/>
  <c r="G15" i="5" s="1"/>
  <c r="H15" i="5" s="1"/>
  <c r="G13" i="6" a="1"/>
  <c r="G13" i="6" s="1"/>
  <c r="H13" i="6" s="1"/>
  <c r="M43" i="5"/>
  <c r="F37" i="5" a="1"/>
  <c r="F37" i="5" s="1"/>
  <c r="G37" i="5" s="1" a="1"/>
  <c r="G37" i="5" s="1"/>
  <c r="H37" i="5" s="1"/>
  <c r="F39" i="5" a="1"/>
  <c r="F39" i="5" s="1"/>
  <c r="G39" i="5" s="1" a="1"/>
  <c r="G39" i="5" s="1"/>
  <c r="H39" i="5" s="1"/>
  <c r="F23" i="5" a="1"/>
  <c r="F23" i="5" s="1"/>
  <c r="G23" i="5" s="1" a="1"/>
  <c r="G23" i="5" s="1"/>
  <c r="H23" i="5" s="1"/>
  <c r="F16" i="5" a="1"/>
  <c r="F16" i="5" s="1"/>
  <c r="G16" i="5" s="1" a="1"/>
  <c r="G16" i="5" s="1"/>
  <c r="H16" i="5" s="1"/>
  <c r="F14" i="5" a="1"/>
  <c r="F14" i="5" s="1"/>
  <c r="G14" i="5" s="1" a="1"/>
  <c r="G14" i="5" s="1"/>
  <c r="H14" i="5" s="1"/>
  <c r="F17" i="5" a="1"/>
  <c r="F17" i="5" s="1"/>
  <c r="G17" i="5" s="1" a="1"/>
  <c r="G17" i="5" s="1"/>
  <c r="H17" i="5" s="1"/>
  <c r="G15" i="6" a="1"/>
  <c r="G15" i="6" s="1"/>
  <c r="H15" i="6" s="1"/>
  <c r="F16" i="6" a="1"/>
  <c r="F16" i="6" s="1"/>
  <c r="G16" i="6" s="1" a="1"/>
  <c r="G16" i="6" s="1"/>
  <c r="H16" i="6" s="1"/>
  <c r="F17" i="6" a="1"/>
  <c r="F17" i="6" s="1"/>
  <c r="G17" i="6" s="1" a="1"/>
  <c r="G17" i="6" s="1"/>
  <c r="H17" i="6" s="1"/>
  <c r="F18" i="6" a="1"/>
  <c r="F18" i="6" s="1"/>
  <c r="G18" i="6" s="1" a="1"/>
  <c r="G18" i="6" s="1"/>
  <c r="H18" i="6" s="1"/>
  <c r="F19" i="6" a="1"/>
  <c r="F19" i="6" s="1"/>
  <c r="G19" i="6" s="1" a="1"/>
  <c r="G19" i="6" s="1"/>
  <c r="H19" i="6" s="1"/>
  <c r="F20" i="6" a="1"/>
  <c r="F20" i="6" s="1"/>
  <c r="G20" i="6" s="1" a="1"/>
  <c r="G20" i="6" s="1"/>
  <c r="H20" i="6" s="1"/>
  <c r="F21" i="6" a="1"/>
  <c r="F21" i="6" s="1"/>
  <c r="G21" i="6" s="1" a="1"/>
  <c r="G21" i="6" s="1"/>
  <c r="H21" i="6" s="1"/>
  <c r="F22" i="6" a="1"/>
  <c r="F22" i="6" s="1"/>
  <c r="G22" i="6" s="1" a="1"/>
  <c r="G22" i="6" s="1"/>
  <c r="H22" i="6" s="1"/>
  <c r="F23" i="6" a="1"/>
  <c r="F23" i="6" s="1"/>
  <c r="G23" i="6" s="1" a="1"/>
  <c r="G23" i="6" s="1"/>
  <c r="H23" i="6" s="1"/>
  <c r="F24" i="6" a="1"/>
  <c r="F24" i="6" s="1"/>
  <c r="G24" i="6" s="1" a="1"/>
  <c r="G24" i="6" s="1"/>
  <c r="H24" i="6" s="1"/>
  <c r="F25" i="6" a="1"/>
  <c r="F25" i="6" s="1"/>
  <c r="G25" i="6" s="1" a="1"/>
  <c r="G25" i="6" s="1"/>
  <c r="H25" i="6" s="1"/>
  <c r="F26" i="6" a="1"/>
  <c r="F26" i="6" s="1"/>
  <c r="G26" i="6" s="1" a="1"/>
  <c r="G26" i="6" s="1"/>
  <c r="H26" i="6" s="1"/>
  <c r="F27" i="6" a="1"/>
  <c r="F27" i="6" s="1"/>
  <c r="G27" i="6" s="1" a="1"/>
  <c r="G27" i="6" s="1"/>
  <c r="H27" i="6" s="1"/>
  <c r="F28" i="6" a="1"/>
  <c r="F28" i="6" s="1"/>
  <c r="G28" i="6" s="1" a="1"/>
  <c r="G28" i="6" s="1"/>
  <c r="H28" i="6" s="1"/>
  <c r="F29" i="6" a="1"/>
  <c r="F29" i="6" s="1"/>
  <c r="G29" i="6" s="1" a="1"/>
  <c r="G29" i="6" s="1"/>
  <c r="H29" i="6" s="1"/>
  <c r="F12" i="6" a="1"/>
  <c r="F12" i="6" s="1"/>
  <c r="G12" i="6" s="1" a="1"/>
  <c r="G12" i="6" s="1"/>
  <c r="H12" i="6" s="1"/>
  <c r="F14" i="6" a="1"/>
  <c r="F14" i="6" s="1"/>
  <c r="G14" i="6" s="1" a="1"/>
  <c r="G14" i="6" s="1"/>
  <c r="H14" i="6" s="1"/>
  <c r="D9" i="6"/>
  <c r="F13" i="5" a="1"/>
  <c r="F13" i="5" s="1"/>
  <c r="G13" i="5" s="1" a="1"/>
  <c r="G13" i="5" s="1"/>
  <c r="H13" i="5" s="1"/>
  <c r="Z8" i="1"/>
  <c r="Z7" i="1"/>
  <c r="Y8" i="1"/>
  <c r="Y7" i="1"/>
  <c r="F24" i="5" a="1"/>
  <c r="F24" i="5" s="1"/>
  <c r="G24" i="5" s="1" a="1"/>
  <c r="G24" i="5" s="1"/>
  <c r="H24" i="5" s="1"/>
  <c r="F18" i="5" a="1"/>
  <c r="F18" i="5" s="1"/>
  <c r="G18" i="5" s="1" a="1"/>
  <c r="G18" i="5" s="1"/>
  <c r="H18" i="5" s="1"/>
  <c r="F20" i="5" a="1"/>
  <c r="F20" i="5" s="1"/>
  <c r="G20" i="5" s="1" a="1"/>
  <c r="G20" i="5" s="1"/>
  <c r="H20" i="5" s="1"/>
  <c r="F21" i="5" a="1"/>
  <c r="F21" i="5" s="1"/>
  <c r="G21" i="5" s="1" a="1"/>
  <c r="G21" i="5" s="1"/>
  <c r="H21" i="5" s="1"/>
  <c r="F22" i="5" a="1"/>
  <c r="F22" i="5" s="1"/>
  <c r="G22" i="5" s="1" a="1"/>
  <c r="G22" i="5" s="1"/>
  <c r="H22" i="5" s="1"/>
  <c r="F25" i="5" a="1"/>
  <c r="F25" i="5" s="1"/>
  <c r="G25" i="5" s="1" a="1"/>
  <c r="G25" i="5" s="1"/>
  <c r="H25" i="5" s="1"/>
  <c r="F26" i="5" a="1"/>
  <c r="F26" i="5" s="1"/>
  <c r="G26" i="5" s="1" a="1"/>
  <c r="G26" i="5" s="1"/>
  <c r="H26" i="5" s="1"/>
  <c r="F27" i="5" a="1"/>
  <c r="F27" i="5" s="1"/>
  <c r="G27" i="5" s="1" a="1"/>
  <c r="G27" i="5" s="1"/>
  <c r="H27" i="5" s="1"/>
  <c r="F28" i="5" a="1"/>
  <c r="F28" i="5" s="1"/>
  <c r="G28" i="5" s="1" a="1"/>
  <c r="G28" i="5" s="1"/>
  <c r="H28" i="5" s="1"/>
  <c r="F29" i="5" a="1"/>
  <c r="F29" i="5" s="1"/>
  <c r="G29" i="5" s="1" a="1"/>
  <c r="G29" i="5" s="1"/>
  <c r="H29" i="5" s="1"/>
  <c r="F30" i="5" a="1"/>
  <c r="F30" i="5" s="1"/>
  <c r="G30" i="5" s="1" a="1"/>
  <c r="G30" i="5" s="1"/>
  <c r="H30" i="5" s="1"/>
  <c r="F31" i="5" a="1"/>
  <c r="F31" i="5" s="1"/>
  <c r="G31" i="5" s="1" a="1"/>
  <c r="G31" i="5" s="1"/>
  <c r="H31" i="5" s="1"/>
  <c r="F32" i="5" a="1"/>
  <c r="F32" i="5" s="1"/>
  <c r="G32" i="5" s="1" a="1"/>
  <c r="G32" i="5" s="1"/>
  <c r="H32" i="5" s="1"/>
  <c r="F33" i="5" a="1"/>
  <c r="F33" i="5" s="1"/>
  <c r="G33" i="5" s="1" a="1"/>
  <c r="G33" i="5" s="1"/>
  <c r="H33" i="5" s="1"/>
  <c r="F34" i="5" a="1"/>
  <c r="F34" i="5" s="1"/>
  <c r="G34" i="5" s="1" a="1"/>
  <c r="G34" i="5" s="1"/>
  <c r="H34" i="5" s="1"/>
  <c r="F35" i="5" a="1"/>
  <c r="F35" i="5" s="1"/>
  <c r="G35" i="5" s="1" a="1"/>
  <c r="G35" i="5" s="1"/>
  <c r="H35" i="5" s="1"/>
  <c r="F36" i="5" a="1"/>
  <c r="F36" i="5" s="1"/>
  <c r="G36" i="5" s="1" a="1"/>
  <c r="G36" i="5" s="1"/>
  <c r="H36" i="5" s="1"/>
  <c r="F38" i="5" a="1"/>
  <c r="F38" i="5" s="1"/>
  <c r="G38" i="5" s="1" a="1"/>
  <c r="G38" i="5" s="1"/>
  <c r="H38" i="5" s="1"/>
  <c r="F40" i="5" a="1"/>
  <c r="F40" i="5" s="1"/>
  <c r="G40" i="5" s="1" a="1"/>
  <c r="G40" i="5" s="1"/>
  <c r="H40" i="5" s="1"/>
  <c r="F41" i="5" a="1"/>
  <c r="F41" i="5" s="1"/>
  <c r="G41" i="5" s="1" a="1"/>
  <c r="G41" i="5" s="1"/>
  <c r="H41" i="5" s="1"/>
  <c r="J19" i="6" a="1"/>
  <c r="J24" i="6" a="1"/>
  <c r="J23" i="6" a="1"/>
  <c r="J16" i="6" a="1"/>
  <c r="J13" i="6" a="1"/>
  <c r="J14" i="6" a="1"/>
  <c r="J15" i="6" a="1"/>
  <c r="J32" i="5" a="1"/>
  <c r="K38" i="5" a="1"/>
  <c r="K41" i="5" a="1"/>
  <c r="K33" i="5" a="1"/>
  <c r="K15" i="5" a="1"/>
  <c r="J41" i="5" a="1"/>
  <c r="J27" i="6" a="1"/>
  <c r="J38" i="5" a="1"/>
  <c r="J18" i="6" a="1"/>
  <c r="J15" i="5" a="1"/>
  <c r="J25" i="6" a="1"/>
  <c r="J28" i="6" a="1"/>
  <c r="J21" i="6" a="1"/>
  <c r="J20" i="6" a="1"/>
  <c r="J26" i="6" a="1"/>
  <c r="J17" i="6" a="1"/>
  <c r="K32" i="5" a="1"/>
  <c r="J22" i="6" a="1"/>
  <c r="J33" i="5" a="1"/>
  <c r="J29" i="6" a="1"/>
  <c r="K49" i="6" l="1"/>
  <c r="L41" i="6"/>
  <c r="K50" i="6"/>
  <c r="K40" i="6"/>
  <c r="L47" i="6"/>
  <c r="L39" i="6"/>
  <c r="K38" i="6"/>
  <c r="L35" i="6"/>
  <c r="L45" i="6"/>
  <c r="K37" i="6"/>
  <c r="K44" i="6"/>
  <c r="L42" i="6"/>
  <c r="L36" i="6"/>
  <c r="L51" i="6"/>
  <c r="L43" i="6"/>
  <c r="L69" i="5"/>
  <c r="L61" i="5"/>
  <c r="L53" i="5"/>
  <c r="L68" i="5"/>
  <c r="L60" i="5"/>
  <c r="L52" i="5"/>
  <c r="L50" i="5"/>
  <c r="L67" i="5"/>
  <c r="L66" i="5"/>
  <c r="L58" i="5"/>
  <c r="L73" i="5"/>
  <c r="L49" i="5"/>
  <c r="L59" i="5"/>
  <c r="L57" i="5"/>
  <c r="L72" i="5"/>
  <c r="L64" i="5"/>
  <c r="L56" i="5"/>
  <c r="L51" i="5"/>
  <c r="L65" i="5"/>
  <c r="L71" i="5"/>
  <c r="L63" i="5"/>
  <c r="L70" i="5"/>
  <c r="L62" i="5"/>
  <c r="L54" i="5"/>
  <c r="L48" i="5"/>
  <c r="L32" i="5"/>
  <c r="L30" i="5"/>
  <c r="L41" i="5"/>
  <c r="L38" i="5"/>
  <c r="L15" i="5"/>
  <c r="L33" i="5"/>
  <c r="L34" i="5"/>
  <c r="K48" i="6"/>
  <c r="L12" i="6"/>
  <c r="K18" i="6"/>
  <c r="L19" i="6"/>
  <c r="J13" i="6"/>
  <c r="L37" i="5"/>
  <c r="L39" i="5"/>
  <c r="L23" i="5"/>
  <c r="K15" i="5"/>
  <c r="J15" i="5"/>
  <c r="J18" i="6"/>
  <c r="J15" i="6"/>
  <c r="J19" i="6"/>
  <c r="J20" i="6"/>
  <c r="J17" i="6"/>
  <c r="J16" i="6"/>
  <c r="J29" i="6"/>
  <c r="J14" i="6"/>
  <c r="J21" i="6"/>
  <c r="J23" i="6"/>
  <c r="J27" i="6"/>
  <c r="J26" i="6"/>
  <c r="J25" i="6"/>
  <c r="J24" i="6"/>
  <c r="J22" i="6"/>
  <c r="J28" i="6"/>
  <c r="L21" i="6"/>
  <c r="K21" i="6"/>
  <c r="L20" i="6"/>
  <c r="L16" i="6"/>
  <c r="K16" i="6"/>
  <c r="L29" i="6"/>
  <c r="K29" i="6"/>
  <c r="L28" i="6"/>
  <c r="K28" i="6"/>
  <c r="K15" i="6"/>
  <c r="L15" i="6"/>
  <c r="L18" i="6"/>
  <c r="K19" i="6"/>
  <c r="L14" i="6"/>
  <c r="K20" i="6"/>
  <c r="K24" i="6"/>
  <c r="L24" i="6"/>
  <c r="K14" i="6"/>
  <c r="L16" i="5"/>
  <c r="L24" i="5"/>
  <c r="L22" i="5"/>
  <c r="L21" i="5"/>
  <c r="L20" i="5"/>
  <c r="L29" i="5"/>
  <c r="L27" i="5"/>
  <c r="L18" i="5"/>
  <c r="L17" i="5"/>
  <c r="L28" i="5"/>
  <c r="L26" i="5"/>
  <c r="L25" i="5"/>
  <c r="L47" i="5"/>
  <c r="L36" i="5"/>
  <c r="J41" i="5"/>
  <c r="K41" i="5"/>
  <c r="J33" i="5"/>
  <c r="J32" i="5"/>
  <c r="J38" i="5"/>
  <c r="K32" i="5"/>
  <c r="K38" i="5"/>
  <c r="K33" i="5"/>
  <c r="J31" i="5" a="1"/>
  <c r="K48" i="5" a="1"/>
  <c r="J46" i="6" a="1"/>
  <c r="J40" i="5" a="1"/>
  <c r="K66" i="5" a="1"/>
  <c r="J51" i="6" a="1"/>
  <c r="J36" i="5" a="1"/>
  <c r="K57" i="5" a="1"/>
  <c r="J48" i="6" a="1"/>
  <c r="J44" i="6" a="1"/>
  <c r="J35" i="6" a="1"/>
  <c r="K62" i="5" a="1"/>
  <c r="K50" i="5" a="1"/>
  <c r="K68" i="5" a="1"/>
  <c r="K14" i="5" a="1"/>
  <c r="J12" i="6" a="1"/>
  <c r="K47" i="5" a="1"/>
  <c r="K71" i="5" a="1"/>
  <c r="K36" i="5" a="1"/>
  <c r="J34" i="5" a="1"/>
  <c r="K69" i="5" a="1"/>
  <c r="J56" i="5" a="1"/>
  <c r="K53" i="5" a="1"/>
  <c r="J60" i="5" a="1"/>
  <c r="J50" i="6" a="1"/>
  <c r="J63" i="5" a="1"/>
  <c r="J51" i="5" a="1"/>
  <c r="K52" i="5" a="1"/>
  <c r="J42" i="6" a="1"/>
  <c r="K59" i="5" a="1"/>
  <c r="J58" i="5" a="1"/>
  <c r="J37" i="5" a="1"/>
  <c r="K72" i="5" a="1"/>
  <c r="K46" i="5" a="1"/>
  <c r="J53" i="5" a="1"/>
  <c r="K64" i="5" a="1"/>
  <c r="J73" i="5" a="1"/>
  <c r="J49" i="5" a="1"/>
  <c r="K60" i="5" a="1"/>
  <c r="K49" i="5" a="1"/>
  <c r="J38" i="6" a="1"/>
  <c r="J35" i="5" a="1"/>
  <c r="J48" i="5" a="1"/>
  <c r="K56" i="5" a="1"/>
  <c r="J30" i="5" a="1"/>
  <c r="K70" i="5" a="1"/>
  <c r="J37" i="6" a="1"/>
  <c r="J41" i="6" a="1"/>
  <c r="J14" i="5" a="1"/>
  <c r="K23" i="5" a="1"/>
  <c r="J39" i="6" a="1"/>
  <c r="K61" i="5" a="1"/>
  <c r="J47" i="6" a="1"/>
  <c r="K67" i="5" a="1"/>
  <c r="K35" i="5" a="1"/>
  <c r="J43" i="6" a="1"/>
  <c r="K58" i="5" a="1"/>
  <c r="K73" i="5" a="1"/>
  <c r="K51" i="5" a="1"/>
  <c r="K40" i="5" a="1"/>
  <c r="K39" i="5" a="1"/>
  <c r="K31" i="5" a="1"/>
  <c r="J13" i="5" a="1"/>
  <c r="J72" i="5" a="1"/>
  <c r="K37" i="5" a="1"/>
  <c r="K34" i="5" a="1"/>
  <c r="J40" i="6" a="1"/>
  <c r="J45" i="6" a="1"/>
  <c r="K63" i="5" a="1"/>
  <c r="J71" i="5" a="1"/>
  <c r="J39" i="5" a="1"/>
  <c r="K65" i="5" a="1"/>
  <c r="J49" i="6" a="1"/>
  <c r="J23" i="5" a="1"/>
  <c r="K54" i="5" a="1"/>
  <c r="K30" i="5" a="1"/>
  <c r="J36" i="6" a="1"/>
  <c r="K41" i="6" l="1"/>
  <c r="K42" i="6"/>
  <c r="L38" i="6"/>
  <c r="L37" i="6"/>
  <c r="L50" i="6"/>
  <c r="L40" i="6"/>
  <c r="L44" i="6"/>
  <c r="K51" i="6"/>
  <c r="K45" i="6"/>
  <c r="J41" i="6"/>
  <c r="J49" i="6"/>
  <c r="L49" i="6"/>
  <c r="K36" i="6"/>
  <c r="K39" i="6"/>
  <c r="K47" i="6"/>
  <c r="J46" i="6"/>
  <c r="J43" i="6"/>
  <c r="J35" i="6"/>
  <c r="J51" i="6"/>
  <c r="J38" i="6"/>
  <c r="J36" i="6"/>
  <c r="J39" i="6"/>
  <c r="J45" i="6"/>
  <c r="J42" i="6"/>
  <c r="L34" i="6" s="1"/>
  <c r="J47" i="6"/>
  <c r="J44" i="6"/>
  <c r="J40" i="6"/>
  <c r="J37" i="6"/>
  <c r="J50" i="6"/>
  <c r="K43" i="6"/>
  <c r="K46" i="6"/>
  <c r="L46" i="6"/>
  <c r="K35" i="6"/>
  <c r="J49" i="5"/>
  <c r="K49" i="5"/>
  <c r="L55" i="5"/>
  <c r="K14" i="5"/>
  <c r="J14" i="5"/>
  <c r="J40" i="5"/>
  <c r="K40" i="5"/>
  <c r="J35" i="5"/>
  <c r="K35" i="5"/>
  <c r="K31" i="5"/>
  <c r="J31" i="5"/>
  <c r="J30" i="5"/>
  <c r="K30" i="5"/>
  <c r="K34" i="5"/>
  <c r="J34" i="5"/>
  <c r="L14" i="5"/>
  <c r="L35" i="5"/>
  <c r="L40" i="5"/>
  <c r="L31" i="5"/>
  <c r="J48" i="6"/>
  <c r="J12" i="6"/>
  <c r="M9" i="6" s="1"/>
  <c r="K12" i="6"/>
  <c r="A3" i="6" a="1"/>
  <c r="L48" i="6"/>
  <c r="L46" i="5"/>
  <c r="G3" i="5" a="1"/>
  <c r="G3" i="5" s="1"/>
  <c r="L13" i="5"/>
  <c r="A3" i="5" a="1"/>
  <c r="K23" i="5"/>
  <c r="K37" i="5"/>
  <c r="J23" i="5"/>
  <c r="J39" i="5"/>
  <c r="J37" i="5"/>
  <c r="K39" i="5"/>
  <c r="K73" i="5"/>
  <c r="K65" i="5"/>
  <c r="K59" i="5"/>
  <c r="K64" i="5"/>
  <c r="K46" i="5"/>
  <c r="K67" i="5"/>
  <c r="K57" i="5"/>
  <c r="K70" i="5"/>
  <c r="K54" i="5"/>
  <c r="K58" i="5"/>
  <c r="K71" i="5"/>
  <c r="K63" i="5"/>
  <c r="K51" i="5"/>
  <c r="K52" i="5"/>
  <c r="K50" i="5"/>
  <c r="K47" i="5"/>
  <c r="K60" i="5"/>
  <c r="K72" i="5"/>
  <c r="K56" i="5"/>
  <c r="K48" i="5"/>
  <c r="K69" i="5"/>
  <c r="K61" i="5"/>
  <c r="K53" i="5"/>
  <c r="K66" i="5"/>
  <c r="K62" i="5"/>
  <c r="K68" i="5"/>
  <c r="J13" i="5"/>
  <c r="J51" i="5"/>
  <c r="J60" i="5"/>
  <c r="J63" i="5"/>
  <c r="J48" i="5"/>
  <c r="J58" i="5"/>
  <c r="J73" i="5"/>
  <c r="J72" i="5"/>
  <c r="J53" i="5"/>
  <c r="J71" i="5"/>
  <c r="J56" i="5"/>
  <c r="K36" i="5"/>
  <c r="J36" i="5"/>
  <c r="K27" i="5" a="1"/>
  <c r="J54" i="5" a="1"/>
  <c r="K25" i="5" a="1"/>
  <c r="J69" i="5" a="1"/>
  <c r="K17" i="5" a="1"/>
  <c r="K22" i="5" a="1"/>
  <c r="J27" i="5" a="1"/>
  <c r="J50" i="5" a="1"/>
  <c r="K55" i="5" a="1"/>
  <c r="J59" i="5" a="1"/>
  <c r="J66" i="5" a="1"/>
  <c r="J47" i="5" a="1"/>
  <c r="K26" i="5" a="1"/>
  <c r="J64" i="5" a="1"/>
  <c r="J29" i="5" a="1"/>
  <c r="J62" i="5" a="1"/>
  <c r="J68" i="5" a="1"/>
  <c r="K24" i="5" a="1"/>
  <c r="J24" i="5" a="1"/>
  <c r="J22" i="5" a="1"/>
  <c r="J55" i="5" a="1"/>
  <c r="K21" i="5" a="1"/>
  <c r="J46" i="5" a="1"/>
  <c r="J28" i="5" a="1"/>
  <c r="K13" i="5" a="1"/>
  <c r="J52" i="5" a="1"/>
  <c r="K29" i="5" a="1"/>
  <c r="J34" i="6" a="1"/>
  <c r="J25" i="5" a="1"/>
  <c r="J26" i="5" a="1"/>
  <c r="K18" i="5" a="1"/>
  <c r="J20" i="5" a="1"/>
  <c r="J17" i="5" a="1"/>
  <c r="K28" i="5" a="1"/>
  <c r="J57" i="5" a="1"/>
  <c r="J21" i="5" a="1"/>
  <c r="K20" i="5" a="1"/>
  <c r="J70" i="5" a="1"/>
  <c r="J67" i="5" a="1"/>
  <c r="J61" i="5" a="1"/>
  <c r="J65" i="5" a="1"/>
  <c r="J18" i="5" a="1"/>
  <c r="M31" i="6" l="1"/>
  <c r="A3" i="6"/>
  <c r="D1" i="6" s="1" a="1"/>
  <c r="D1" i="6" s="1"/>
  <c r="D4" i="6"/>
  <c r="D3" i="6"/>
  <c r="J34" i="6"/>
  <c r="K34" i="6"/>
  <c r="G3" i="6" a="1"/>
  <c r="G3" i="6" s="1"/>
  <c r="J1" i="6" s="1" a="1"/>
  <c r="J1" i="6" s="1"/>
  <c r="K55" i="5"/>
  <c r="J55" i="5"/>
  <c r="M1" i="1" a="1"/>
  <c r="M1" i="1" s="1"/>
  <c r="A3" i="5"/>
  <c r="D4" i="5"/>
  <c r="D3" i="5"/>
  <c r="H23" i="1" a="1"/>
  <c r="H23" i="1" s="1"/>
  <c r="H29" i="1" s="1"/>
  <c r="I23" i="1" a="1"/>
  <c r="I23" i="1" s="1"/>
  <c r="I29" i="1" s="1"/>
  <c r="J5" i="6"/>
  <c r="J52" i="5"/>
  <c r="J61" i="5"/>
  <c r="J64" i="5"/>
  <c r="J68" i="5"/>
  <c r="J65" i="5"/>
  <c r="J67" i="5"/>
  <c r="J69" i="5"/>
  <c r="J50" i="5"/>
  <c r="J62" i="5"/>
  <c r="J57" i="5"/>
  <c r="J54" i="5"/>
  <c r="J66" i="5"/>
  <c r="J70" i="5"/>
  <c r="J59" i="5"/>
  <c r="J46" i="5"/>
  <c r="J47" i="5"/>
  <c r="J1" i="5" a="1"/>
  <c r="J1" i="5" s="1"/>
  <c r="D1" i="5" a="1"/>
  <c r="D1" i="5" s="1"/>
  <c r="K13" i="5"/>
  <c r="J26" i="5"/>
  <c r="K26" i="5"/>
  <c r="J27" i="5"/>
  <c r="K27" i="5"/>
  <c r="J29" i="5"/>
  <c r="K29" i="5"/>
  <c r="J17" i="5"/>
  <c r="K17" i="5"/>
  <c r="J20" i="5"/>
  <c r="K20" i="5"/>
  <c r="J28" i="5"/>
  <c r="K28" i="5"/>
  <c r="J21" i="5"/>
  <c r="K21" i="5"/>
  <c r="J25" i="5"/>
  <c r="K25" i="5"/>
  <c r="J22" i="5"/>
  <c r="K22" i="5"/>
  <c r="J24" i="5"/>
  <c r="K24" i="5"/>
  <c r="J18" i="5"/>
  <c r="K18" i="5"/>
  <c r="L29" i="1" l="1"/>
  <c r="K29" i="1"/>
  <c r="J3" i="6"/>
  <c r="J4" i="6"/>
  <c r="H22" i="1" a="1"/>
  <c r="H22" i="1" s="1"/>
  <c r="H28" i="1" s="1"/>
  <c r="H30" i="1" s="1"/>
  <c r="I22" i="1" a="1"/>
  <c r="I22" i="1" s="1"/>
  <c r="L23" i="1"/>
  <c r="K23" i="1"/>
  <c r="M9" i="5"/>
  <c r="J16" i="5" a="1"/>
  <c r="K16" i="5" a="1"/>
  <c r="I24" i="1" l="1"/>
  <c r="I28" i="1"/>
  <c r="I30" i="1" s="1"/>
  <c r="K22" i="1"/>
  <c r="L22" i="1"/>
  <c r="H24" i="1"/>
  <c r="J16" i="5"/>
  <c r="K16" i="5"/>
  <c r="K28" i="1" l="1"/>
  <c r="L28"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futureMetadata>
  <futureMetadata name="XLDAPR" count="1">
    <bk>
      <extLst>
        <ext uri="{bdbb8cdc-fa1e-496e-a857-3c3f30c029c3}">
          <xda:dynamicArrayProperties fDynamic="1" fCollapsed="0"/>
        </ext>
      </extLst>
    </bk>
  </futureMetadata>
  <cellMetadata count="1">
    <bk>
      <rc t="2" v="0"/>
    </bk>
  </cell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<sst xmlns="http://schemas.openxmlformats.org/spreadsheetml/2006/main" count="51097" uniqueCount="3023">
  <si>
    <t>LOGO</t>
  </si>
  <si>
    <t>ILMANVAIHDON MITTAUSPÖYTÄKIRJA</t>
  </si>
  <si>
    <t>Kohde:</t>
  </si>
  <si>
    <t>Tilaaja:</t>
  </si>
  <si>
    <t>Osoite:</t>
  </si>
  <si>
    <t>Pöytäkirja pvm:</t>
  </si>
  <si>
    <t>Poisto</t>
  </si>
  <si>
    <t>Tulo</t>
  </si>
  <si>
    <t>Postinro:</t>
  </si>
  <si>
    <t>Mittaaja:</t>
  </si>
  <si>
    <t>Mobiilinäkymä</t>
  </si>
  <si>
    <t>Toimipaikka:</t>
  </si>
  <si>
    <t>Puhelin:</t>
  </si>
  <si>
    <t>Täyttönäkymä</t>
  </si>
  <si>
    <t>Kiinteistötunnus:</t>
  </si>
  <si>
    <t>Sähköposti:</t>
  </si>
  <si>
    <t>Mittausasetukset ja olosuhteet</t>
  </si>
  <si>
    <t>Mittauspäivä(t):</t>
  </si>
  <si>
    <t>asetuksen kuvaus</t>
  </si>
  <si>
    <t>Tulo , %</t>
  </si>
  <si>
    <t>Poisto, %</t>
  </si>
  <si>
    <t>Asetus</t>
  </si>
  <si>
    <t>Suodattimet vaihdettu, pvm:</t>
  </si>
  <si>
    <t>Poissa:</t>
  </si>
  <si>
    <t>Suunniteltu ilmavirtaero +/-:</t>
  </si>
  <si>
    <t>Koostenäkymän</t>
  </si>
  <si>
    <t>-</t>
  </si>
  <si>
    <t>Huoneiston paine-ero ulkoilmaan:</t>
  </si>
  <si>
    <t>asetukset</t>
  </si>
  <si>
    <t>Kotona:</t>
  </si>
  <si>
    <t>Mittalaitteena käytetty:</t>
  </si>
  <si>
    <t>Matala säätöpaine</t>
  </si>
  <si>
    <t>Mittalaitteen tarkkuus:</t>
  </si>
  <si>
    <t>Tehostus:</t>
  </si>
  <si>
    <t>Mittarin kalibrointipäivämäärä:</t>
  </si>
  <si>
    <t>Suurin hyväksyttävä poikkeama, ero %</t>
  </si>
  <si>
    <t>Liesikuvun kompensointi:</t>
  </si>
  <si>
    <t>Lämpötila ja tuulen nopeus:</t>
  </si>
  <si>
    <t>Konemalli:</t>
  </si>
  <si>
    <t>Mittauspöytäkirjan tiedot asetuksella:</t>
  </si>
  <si>
    <t>Muut asetusarvot:</t>
  </si>
  <si>
    <t>Mittaustilanne</t>
  </si>
  <si>
    <t xml:space="preserve">Mitattu </t>
  </si>
  <si>
    <t>Suunniteltu</t>
  </si>
  <si>
    <t>Ero</t>
  </si>
  <si>
    <t>C02 raja-arvot:</t>
  </si>
  <si>
    <t>l/s</t>
  </si>
  <si>
    <t>%</t>
  </si>
  <si>
    <t>Lämpötila aset. (Tulo):</t>
  </si>
  <si>
    <t>Tuloilma</t>
  </si>
  <si>
    <t>Kosteus raja-arvo:</t>
  </si>
  <si>
    <t>Poistoilma</t>
  </si>
  <si>
    <t>Ilmavirtaero</t>
  </si>
  <si>
    <t>Paine-erot vaipan yli mitattuna:</t>
  </si>
  <si>
    <t>Tehostus</t>
  </si>
  <si>
    <t>Liesikupu, käytössä:</t>
  </si>
  <si>
    <t>Huomio nro</t>
  </si>
  <si>
    <t xml:space="preserve">                                             Huomiot ja havainnot</t>
  </si>
  <si>
    <t>KRS</t>
  </si>
  <si>
    <t>Mitattu</t>
  </si>
  <si>
    <t>Pikaohje</t>
  </si>
  <si>
    <t>1. Kirjaa päätelaitteet, koot, mitatut paine-erot ja suunnitellut ilmavirrat</t>
  </si>
  <si>
    <t>2. Kirjaa referenssiventtiilin "★"-soluun "R"</t>
  </si>
  <si>
    <t>3. Kirjaa siniseen soluun referenssiventtiilin seuranta %</t>
  </si>
  <si>
    <t>Ref</t>
  </si>
  <si>
    <t>4. Muuta säätöasennot pöytäkirjan laskemiin arvoihin ja suorita tarkistukset</t>
  </si>
  <si>
    <t>Tila</t>
  </si>
  <si>
    <t>Tekniset tiedot</t>
  </si>
  <si>
    <t>Tulokset</t>
  </si>
  <si>
    <t>KRS
№</t>
  </si>
  <si>
    <t>Huone /
Tila</t>
  </si>
  <si>
    <t>Päätelaite 
Mittapiste</t>
  </si>
  <si>
    <t>Koko 
 Ød</t>
  </si>
  <si>
    <t>Paine
Pa</t>
  </si>
  <si>
    <t>Avaus
mm</t>
  </si>
  <si>
    <t>Kerroin
k-arvo</t>
  </si>
  <si>
    <t>Mitattu
l/s</t>
  </si>
  <si>
    <t>Suunniteltu
l/s</t>
  </si>
  <si>
    <t>Seuranta
%</t>
  </si>
  <si>
    <t xml:space="preserve"> - Ero
l/s</t>
  </si>
  <si>
    <t>- Ero
%</t>
  </si>
  <si>
    <t>★</t>
  </si>
  <si>
    <t>KSO</t>
  </si>
  <si>
    <t>125</t>
  </si>
  <si>
    <t>Täyttönäkymän</t>
  </si>
  <si>
    <t>Virtuaalinen tasapainotus</t>
  </si>
  <si>
    <t>Päätelaite
Mittapiste</t>
  </si>
  <si>
    <t>Koko
 Ød</t>
  </si>
  <si>
    <t xml:space="preserve">- ero
l/s </t>
  </si>
  <si>
    <t>- ero
%</t>
  </si>
  <si>
    <t>KTS</t>
  </si>
  <si>
    <t>100 / 180° pelti</t>
  </si>
  <si>
    <t>100 / 180° muovi</t>
  </si>
  <si>
    <t>CLIK-S</t>
  </si>
  <si>
    <t>Virtuaalinen tasapainotus mahdollistaa uudenlaisen tavan mitata ja tasapainottaa yksinkertaisten kohteiden ilmanvaihtojärjestelmiä. K-arvotietokanta ja päätelaitteiden prosentuaalinen seuranta mahdollistaan nopean tavan esisäätää päätelaitteet suhteelliseen tasapainoon keskenään. Virtuaalinen tasapainotus suoritetaan seuraavasti:
1.	Suoritetaan karkea esisäätö siten, että ne päätelaitteet, joille on suunniteltu suurimmat ilmavirrat, avataan maksimiavausasennoille. Ensimmäisellä mittauskierroksella kirjataan pöytäkirjaan päätelaitteet, niiden koot ja mitatut paine-erot, sekä suunnitellut ilmavirrat. Pöytäkirja laskee näiden perusteella suunnitteluilmavirtojen mukaisia laskennallisia avausasentoja, ÄLÄ siis vielä kirjaa itse avausasentoja.
2.	Selvitetään referenssiventtiili eli pöytäkirjan seurantaprosentin mukainen heikoin venttiili. Referenssiventtiili merkitään R-kirjaimella saman rivin ”★” -soluun.
3.	Taulukon yläpuolen siniseen soluun kirjataan referenssiventtiilin prosenttiarvo. Tämä muuttaa kaikkien muiden rivien seurantaprosentit referenssiventtiilin prosenttiarvoa vastaavaksi ja laskee kaikille venttiileille laskennalliset avaukset.
4.	Päätelaitteiden säätöasennot muutetaan vastaamaan pöytäkirjan laskemia avausasentoja.
5.	Suoritetaan tarkastusmittauskierros ja päivitetään tulokset pöytäkirjaan.
6.	Tehdään viimeiset hienosäädöt.
7. Toista kohdat 1-6 tulo-/poistopuolelle.</t>
  </si>
  <si>
    <t>CLIK</t>
  </si>
  <si>
    <t>Asetukset</t>
  </si>
  <si>
    <t>VIP</t>
  </si>
  <si>
    <t/>
  </si>
  <si>
    <t>Valmistaja</t>
  </si>
  <si>
    <t>Päätelaite + valmistusvuosi</t>
  </si>
  <si>
    <t>Koko + K-arvon määritysvaatimukset 
(puh.kulma/sektori, suojaet., osa…)</t>
  </si>
  <si>
    <t>Säätö-asento</t>
  </si>
  <si>
    <t>k-arvo</t>
  </si>
  <si>
    <t>valmistaja</t>
  </si>
  <si>
    <t>Tyyppi</t>
  </si>
  <si>
    <t>Koko</t>
  </si>
  <si>
    <t>asento</t>
  </si>
  <si>
    <t>Climecon</t>
  </si>
  <si>
    <t>FINO</t>
  </si>
  <si>
    <t>LINE</t>
  </si>
  <si>
    <t>LINEi</t>
  </si>
  <si>
    <t>RINO</t>
  </si>
  <si>
    <t>RINO-S</t>
  </si>
  <si>
    <t>RINOi</t>
  </si>
  <si>
    <t>TINO</t>
  </si>
  <si>
    <t>100P</t>
  </si>
  <si>
    <t>125P</t>
  </si>
  <si>
    <t>VIP-S</t>
  </si>
  <si>
    <t>SET</t>
  </si>
  <si>
    <t>LINO</t>
  </si>
  <si>
    <t>MIK</t>
  </si>
  <si>
    <t>MIS</t>
  </si>
  <si>
    <t>RAN</t>
  </si>
  <si>
    <t>RON</t>
  </si>
  <si>
    <t>OKE</t>
  </si>
  <si>
    <t>OKE-P</t>
  </si>
  <si>
    <t>PINODq</t>
  </si>
  <si>
    <t>RONDO</t>
  </si>
  <si>
    <t>ETS Nord</t>
  </si>
  <si>
    <t>DSE from 06.2024</t>
  </si>
  <si>
    <t>DSK-P</t>
  </si>
  <si>
    <t>DSK-P2</t>
  </si>
  <si>
    <t>DSK</t>
  </si>
  <si>
    <t>DSS until 06.2024</t>
  </si>
  <si>
    <t>100+sector</t>
  </si>
  <si>
    <t>125+sector</t>
  </si>
  <si>
    <t>160+sector</t>
  </si>
  <si>
    <t>DSS from 06.2024</t>
  </si>
  <si>
    <t>DVP</t>
  </si>
  <si>
    <t>DVS</t>
  </si>
  <si>
    <t>SFU</t>
  </si>
  <si>
    <t>DEK</t>
  </si>
  <si>
    <t>100+SKDM 100/100</t>
  </si>
  <si>
    <t>125+SKDM 100/125</t>
  </si>
  <si>
    <t>160+SKDM 125/160</t>
  </si>
  <si>
    <t>200+SKDM 160/200</t>
  </si>
  <si>
    <t>250+SKDM 200/250</t>
  </si>
  <si>
    <t>315+SKDM 250/315</t>
  </si>
  <si>
    <t>400+SKDM 315/400</t>
  </si>
  <si>
    <t>DEP</t>
  </si>
  <si>
    <t>DEN</t>
  </si>
  <si>
    <t>DEZ</t>
  </si>
  <si>
    <t>DKZ</t>
  </si>
  <si>
    <t>DOZ</t>
  </si>
  <si>
    <t>DRZ</t>
  </si>
  <si>
    <t>400x150</t>
  </si>
  <si>
    <t>400x200</t>
  </si>
  <si>
    <t>500x200</t>
  </si>
  <si>
    <t>600x250</t>
  </si>
  <si>
    <t>750x300</t>
  </si>
  <si>
    <t>LTF</t>
  </si>
  <si>
    <t>LDC</t>
  </si>
  <si>
    <t>LDW</t>
  </si>
  <si>
    <t>KRI</t>
  </si>
  <si>
    <t>100 - Tulo</t>
  </si>
  <si>
    <t>125 - Tulo</t>
  </si>
  <si>
    <t>160 - Tulo</t>
  </si>
  <si>
    <t>200 - Tulo</t>
  </si>
  <si>
    <t>250 - Tulo</t>
  </si>
  <si>
    <t>315 - Tulo</t>
  </si>
  <si>
    <t>400 - Tulo</t>
  </si>
  <si>
    <t>500 - Tulo</t>
  </si>
  <si>
    <t>630 - Tulo</t>
  </si>
  <si>
    <t>800 - Tulo</t>
  </si>
  <si>
    <t>RSP</t>
  </si>
  <si>
    <t>200x100+SKRM</t>
  </si>
  <si>
    <t>200x150+SKRM</t>
  </si>
  <si>
    <t>300x100+SKRM</t>
  </si>
  <si>
    <t>300x150+SKRM</t>
  </si>
  <si>
    <t>300x200+SKRM</t>
  </si>
  <si>
    <t>400x100+SKRM</t>
  </si>
  <si>
    <t>400x150+SKRM</t>
  </si>
  <si>
    <t>400x200+SKRM</t>
  </si>
  <si>
    <t>500x150+SKRM</t>
  </si>
  <si>
    <t>500x200+SKRM</t>
  </si>
  <si>
    <t>600x150+SKRM</t>
  </si>
  <si>
    <t>600x200+SKRM</t>
  </si>
  <si>
    <t>800x150+SKRM</t>
  </si>
  <si>
    <t>800x200+SKRM</t>
  </si>
  <si>
    <t>1000x200+SKRM</t>
  </si>
  <si>
    <t>FläktGroup</t>
  </si>
  <si>
    <t>Activent</t>
  </si>
  <si>
    <t>200, 2x60°</t>
  </si>
  <si>
    <t>200, 180°</t>
  </si>
  <si>
    <t>200, 2x90°</t>
  </si>
  <si>
    <t>200, 240°</t>
  </si>
  <si>
    <t>200, 2x120°</t>
  </si>
  <si>
    <t>200, 300°</t>
  </si>
  <si>
    <t>200, 360°</t>
  </si>
  <si>
    <t>250, 2x60°</t>
  </si>
  <si>
    <t>250, 180°</t>
  </si>
  <si>
    <t>250, 2x90°</t>
  </si>
  <si>
    <t>250, 240°</t>
  </si>
  <si>
    <t>250, 2x120°</t>
  </si>
  <si>
    <t>250, 300°</t>
  </si>
  <si>
    <t>250, 360°</t>
  </si>
  <si>
    <t>315, 2x60°</t>
  </si>
  <si>
    <t>315, 180°</t>
  </si>
  <si>
    <t>315, 2x90°</t>
  </si>
  <si>
    <t>315, 240°</t>
  </si>
  <si>
    <t>315, 2x120°</t>
  </si>
  <si>
    <t>315, 300°</t>
  </si>
  <si>
    <t>315, 360°</t>
  </si>
  <si>
    <t>400, 2x60°</t>
  </si>
  <si>
    <t>400, 180°</t>
  </si>
  <si>
    <t>400, 2x90°</t>
  </si>
  <si>
    <t>400, 240°</t>
  </si>
  <si>
    <t>400, 2x120°</t>
  </si>
  <si>
    <t>400, 300°</t>
  </si>
  <si>
    <t>400, 360°</t>
  </si>
  <si>
    <t>500, 2x60°</t>
  </si>
  <si>
    <t>500, 180°</t>
  </si>
  <si>
    <t>500, 2x90°</t>
  </si>
  <si>
    <t>500, 240°</t>
  </si>
  <si>
    <t>500, 2x120°</t>
  </si>
  <si>
    <t>500, 300°</t>
  </si>
  <si>
    <t>500, 360°</t>
  </si>
  <si>
    <t>ATTD/ATTS</t>
  </si>
  <si>
    <t>100 / 0xD1</t>
  </si>
  <si>
    <t>125 / 0xD1</t>
  </si>
  <si>
    <t>160 / 0xD1</t>
  </si>
  <si>
    <t>200 / 0xD1</t>
  </si>
  <si>
    <t>250 / 0xD1</t>
  </si>
  <si>
    <t>315 / 0xD1</t>
  </si>
  <si>
    <t>100 / 1-7xD1</t>
  </si>
  <si>
    <t>125 / 1-7xD1</t>
  </si>
  <si>
    <t>160 / 1-7xD1</t>
  </si>
  <si>
    <t>200 / 1-7xD1</t>
  </si>
  <si>
    <t>250 / 1-7xD1</t>
  </si>
  <si>
    <t>315 / 1-7xD1</t>
  </si>
  <si>
    <t>100 / &gt;7xD1</t>
  </si>
  <si>
    <t>125 / &gt;7xD1</t>
  </si>
  <si>
    <t>160 / &gt;7xD1</t>
  </si>
  <si>
    <t>200 / &gt;7xD1</t>
  </si>
  <si>
    <t>250 / &gt;7xD1</t>
  </si>
  <si>
    <t>315 / &gt;7xD1</t>
  </si>
  <si>
    <t>DVHA</t>
  </si>
  <si>
    <t>DVKF</t>
  </si>
  <si>
    <t>160 / &lt;-03.01</t>
  </si>
  <si>
    <t>200 / &lt;-03.01</t>
  </si>
  <si>
    <t>250 / &lt;-03.01</t>
  </si>
  <si>
    <t>160 / 03.01 -&gt;</t>
  </si>
  <si>
    <t>200 / 03.01 -&gt;</t>
  </si>
  <si>
    <t>250 / 03.01 -&gt;</t>
  </si>
  <si>
    <t>EHC</t>
  </si>
  <si>
    <t>300x150</t>
  </si>
  <si>
    <t>500x150</t>
  </si>
  <si>
    <t>800x150</t>
  </si>
  <si>
    <t>HPKB</t>
  </si>
  <si>
    <t>160 / 425, 0 mm</t>
  </si>
  <si>
    <t>160 / 535, 0 mm</t>
  </si>
  <si>
    <t>160 / 595, 0 mm</t>
  </si>
  <si>
    <t>200 / 425, 0 mm</t>
  </si>
  <si>
    <t>200 / 535, 0 mm</t>
  </si>
  <si>
    <t>200 / 595, 0 mm</t>
  </si>
  <si>
    <t>250 / 535, 0 mm</t>
  </si>
  <si>
    <t>250 / 595, 0 mm</t>
  </si>
  <si>
    <t>315 / 535, 0 mm</t>
  </si>
  <si>
    <t>315 / 595, 0 mm</t>
  </si>
  <si>
    <t>400 / 595, 0 mm</t>
  </si>
  <si>
    <t>160 / 425, 12 mm</t>
  </si>
  <si>
    <t>160 / 535, 12 mm</t>
  </si>
  <si>
    <t>160 / 595, 12 mm</t>
  </si>
  <si>
    <t>200 / 425, 12 mm</t>
  </si>
  <si>
    <t>200 / 535, 12 mm</t>
  </si>
  <si>
    <t>200 / 595, 12 mm</t>
  </si>
  <si>
    <t>250 / 535, 12 mm</t>
  </si>
  <si>
    <t>250 / 595, 12 mm</t>
  </si>
  <si>
    <t>315 / 535, 12 mm</t>
  </si>
  <si>
    <t>315 / 595, 12 mm</t>
  </si>
  <si>
    <t>400 / 595, 12 mm</t>
  </si>
  <si>
    <t>IRIS</t>
  </si>
  <si>
    <t>80 - Tulo</t>
  </si>
  <si>
    <t>150 - Tulo</t>
  </si>
  <si>
    <t>160- Tulo</t>
  </si>
  <si>
    <t>200-Tulo</t>
  </si>
  <si>
    <t>250-Tulo</t>
  </si>
  <si>
    <t>315-Tulo</t>
  </si>
  <si>
    <t>400-Tulo</t>
  </si>
  <si>
    <t>500-Tulo</t>
  </si>
  <si>
    <t>630-Tulo</t>
  </si>
  <si>
    <t>100 / 360°</t>
  </si>
  <si>
    <t>125 / 180° pelti</t>
  </si>
  <si>
    <t>125 / 180° muovi</t>
  </si>
  <si>
    <t>125 / 360°</t>
  </si>
  <si>
    <t>160 / 180° pelti</t>
  </si>
  <si>
    <t>160 / 180° muovi</t>
  </si>
  <si>
    <t>160 / 360°</t>
  </si>
  <si>
    <t>STQA</t>
  </si>
  <si>
    <t>SVQ (narut)</t>
  </si>
  <si>
    <t>100 / 30 mm</t>
  </si>
  <si>
    <t>125 / 30 mm</t>
  </si>
  <si>
    <t>160 / 30 mm</t>
  </si>
  <si>
    <t>200 / 30 mm</t>
  </si>
  <si>
    <t>100 / 0 mm</t>
  </si>
  <si>
    <t>125 / 0 mm</t>
  </si>
  <si>
    <t>160  / 0 mm</t>
  </si>
  <si>
    <t>200 / 0 mm</t>
  </si>
  <si>
    <t>SVQ (vaijeri)</t>
  </si>
  <si>
    <t>100 / 03.2001 -&gt;</t>
  </si>
  <si>
    <t>125 / 03.2001 -&gt;</t>
  </si>
  <si>
    <t>160 / 03.2001 -&gt;</t>
  </si>
  <si>
    <t>200 / 03.2001 -&gt;</t>
  </si>
  <si>
    <t>100 / 03.2003 -&gt;</t>
  </si>
  <si>
    <t>125 / 03.2003 -&gt;</t>
  </si>
  <si>
    <t>160 / 03.2003 -&gt;</t>
  </si>
  <si>
    <t>200 / 03.2003 -&gt;</t>
  </si>
  <si>
    <t>TG 10.2011-&gt;</t>
  </si>
  <si>
    <t>125, 200x100 / 0xD</t>
  </si>
  <si>
    <t>160, 300x100 / 0xD</t>
  </si>
  <si>
    <t>160, 400x100 / 0xD</t>
  </si>
  <si>
    <t>200, 500x100 / 0xD</t>
  </si>
  <si>
    <t>250, 600x100 / 0xD</t>
  </si>
  <si>
    <t>250, 800x100 / 0xD</t>
  </si>
  <si>
    <t>250, 1000x100 / 0xD</t>
  </si>
  <si>
    <t>200, 300x150 / 0xD</t>
  </si>
  <si>
    <t>250, 400x150 / 0xD</t>
  </si>
  <si>
    <t>250, 500x150 / 0xD</t>
  </si>
  <si>
    <t>250, 600x150 / 0xD</t>
  </si>
  <si>
    <t>315, 800x150 / 0xD</t>
  </si>
  <si>
    <t>315, 1000x150 / 0xD</t>
  </si>
  <si>
    <t>250, 400x200 / 0xD</t>
  </si>
  <si>
    <t>315, 500x200 / 0xD</t>
  </si>
  <si>
    <t>315, 600x200 / 0xD</t>
  </si>
  <si>
    <t>315, 800x200 / 0xD</t>
  </si>
  <si>
    <t>315, 1000x200 / 0xD</t>
  </si>
  <si>
    <t>125, 200x100 / 1-7xD</t>
  </si>
  <si>
    <t>160, 300x100 / 1-7xD</t>
  </si>
  <si>
    <t>160, 400x100 / 1-7xD</t>
  </si>
  <si>
    <t>200, 500x100 / 1-7xD</t>
  </si>
  <si>
    <t>250, 600x100 / 1-7xD</t>
  </si>
  <si>
    <t>250, 800x100 / 1-7xD</t>
  </si>
  <si>
    <t>250, 1000x100 / 1-7xD</t>
  </si>
  <si>
    <t>200, 300x150 / 1-7xD</t>
  </si>
  <si>
    <t>250, 400x150 / 1-7xD</t>
  </si>
  <si>
    <t>250, 500x150 / 1-7xD</t>
  </si>
  <si>
    <t>250, 600x150 / 1-7xD</t>
  </si>
  <si>
    <t>315, 800x150 / 1-7xD</t>
  </si>
  <si>
    <t>315, 1000x150 / 1-7xD</t>
  </si>
  <si>
    <t>250, 400x200 / 1-7xD</t>
  </si>
  <si>
    <t>315, 500x200 / 1-7xD</t>
  </si>
  <si>
    <t>315, 600x200 / 1-7xD</t>
  </si>
  <si>
    <t>315, 800x200 / 1-7xD</t>
  </si>
  <si>
    <t>315, 1000x200 / 1-7xD</t>
  </si>
  <si>
    <t>125, 200x100 / &gt;7xD</t>
  </si>
  <si>
    <t>160, 300x100 / &gt;7xD</t>
  </si>
  <si>
    <t>160, 400x100 / &gt;7xD</t>
  </si>
  <si>
    <t>200, 500x100 / &gt;7xD</t>
  </si>
  <si>
    <t>250, 600x100 / &gt;7xD</t>
  </si>
  <si>
    <t>250, 800x100 / &gt;7xD</t>
  </si>
  <si>
    <t>250, 1000x100 / &gt;7xD</t>
  </si>
  <si>
    <t>200, 300x150 / &gt;7xD</t>
  </si>
  <si>
    <t>250, 400x150 / &gt;7xD</t>
  </si>
  <si>
    <t>250, 500x150 / &gt;7xD</t>
  </si>
  <si>
    <t>250, 600x150 / &gt;7xD</t>
  </si>
  <si>
    <t>315, 800x150 / &gt;7xD</t>
  </si>
  <si>
    <t>315, 1000x150 / &gt;7xD</t>
  </si>
  <si>
    <t>250, 400x200 / &gt;7xD</t>
  </si>
  <si>
    <t>315, 500x200 / &gt;7xD</t>
  </si>
  <si>
    <t>315, 600x200 / &gt;7xD</t>
  </si>
  <si>
    <t>315, 800x200 / &gt;7xD</t>
  </si>
  <si>
    <t>315, 1000x200 / &gt;7xD</t>
  </si>
  <si>
    <t>TGE (AVS)</t>
  </si>
  <si>
    <t>125, 200x100 / sivulta (A)</t>
  </si>
  <si>
    <t>160, 300x100 / sivulta (A)</t>
  </si>
  <si>
    <t>160, 400x100 / sivulta (A)</t>
  </si>
  <si>
    <t>200, 500x100 / sivulta (A)</t>
  </si>
  <si>
    <t>250, 600x100 / sivulta (A)</t>
  </si>
  <si>
    <t>250, 800x100 / sivulta (A)</t>
  </si>
  <si>
    <t>250, 1000x100 / sivulta (A)</t>
  </si>
  <si>
    <t>200, 300x150 / sivulta (A)</t>
  </si>
  <si>
    <t>250, 400x150 / sivulta (A)</t>
  </si>
  <si>
    <t>250, 500x150 / sivulta (A)</t>
  </si>
  <si>
    <t>250, 600x150 / sivulta (A)</t>
  </si>
  <si>
    <t>315, 800x150 / sivulta (A)</t>
  </si>
  <si>
    <t>315, 1000x150 / sivulta (A)</t>
  </si>
  <si>
    <t>250, 400x200 / sivulta (A)</t>
  </si>
  <si>
    <t>315, 500x200 / sivulta (A)</t>
  </si>
  <si>
    <t>315, 600x200 / sivulta (A)</t>
  </si>
  <si>
    <t>315, 800x200 / sivulta (A)</t>
  </si>
  <si>
    <t>315, 1000x200 / sivulta (A)</t>
  </si>
  <si>
    <t>125, 200x100 / takaa (B)</t>
  </si>
  <si>
    <t>160, 300x100 / takaa (B)</t>
  </si>
  <si>
    <t>160, 400x100 / takaa (B)</t>
  </si>
  <si>
    <t>200, 500x100 / takaa (B)</t>
  </si>
  <si>
    <t>250, 600x100 / takaa (B)</t>
  </si>
  <si>
    <t>250, 800x100 / takaa (B)</t>
  </si>
  <si>
    <t>250, 1000x100 / takaa (B)</t>
  </si>
  <si>
    <t>200, 300x150 / takaa (B)</t>
  </si>
  <si>
    <t>250, 400x150 / takaa (B)</t>
  </si>
  <si>
    <t>250, 500x150 / takaa (B)</t>
  </si>
  <si>
    <t>250, 600x150 / takaa (B)</t>
  </si>
  <si>
    <t>315, 800x150 / takaa (B)</t>
  </si>
  <si>
    <t>315, 1000x150 / takaa (B)</t>
  </si>
  <si>
    <t>250, 400x200 / takaa (B)</t>
  </si>
  <si>
    <t>315, 500x200 / takaa (B)</t>
  </si>
  <si>
    <t>315, 600x200 / takaa (B)</t>
  </si>
  <si>
    <t>315, 800x200 / takaa (B)</t>
  </si>
  <si>
    <t>315, 1000x200 / takaa (B)</t>
  </si>
  <si>
    <t>125, 200x100 / ylä/ala (C)</t>
  </si>
  <si>
    <t>160, 300x100 / ylä/ala (C)</t>
  </si>
  <si>
    <t>160, 400x100 / ylä/ala (C)</t>
  </si>
  <si>
    <t>200, 500x100 / ylä/ala (C)</t>
  </si>
  <si>
    <t>250, 600x100 / ylä/ala (C)</t>
  </si>
  <si>
    <t>250, 800x100 / ylä/ala (C)</t>
  </si>
  <si>
    <t>250, 1000x100 / ylä/ala (C)</t>
  </si>
  <si>
    <t>200, 300x150 / ylä/ala (C)</t>
  </si>
  <si>
    <t>250, 400x150 / ylä/ala (C)</t>
  </si>
  <si>
    <t>250, 500x150 / ylä/ala (C)</t>
  </si>
  <si>
    <t>250, 600x150 / ylä/ala (C)</t>
  </si>
  <si>
    <t>315, 800x150 / ylä/ala (C)</t>
  </si>
  <si>
    <t>315, 1000x150 / ylä/ala (C)</t>
  </si>
  <si>
    <t>250, 400x200 / ylä/ala (C)</t>
  </si>
  <si>
    <t>315, 500x200 / ylä/ala (C)</t>
  </si>
  <si>
    <t>315, 600x200 / ylä/ala (C)</t>
  </si>
  <si>
    <t>315, 800x200 / ylä/ala (C)</t>
  </si>
  <si>
    <t>315, 1000x200 / ylä/ala (C)</t>
  </si>
  <si>
    <t>TGE (SV1)</t>
  </si>
  <si>
    <t>TGE (SV2/USR)</t>
  </si>
  <si>
    <t>Halton</t>
  </si>
  <si>
    <t>BDR/&gt;8xD</t>
  </si>
  <si>
    <t>BDR/&gt;min3xD</t>
  </si>
  <si>
    <t>BOS</t>
  </si>
  <si>
    <t>Auki</t>
  </si>
  <si>
    <t>CBC/A</t>
  </si>
  <si>
    <t>CBC/B</t>
  </si>
  <si>
    <t>CBC/C</t>
  </si>
  <si>
    <t>CBC/D</t>
  </si>
  <si>
    <t>CBC/E,J</t>
  </si>
  <si>
    <t>CBC/F,K</t>
  </si>
  <si>
    <t>CBC/G,M</t>
  </si>
  <si>
    <t>CBC-OLD/A</t>
  </si>
  <si>
    <t>CBC-OLD/B</t>
  </si>
  <si>
    <t>CBC-OLD/C</t>
  </si>
  <si>
    <t>CBC-OLD/D</t>
  </si>
  <si>
    <t>CBC-OLD/E,J</t>
  </si>
  <si>
    <t>CBC-OLD/F,K</t>
  </si>
  <si>
    <t>CBC-OLD/G,M</t>
  </si>
  <si>
    <t>CBD/A</t>
  </si>
  <si>
    <t>CBD/B</t>
  </si>
  <si>
    <t>CBD/C</t>
  </si>
  <si>
    <t>CBD/D</t>
  </si>
  <si>
    <t>CBE/A</t>
  </si>
  <si>
    <t>CBE/B</t>
  </si>
  <si>
    <t>CBE/C</t>
  </si>
  <si>
    <t>CBE/D</t>
  </si>
  <si>
    <t>CBE-OLD/A</t>
  </si>
  <si>
    <t>CBE-OLD/B</t>
  </si>
  <si>
    <t>CBE-OLD/C</t>
  </si>
  <si>
    <t>CBE-OLD/D</t>
  </si>
  <si>
    <t>CBH/F,K</t>
  </si>
  <si>
    <t>CBH/G,M</t>
  </si>
  <si>
    <t>CCC/A</t>
  </si>
  <si>
    <t>CCC/B</t>
  </si>
  <si>
    <t>CCC/C</t>
  </si>
  <si>
    <t>CCC/D</t>
  </si>
  <si>
    <t>CCE/A</t>
  </si>
  <si>
    <t>CCE/B</t>
  </si>
  <si>
    <t>CCE/C</t>
  </si>
  <si>
    <t>CCE/D</t>
  </si>
  <si>
    <t>CDC</t>
  </si>
  <si>
    <t>CHB/A-1000</t>
  </si>
  <si>
    <t>CHB/A-1200</t>
  </si>
  <si>
    <t>CHB/A-1400</t>
  </si>
  <si>
    <t>CHB/B-1000</t>
  </si>
  <si>
    <t>CHB/B-1200</t>
  </si>
  <si>
    <t>CHB/B-1400</t>
  </si>
  <si>
    <t>CHB/C-1000</t>
  </si>
  <si>
    <t>CHB/C-1200</t>
  </si>
  <si>
    <t>CHB/C-1400</t>
  </si>
  <si>
    <t>CHH/A</t>
  </si>
  <si>
    <t>CHH/B</t>
  </si>
  <si>
    <t>CHH/C</t>
  </si>
  <si>
    <t>DCS-POISTO/A</t>
  </si>
  <si>
    <t>DCS-POISTO/C</t>
  </si>
  <si>
    <t>DCS-POISTO/J</t>
  </si>
  <si>
    <t>DCS-POISTO/N</t>
  </si>
  <si>
    <t>DCS-POISTO/P</t>
  </si>
  <si>
    <t>DCS-TULO/A</t>
  </si>
  <si>
    <t>DCS-TULO/C</t>
  </si>
  <si>
    <t>340-R4</t>
  </si>
  <si>
    <t>340-R3</t>
  </si>
  <si>
    <t>340-R2</t>
  </si>
  <si>
    <t>250-R4</t>
  </si>
  <si>
    <t>250-R3</t>
  </si>
  <si>
    <t>250-R2</t>
  </si>
  <si>
    <t>DCS-TULO/J</t>
  </si>
  <si>
    <t>DCS-TULO/N</t>
  </si>
  <si>
    <t>80-315</t>
  </si>
  <si>
    <t>80-200</t>
  </si>
  <si>
    <t>DCS-TULO/P</t>
  </si>
  <si>
    <t>DRV/&gt;8xD</t>
  </si>
  <si>
    <t>DRV/&gt;min3xD</t>
  </si>
  <si>
    <t>DSS-POISTO/C</t>
  </si>
  <si>
    <t>ALL</t>
  </si>
  <si>
    <t>DSS-POISTO/P</t>
  </si>
  <si>
    <t>DSS-TULO/C</t>
  </si>
  <si>
    <t>DSS-TULO/P</t>
  </si>
  <si>
    <t>EVA</t>
  </si>
  <si>
    <t>Jaz JDS/&gt;8xD</t>
  </si>
  <si>
    <t>Jaz JDS/&gt;min3xD</t>
  </si>
  <si>
    <t>Jaz JTH/&gt;8xD</t>
  </si>
  <si>
    <t>Jaz JTH/&gt;min3xD</t>
  </si>
  <si>
    <t>LOVAIR</t>
  </si>
  <si>
    <t>LVA/88</t>
  </si>
  <si>
    <t>LVA/92</t>
  </si>
  <si>
    <t>LVA/93</t>
  </si>
  <si>
    <t>PDA/&gt;8xD</t>
  </si>
  <si>
    <t>PDA/&gt;min3xD</t>
  </si>
  <si>
    <t>PDF/&gt;8xD</t>
  </si>
  <si>
    <t>PDF/&gt;min3xD</t>
  </si>
  <si>
    <t>PLL+TLL/85-91</t>
  </si>
  <si>
    <t>1200-1x200</t>
  </si>
  <si>
    <t>1200-2x200</t>
  </si>
  <si>
    <t>(5-10)</t>
  </si>
  <si>
    <t>(4-10)</t>
  </si>
  <si>
    <t>1500-1x200</t>
  </si>
  <si>
    <t>2 (1)</t>
  </si>
  <si>
    <t>3.4 (2)</t>
  </si>
  <si>
    <t>(6-10)</t>
  </si>
  <si>
    <t>1500-2x250</t>
  </si>
  <si>
    <t>5.6 (3)</t>
  </si>
  <si>
    <t>8.10 (4)</t>
  </si>
  <si>
    <t>1800-1x200</t>
  </si>
  <si>
    <t>3 (2)</t>
  </si>
  <si>
    <t>1800-2x250</t>
  </si>
  <si>
    <t>(5-6)</t>
  </si>
  <si>
    <t>8 (3)</t>
  </si>
  <si>
    <t>1 (6-10)</t>
  </si>
  <si>
    <t>300-1x125</t>
  </si>
  <si>
    <t>2-3(2.3)</t>
  </si>
  <si>
    <t>600-1x125</t>
  </si>
  <si>
    <t>(3-4)</t>
  </si>
  <si>
    <t>600-1x200</t>
  </si>
  <si>
    <t>5.6 (4)</t>
  </si>
  <si>
    <t>8.1(5-10)</t>
  </si>
  <si>
    <t>900-1x160</t>
  </si>
  <si>
    <t>2(1)</t>
  </si>
  <si>
    <t>4 (2.3)</t>
  </si>
  <si>
    <t>900-2x200</t>
  </si>
  <si>
    <t>4.6 (3)</t>
  </si>
  <si>
    <t>8.1(4-10)</t>
  </si>
  <si>
    <t>PLL+TLL/92-96</t>
  </si>
  <si>
    <t>5-10 (3)</t>
  </si>
  <si>
    <t>10(6-10)</t>
  </si>
  <si>
    <t>6-10 (3-10)</t>
  </si>
  <si>
    <t>Pop PDI/&gt;8xD</t>
  </si>
  <si>
    <t>Pop PDI/&gt;min3xD</t>
  </si>
  <si>
    <t>PRA</t>
  </si>
  <si>
    <t>1000 - Tulo</t>
  </si>
  <si>
    <t>350 - Tulo</t>
  </si>
  <si>
    <t>PRA-OLD</t>
  </si>
  <si>
    <t>100-78-&gt;</t>
  </si>
  <si>
    <t>100-84-&gt;</t>
  </si>
  <si>
    <t>1000-78-&gt;</t>
  </si>
  <si>
    <t>1000-84-&gt;</t>
  </si>
  <si>
    <t>125-78-&gt;</t>
  </si>
  <si>
    <t>125-84-&gt;</t>
  </si>
  <si>
    <t>150-78-&gt;</t>
  </si>
  <si>
    <t>150-84-&gt;</t>
  </si>
  <si>
    <t>160-78-&gt;</t>
  </si>
  <si>
    <t>160-84-&gt;</t>
  </si>
  <si>
    <t>200-78-&gt;</t>
  </si>
  <si>
    <t>200-84-&gt;</t>
  </si>
  <si>
    <t>250-78-&gt;</t>
  </si>
  <si>
    <t>250-84-&gt;</t>
  </si>
  <si>
    <t>300-78-&gt;</t>
  </si>
  <si>
    <t>300-84-&gt;</t>
  </si>
  <si>
    <t>315-78-&gt;</t>
  </si>
  <si>
    <t>315-84-&gt;</t>
  </si>
  <si>
    <t>350-78-&gt;</t>
  </si>
  <si>
    <t>350-84-&gt;</t>
  </si>
  <si>
    <t>400-78-&gt;</t>
  </si>
  <si>
    <t>400-84-&gt;</t>
  </si>
  <si>
    <t>500-78-&gt;</t>
  </si>
  <si>
    <t>500-84-&gt;</t>
  </si>
  <si>
    <t>600-78-&gt;</t>
  </si>
  <si>
    <t>600-84-&gt;</t>
  </si>
  <si>
    <t>630-78-&gt;</t>
  </si>
  <si>
    <t>630-84-&gt;</t>
  </si>
  <si>
    <t>800-78-&gt;</t>
  </si>
  <si>
    <t>800-84-&gt;</t>
  </si>
  <si>
    <t>100-78-&gt; Tulo</t>
  </si>
  <si>
    <t>100-84-&gt; Tulo</t>
  </si>
  <si>
    <t>1000-78-&gt; Tulo</t>
  </si>
  <si>
    <t>1000-84-&gt; Tulo</t>
  </si>
  <si>
    <t>125-78-&gt; Tulo</t>
  </si>
  <si>
    <t>125-84-&gt; Tulo</t>
  </si>
  <si>
    <t>150-78-&gt; Tulo</t>
  </si>
  <si>
    <t>150-84-&gt; Tulo</t>
  </si>
  <si>
    <t>160-78-&gt; Tulo</t>
  </si>
  <si>
    <t>160-84-&gt; Tulo</t>
  </si>
  <si>
    <t>200-78-&gt; Tulo</t>
  </si>
  <si>
    <t>200-84-&gt; Tulo</t>
  </si>
  <si>
    <t>250-78-&gt; Tulo</t>
  </si>
  <si>
    <t>250-84-&gt; Tulo</t>
  </si>
  <si>
    <t>300-78-&gt; Tulo</t>
  </si>
  <si>
    <t>300-84-&gt; Tulo</t>
  </si>
  <si>
    <t>315-78-&gt; Tulo</t>
  </si>
  <si>
    <t>315-84-&gt; Tulo</t>
  </si>
  <si>
    <t>350-78-&gt; Tulo</t>
  </si>
  <si>
    <t>350-84-&gt; Tulo</t>
  </si>
  <si>
    <t>400-78-&gt; Tulo</t>
  </si>
  <si>
    <t>400-84-&gt; Tulo</t>
  </si>
  <si>
    <t>500-78-&gt; Tulo</t>
  </si>
  <si>
    <t>500-84-&gt; Tulo</t>
  </si>
  <si>
    <t>600-78-&gt; Tulo</t>
  </si>
  <si>
    <t>600-84-&gt; Tulo</t>
  </si>
  <si>
    <t>630-78-&gt; Tulo</t>
  </si>
  <si>
    <t>630-84-&gt; Tulo</t>
  </si>
  <si>
    <t>800-78-&gt; Tulo</t>
  </si>
  <si>
    <t>800-84-&gt; Tulo</t>
  </si>
  <si>
    <t>PRG+TS+HV</t>
  </si>
  <si>
    <t>200x100</t>
  </si>
  <si>
    <t>300x100</t>
  </si>
  <si>
    <t>400x100</t>
  </si>
  <si>
    <t>500x100</t>
  </si>
  <si>
    <t>600x200</t>
  </si>
  <si>
    <t>PRG-1+TS+HV/88-91</t>
  </si>
  <si>
    <t>150x100</t>
  </si>
  <si>
    <t>600x150</t>
  </si>
  <si>
    <t>300x200</t>
  </si>
  <si>
    <t>1000x200</t>
  </si>
  <si>
    <t>PRG-1+TS+HV/92-96</t>
  </si>
  <si>
    <t>PRG-2+TS+HV/88-91</t>
  </si>
  <si>
    <t>600x100</t>
  </si>
  <si>
    <t>200x150</t>
  </si>
  <si>
    <t>1000x150</t>
  </si>
  <si>
    <t>800x200</t>
  </si>
  <si>
    <t>600x300</t>
  </si>
  <si>
    <t>PRG-2+TS+HV/92-96</t>
  </si>
  <si>
    <t>PRG-3+TS+HV/88-91</t>
  </si>
  <si>
    <t>500x300</t>
  </si>
  <si>
    <t>800x300</t>
  </si>
  <si>
    <t>PRG-3+TS+HV/92-96</t>
  </si>
  <si>
    <t>PRH</t>
  </si>
  <si>
    <t>PRI/E-AGC</t>
  </si>
  <si>
    <t>PRI/E-ALE</t>
  </si>
  <si>
    <t>PRI/E-WDD</t>
  </si>
  <si>
    <t>PRI/S-&gt;3xD</t>
  </si>
  <si>
    <t>PRI/S-min3xD</t>
  </si>
  <si>
    <t>PRL/&gt;8xD</t>
  </si>
  <si>
    <t>200 x 100</t>
  </si>
  <si>
    <t>300 x 100</t>
  </si>
  <si>
    <t>400 x 100</t>
  </si>
  <si>
    <t>500 x 100</t>
  </si>
  <si>
    <t>300 x 150</t>
  </si>
  <si>
    <t>400 x 150</t>
  </si>
  <si>
    <t>500 x 150</t>
  </si>
  <si>
    <t>800 x 150</t>
  </si>
  <si>
    <t>400 x 200</t>
  </si>
  <si>
    <t>500 x 200</t>
  </si>
  <si>
    <t>800 x 200</t>
  </si>
  <si>
    <t>PRL/&gt;min3xD</t>
  </si>
  <si>
    <t>PRL-&gt;3xD</t>
  </si>
  <si>
    <t>PRL-min3xD</t>
  </si>
  <si>
    <t>PRL-P/ALE</t>
  </si>
  <si>
    <t>PRL-P/WDD</t>
  </si>
  <si>
    <t>Rex RE10</t>
  </si>
  <si>
    <t>Suutin E</t>
  </si>
  <si>
    <t>Rex RE6</t>
  </si>
  <si>
    <t>Suutin A</t>
  </si>
  <si>
    <t>Rex RE7</t>
  </si>
  <si>
    <t>Suutin B</t>
  </si>
  <si>
    <t>Rex RE8</t>
  </si>
  <si>
    <t>Suutin C</t>
  </si>
  <si>
    <t>Rex RE9</t>
  </si>
  <si>
    <t>Suutin D</t>
  </si>
  <si>
    <t>Rex REE</t>
  </si>
  <si>
    <t>SLL+PLL/1172/&gt;6xD</t>
  </si>
  <si>
    <t>1x160</t>
  </si>
  <si>
    <t>1x200</t>
  </si>
  <si>
    <t>1x250</t>
  </si>
  <si>
    <t>SLL+PLL/1172/min3xD</t>
  </si>
  <si>
    <t>SLL+PLL/1472/&gt;6xD</t>
  </si>
  <si>
    <t>SLL+PLL/1472/min3xD</t>
  </si>
  <si>
    <t>SLL+PLL/1772/&gt;6xD</t>
  </si>
  <si>
    <t>SLL+PLL/1772/min3xD</t>
  </si>
  <si>
    <t>SLL+PLL/572/&gt;6xD</t>
  </si>
  <si>
    <t>SLL+PLL/572/min3xD</t>
  </si>
  <si>
    <t>SLL+PLL/872/&gt;6xD</t>
  </si>
  <si>
    <t>SLL+PLL/872/min3xD</t>
  </si>
  <si>
    <t>TBV</t>
  </si>
  <si>
    <t>TBV/&gt;8xD</t>
  </si>
  <si>
    <t>TBV/min3xD</t>
  </si>
  <si>
    <t>TCV</t>
  </si>
  <si>
    <t>TCV/&gt;8xD</t>
  </si>
  <si>
    <t>TCV/&gt;min3xD</t>
  </si>
  <si>
    <t>TCV/min3xD</t>
  </si>
  <si>
    <t>TKA/85</t>
  </si>
  <si>
    <t>TKA/90</t>
  </si>
  <si>
    <t>TKB</t>
  </si>
  <si>
    <t>TKB/TKC/93</t>
  </si>
  <si>
    <t>TKB/TKC/94&gt;3xD</t>
  </si>
  <si>
    <t>TKB/TKC/94min3xD</t>
  </si>
  <si>
    <t>TKB/TKC/99&gt;3xD</t>
  </si>
  <si>
    <t>TKB/TKC/99min3xD</t>
  </si>
  <si>
    <t>TKC</t>
  </si>
  <si>
    <t>TLA/85</t>
  </si>
  <si>
    <t>800x250</t>
  </si>
  <si>
    <t>TLA/90</t>
  </si>
  <si>
    <t>TLB/B&gt;8xD</t>
  </si>
  <si>
    <t>TLB/C</t>
  </si>
  <si>
    <t>TLB/F</t>
  </si>
  <si>
    <t>TLB/min3xD</t>
  </si>
  <si>
    <t>TLB/TLC&gt;8xD</t>
  </si>
  <si>
    <t>TLB/TLC&gt;min3xD</t>
  </si>
  <si>
    <t>TLB-POISTO</t>
  </si>
  <si>
    <t>TLC-POISTO</t>
  </si>
  <si>
    <t>TLD/&gt;8xD</t>
  </si>
  <si>
    <t>TLD/&gt;min3xD</t>
  </si>
  <si>
    <t>TRI/A&gt;8xD</t>
  </si>
  <si>
    <t>TRI/A&gt;min3xD</t>
  </si>
  <si>
    <t>TRI/S&gt;8xD</t>
  </si>
  <si>
    <t>TRI/S&gt;min3xD</t>
  </si>
  <si>
    <t xml:space="preserve">ULA </t>
  </si>
  <si>
    <t>100/ 180° kanava</t>
  </si>
  <si>
    <t>100/ 180° t-haara</t>
  </si>
  <si>
    <t>100/ 180° 90°käyrä</t>
  </si>
  <si>
    <t>100/ 360° kanava</t>
  </si>
  <si>
    <t>100/ 360° t-haara</t>
  </si>
  <si>
    <t>100/ 360° 90°käyrä</t>
  </si>
  <si>
    <t>125/ 180° kanava</t>
  </si>
  <si>
    <t>125/ 180° t-haara</t>
  </si>
  <si>
    <t>125/ 180° 90°käyrä</t>
  </si>
  <si>
    <t>125/ 360° kanava</t>
  </si>
  <si>
    <t>125/ 360° t-haara</t>
  </si>
  <si>
    <t>125/ 360° 90°käyrä</t>
  </si>
  <si>
    <t>160/ 180° kanava</t>
  </si>
  <si>
    <t>160/ 180° t-haara</t>
  </si>
  <si>
    <t>160/ 180° 90°käyrä</t>
  </si>
  <si>
    <t>160/ 360° kanava</t>
  </si>
  <si>
    <t>160/ 360° t-haara</t>
  </si>
  <si>
    <t>160/ 360° 90°käyrä</t>
  </si>
  <si>
    <t>200/ 180° kanava</t>
  </si>
  <si>
    <t>200/ 180° t-haara</t>
  </si>
  <si>
    <t>200/ 180° 90°käyrä</t>
  </si>
  <si>
    <t>200/ 360° kanava</t>
  </si>
  <si>
    <t>200/ 360° t-haara</t>
  </si>
  <si>
    <t>200/ 360° 90°käyrä</t>
  </si>
  <si>
    <t>100/kanava</t>
  </si>
  <si>
    <t>100/90°käyrä</t>
  </si>
  <si>
    <t>100/t-haara</t>
  </si>
  <si>
    <t>125/kanava</t>
  </si>
  <si>
    <t>125/90°käyrä</t>
  </si>
  <si>
    <t>125/t-haara</t>
  </si>
  <si>
    <t>160/kanava</t>
  </si>
  <si>
    <t>160/90°käyrä</t>
  </si>
  <si>
    <t>160/t-haara</t>
  </si>
  <si>
    <t>200/kanava</t>
  </si>
  <si>
    <t>200/90°käyrä</t>
  </si>
  <si>
    <t>200/t-haara</t>
  </si>
  <si>
    <t>ULA-OLD-P</t>
  </si>
  <si>
    <t>100/85-87</t>
  </si>
  <si>
    <t>100/kanava/85-87</t>
  </si>
  <si>
    <t>100/kanava/88-01</t>
  </si>
  <si>
    <t>100/90˚/t-haara/88-01</t>
  </si>
  <si>
    <t>125/85-87</t>
  </si>
  <si>
    <t>125/kanava/88-01</t>
  </si>
  <si>
    <t>125/90˚/t-haara/88-01</t>
  </si>
  <si>
    <t>160/85-87</t>
  </si>
  <si>
    <t>160/kanava/88-01</t>
  </si>
  <si>
    <t>160/90˚/t-haara/88-01</t>
  </si>
  <si>
    <t>200/85-87</t>
  </si>
  <si>
    <t>200/kanava/88-01</t>
  </si>
  <si>
    <t>200/90˚/t-haara/88-01</t>
  </si>
  <si>
    <t>ULA-OLD-T</t>
  </si>
  <si>
    <t>100-85/180˚</t>
  </si>
  <si>
    <t>100-85/360˚</t>
  </si>
  <si>
    <t>100-88/360˚-1</t>
  </si>
  <si>
    <t>100-88/360˚-2</t>
  </si>
  <si>
    <t>100-88/180˚-1</t>
  </si>
  <si>
    <t>100-88/180˚-2</t>
  </si>
  <si>
    <t>125-85/360˚-1</t>
  </si>
  <si>
    <t>125-85/360˚-2</t>
  </si>
  <si>
    <t>125-88/360˚-1</t>
  </si>
  <si>
    <t>125-88/360˚-2</t>
  </si>
  <si>
    <t>125-88/180˚-1</t>
  </si>
  <si>
    <t>125-88/180˚-2</t>
  </si>
  <si>
    <t>160-85/360˚</t>
  </si>
  <si>
    <t>160-85/180˚</t>
  </si>
  <si>
    <t>160-88/360˚-1</t>
  </si>
  <si>
    <t>160-88/360˚-2</t>
  </si>
  <si>
    <t>160-88/180˚-1</t>
  </si>
  <si>
    <t>160-88/180˚-2</t>
  </si>
  <si>
    <t>200-85/360˚</t>
  </si>
  <si>
    <t>200-85/180˚</t>
  </si>
  <si>
    <t>200-88/360˚-1</t>
  </si>
  <si>
    <t>200-88/360˚-2</t>
  </si>
  <si>
    <t>200-88/180˚-1</t>
  </si>
  <si>
    <t>200-88/180˚-2</t>
  </si>
  <si>
    <t>ULC</t>
  </si>
  <si>
    <t>ULE</t>
  </si>
  <si>
    <t>ULS</t>
  </si>
  <si>
    <t>URA</t>
  </si>
  <si>
    <t>URH</t>
  </si>
  <si>
    <t>URH-OLD-P</t>
  </si>
  <si>
    <t>100-78</t>
  </si>
  <si>
    <t>100-88</t>
  </si>
  <si>
    <t>100-97</t>
  </si>
  <si>
    <t>125-80</t>
  </si>
  <si>
    <t>125-88</t>
  </si>
  <si>
    <t>125-97</t>
  </si>
  <si>
    <t>150-90</t>
  </si>
  <si>
    <t>150-97</t>
  </si>
  <si>
    <t>160-78</t>
  </si>
  <si>
    <t>160-88</t>
  </si>
  <si>
    <t>160-97</t>
  </si>
  <si>
    <t>200-80</t>
  </si>
  <si>
    <t>200-83</t>
  </si>
  <si>
    <t>200-88</t>
  </si>
  <si>
    <t>200-97</t>
  </si>
  <si>
    <t>URH-OLD-T</t>
  </si>
  <si>
    <t>125-78</t>
  </si>
  <si>
    <t>200-78</t>
  </si>
  <si>
    <t>URS</t>
  </si>
  <si>
    <t>UVF</t>
  </si>
  <si>
    <t>k(l/s)</t>
  </si>
  <si>
    <t>UVI</t>
  </si>
  <si>
    <t>VHB</t>
  </si>
  <si>
    <t>VHB/VHD</t>
  </si>
  <si>
    <t>VHD</t>
  </si>
  <si>
    <t xml:space="preserve">Halton </t>
  </si>
  <si>
    <t>Lindab</t>
  </si>
  <si>
    <t>AD21</t>
  </si>
  <si>
    <t>VBX-1-200x100</t>
  </si>
  <si>
    <t>auki</t>
  </si>
  <si>
    <t>VBX-1-300x100</t>
  </si>
  <si>
    <t>VBX-1-300x150</t>
  </si>
  <si>
    <t>VBX-1-400x100</t>
  </si>
  <si>
    <t>VBX-1-400x150</t>
  </si>
  <si>
    <t>VBX-1-400x200</t>
  </si>
  <si>
    <t>VBX-1-500x100</t>
  </si>
  <si>
    <t>VBX-1-500x150</t>
  </si>
  <si>
    <t>VBX-1-500x200</t>
  </si>
  <si>
    <t>VBX-1-600x150</t>
  </si>
  <si>
    <t>VBX-1-600x200</t>
  </si>
  <si>
    <t>VBX-2-200x100</t>
  </si>
  <si>
    <t>VBX-2-300x100</t>
  </si>
  <si>
    <t>VBX-2-300x150</t>
  </si>
  <si>
    <t>VBX-2-400x100</t>
  </si>
  <si>
    <t>VBX-2-400x150</t>
  </si>
  <si>
    <t>VBX-2-400x200</t>
  </si>
  <si>
    <t>VBX-2-500x100</t>
  </si>
  <si>
    <t>VBX-2-500x150</t>
  </si>
  <si>
    <t>VBX-2-500x200</t>
  </si>
  <si>
    <t>VBX-2-600x150</t>
  </si>
  <si>
    <t>VBX-2-600x200</t>
  </si>
  <si>
    <t>VBX-4-200x100</t>
  </si>
  <si>
    <t>VBX-4-300x100</t>
  </si>
  <si>
    <t>VBX-4-300x150</t>
  </si>
  <si>
    <t>VBX-4-400x100</t>
  </si>
  <si>
    <t>VBX-4-400x150</t>
  </si>
  <si>
    <t>VBX-4-400x200</t>
  </si>
  <si>
    <t>VBX-4-500x100</t>
  </si>
  <si>
    <t>VBX-4-500x150</t>
  </si>
  <si>
    <t>VBX-4-500x200</t>
  </si>
  <si>
    <t>VBX-4-600x150</t>
  </si>
  <si>
    <t>VBX-4-600x200</t>
  </si>
  <si>
    <t>AE11</t>
  </si>
  <si>
    <t>AIRY</t>
  </si>
  <si>
    <t>AL10</t>
  </si>
  <si>
    <t>VBX-1-1000x100</t>
  </si>
  <si>
    <t>VBX-1-1000x150</t>
  </si>
  <si>
    <t>VBX-1-1000x200</t>
  </si>
  <si>
    <t>VBX-1-300x200</t>
  </si>
  <si>
    <t>VBX-1-600x100</t>
  </si>
  <si>
    <t>VBX-1-600x300</t>
  </si>
  <si>
    <t>VBX-1-800x100</t>
  </si>
  <si>
    <t>VBX-1-800x150</t>
  </si>
  <si>
    <t>VBX-1-800x200</t>
  </si>
  <si>
    <t>VBX-2-1000x100</t>
  </si>
  <si>
    <t>VBX-2-1000x150</t>
  </si>
  <si>
    <t>VBX-2-1000x200</t>
  </si>
  <si>
    <t>VBX-2-300x200</t>
  </si>
  <si>
    <t>VBX-2-600x100</t>
  </si>
  <si>
    <t>VBX-2-600x300</t>
  </si>
  <si>
    <t>VBX-2-800x100</t>
  </si>
  <si>
    <t>VBX-2-800x150</t>
  </si>
  <si>
    <t>VBX-2-800x200</t>
  </si>
  <si>
    <t>VBX-4-1000x100</t>
  </si>
  <si>
    <t>VBX-4-1000x150</t>
  </si>
  <si>
    <t>VBX-4-1000x200</t>
  </si>
  <si>
    <t>VBX-4-300x200</t>
  </si>
  <si>
    <t>VBX-4-600x100</t>
  </si>
  <si>
    <t>VBX-4-600x300</t>
  </si>
  <si>
    <t>VBX-4-800x100</t>
  </si>
  <si>
    <t>VBX-4-800x150</t>
  </si>
  <si>
    <t>VBX-4-800x200</t>
  </si>
  <si>
    <t>AR11</t>
  </si>
  <si>
    <t>CRL</t>
  </si>
  <si>
    <t>100+MBB-100-100-E</t>
  </si>
  <si>
    <t>100+MBB-100-100-S</t>
  </si>
  <si>
    <t>100+MBC-100-100</t>
  </si>
  <si>
    <t>100+MBE-100-100</t>
  </si>
  <si>
    <t>125+MBB-100-125-E</t>
  </si>
  <si>
    <t>125+MBB-100-125-S</t>
  </si>
  <si>
    <t>125+MBB-125-125-E</t>
  </si>
  <si>
    <t>125+MBB-125-125-S</t>
  </si>
  <si>
    <t>125+MBC-100-125</t>
  </si>
  <si>
    <t>125+MBC-125-125</t>
  </si>
  <si>
    <t>125+MBE-100-125</t>
  </si>
  <si>
    <t>125+MBE-125-125</t>
  </si>
  <si>
    <t>160+MBB-100-160-E</t>
  </si>
  <si>
    <t>160+MBB-100-160-S</t>
  </si>
  <si>
    <t>160+MBB-125-160-E</t>
  </si>
  <si>
    <t>160+MBB-125-160-S</t>
  </si>
  <si>
    <t>160+MBB-160-160-E</t>
  </si>
  <si>
    <t>160+MBB-160-160-S</t>
  </si>
  <si>
    <t>160+MBC-100-160</t>
  </si>
  <si>
    <t>160+MBC-125-160</t>
  </si>
  <si>
    <t>160+MBC-160-160</t>
  </si>
  <si>
    <t>160+MBE-100-160</t>
  </si>
  <si>
    <t>160+MBE-125-160</t>
  </si>
  <si>
    <t>160+MBE-160-160</t>
  </si>
  <si>
    <t>200+MBB-125-200-E</t>
  </si>
  <si>
    <t>200+MBB-125-200-S</t>
  </si>
  <si>
    <t>200+MBB-160-200-E</t>
  </si>
  <si>
    <t>200+MBB-160-200-S</t>
  </si>
  <si>
    <t>200+MBB-200-200-E</t>
  </si>
  <si>
    <t>200+MBB-200-200-S</t>
  </si>
  <si>
    <t>200+MBC-125-200</t>
  </si>
  <si>
    <t>200+MBC-160-200</t>
  </si>
  <si>
    <t>200+MBC-200-200</t>
  </si>
  <si>
    <t>200+MBE-125-200</t>
  </si>
  <si>
    <t>200+MBE-160-200</t>
  </si>
  <si>
    <t>200+MBE-200-200</t>
  </si>
  <si>
    <t>250+MBB-160-250-E</t>
  </si>
  <si>
    <t>250+MBB-160-250-S</t>
  </si>
  <si>
    <t>250+MBB-200-250-E</t>
  </si>
  <si>
    <t>250+MBB-200-250-S</t>
  </si>
  <si>
    <t>250+MBB-250-250-E</t>
  </si>
  <si>
    <t>250+MBB-250-250-S</t>
  </si>
  <si>
    <t>250+MBC-160-250</t>
  </si>
  <si>
    <t>250+MBC-200-250</t>
  </si>
  <si>
    <t>250+MBC-250-250</t>
  </si>
  <si>
    <t>250+MBE-160-250</t>
  </si>
  <si>
    <t>250+MBE-200-250</t>
  </si>
  <si>
    <t>250+MBE-250-250</t>
  </si>
  <si>
    <t>315+MBB-200-315-E</t>
  </si>
  <si>
    <t>315+MBB-200-315-S</t>
  </si>
  <si>
    <t>315+MBB-250-315-E</t>
  </si>
  <si>
    <t>315+MBB-250-315-S</t>
  </si>
  <si>
    <t>315+MBB-315-315-E</t>
  </si>
  <si>
    <t>315+MBB-315-315-S</t>
  </si>
  <si>
    <t>315+MBC-200-315</t>
  </si>
  <si>
    <t>315+MBC-250-315</t>
  </si>
  <si>
    <t>315+MBC-315-315</t>
  </si>
  <si>
    <t>315+MBE-200-315</t>
  </si>
  <si>
    <t>315+MBE-250-315</t>
  </si>
  <si>
    <t>315+MBE-315-315</t>
  </si>
  <si>
    <t>400+MBB-250-400-E</t>
  </si>
  <si>
    <t>400+MBB-250-400-S</t>
  </si>
  <si>
    <t>400+MBB-315-400-E</t>
  </si>
  <si>
    <t>400+MBB-315-400-S</t>
  </si>
  <si>
    <t>400+MBC-250-400</t>
  </si>
  <si>
    <t>400+MBC-315-400</t>
  </si>
  <si>
    <t>400+MBE-250-400</t>
  </si>
  <si>
    <t>400+MBE-315-400</t>
  </si>
  <si>
    <t>DCS</t>
  </si>
  <si>
    <t>100-a</t>
  </si>
  <si>
    <t>125-a</t>
  </si>
  <si>
    <t>160-a</t>
  </si>
  <si>
    <t>200-a</t>
  </si>
  <si>
    <t>250-a</t>
  </si>
  <si>
    <t>315-a</t>
  </si>
  <si>
    <t>DR24</t>
  </si>
  <si>
    <t>300x100+WB-1-300x100</t>
  </si>
  <si>
    <t>300x100+WB-2-300x100</t>
  </si>
  <si>
    <t>400x150+WB-1-400x150</t>
  </si>
  <si>
    <t>400x150+WB-2-400x150</t>
  </si>
  <si>
    <t>500x150+WB-1-500x150</t>
  </si>
  <si>
    <t>500x150+WB-2-500x150</t>
  </si>
  <si>
    <t>500x200+WB-1-500x200</t>
  </si>
  <si>
    <t>500x200+WB-2-500x200</t>
  </si>
  <si>
    <t>500x300+WB-1-500x300</t>
  </si>
  <si>
    <t>500x300+WB-2-500x300</t>
  </si>
  <si>
    <t>GS23</t>
  </si>
  <si>
    <t>H-E-0-160</t>
  </si>
  <si>
    <t>H-E-0-200</t>
  </si>
  <si>
    <t>H-E-0-250</t>
  </si>
  <si>
    <t>H-E-0-315</t>
  </si>
  <si>
    <t>H-E-0-400</t>
  </si>
  <si>
    <t>H-E-0-500</t>
  </si>
  <si>
    <t>H-E-2-125</t>
  </si>
  <si>
    <t>H-E-2-160</t>
  </si>
  <si>
    <t>H-E-2-200</t>
  </si>
  <si>
    <t>H-E-2-250</t>
  </si>
  <si>
    <t>H-E-2-315</t>
  </si>
  <si>
    <t>R-E-0-400x200</t>
  </si>
  <si>
    <t>KIR</t>
  </si>
  <si>
    <t>100/360˚</t>
  </si>
  <si>
    <t>100/180˚</t>
  </si>
  <si>
    <t>125/360˚</t>
  </si>
  <si>
    <t>125/180˚</t>
  </si>
  <si>
    <t>160/360˚</t>
  </si>
  <si>
    <t>160/180˚</t>
  </si>
  <si>
    <t>KIRS</t>
  </si>
  <si>
    <t>KSU</t>
  </si>
  <si>
    <t>100 kanava &gt;3D</t>
  </si>
  <si>
    <t>100 T-haara</t>
  </si>
  <si>
    <t>125 kanava &gt;3D</t>
  </si>
  <si>
    <t>125 T-haara</t>
  </si>
  <si>
    <t>160 kanava &gt;3D</t>
  </si>
  <si>
    <t>160 T-haara</t>
  </si>
  <si>
    <t>200 kanava &gt;3D</t>
  </si>
  <si>
    <t>200 T-haara</t>
  </si>
  <si>
    <t>KSUB</t>
  </si>
  <si>
    <t>KSUL</t>
  </si>
  <si>
    <t>KSUS</t>
  </si>
  <si>
    <t>LCA</t>
  </si>
  <si>
    <t>125+CBC-100-125</t>
  </si>
  <si>
    <t>125+CBE-100-125</t>
  </si>
  <si>
    <t>160+CBC-100-160</t>
  </si>
  <si>
    <t>160+CBC-125-160</t>
  </si>
  <si>
    <t>160+CBE-100-160</t>
  </si>
  <si>
    <t>160+CBE-125-160</t>
  </si>
  <si>
    <t>200+CBC-125-200</t>
  </si>
  <si>
    <t>200+CBC-160-200</t>
  </si>
  <si>
    <t>200+CBE-125-200</t>
  </si>
  <si>
    <t>200+CBE-160-200</t>
  </si>
  <si>
    <t>250+CBC-160-250</t>
  </si>
  <si>
    <t>250+CBC-200-250</t>
  </si>
  <si>
    <t>250+CBE-160-250</t>
  </si>
  <si>
    <t>250+CBE-200-250</t>
  </si>
  <si>
    <t>315+CBC-200-315</t>
  </si>
  <si>
    <t>315+CBC-250-315</t>
  </si>
  <si>
    <t>315+CBE-200-315</t>
  </si>
  <si>
    <t>315+CBE-250-315</t>
  </si>
  <si>
    <t>400+CBC-250-400</t>
  </si>
  <si>
    <t>400+CBC-315-400</t>
  </si>
  <si>
    <t>400+CBE-250-400</t>
  </si>
  <si>
    <t>400+CBE-315-400</t>
  </si>
  <si>
    <t>LCC</t>
  </si>
  <si>
    <t>LCP</t>
  </si>
  <si>
    <t>LCS</t>
  </si>
  <si>
    <t>LKA</t>
  </si>
  <si>
    <t>LKP</t>
  </si>
  <si>
    <t>LTD</t>
  </si>
  <si>
    <t>25-1-1101..2000</t>
  </si>
  <si>
    <t>25-1-1101..2000+GB</t>
  </si>
  <si>
    <t>25-1-1101..2000+JB</t>
  </si>
  <si>
    <t>25-1-1101..2000+KB</t>
  </si>
  <si>
    <t>25-1-1101..2000+NB</t>
  </si>
  <si>
    <t>25-1-300..800</t>
  </si>
  <si>
    <t>25-1-300..800+GB</t>
  </si>
  <si>
    <t>25-1-300..800+JB</t>
  </si>
  <si>
    <t>25-1-300..800+KB</t>
  </si>
  <si>
    <t>25-1-300..800+NB</t>
  </si>
  <si>
    <t>25-1-801..1100</t>
  </si>
  <si>
    <t>25-1-801..1100+GB</t>
  </si>
  <si>
    <t>25-1-801..1100+JB</t>
  </si>
  <si>
    <t>25-1-801..1100+KB</t>
  </si>
  <si>
    <t>25-1-801..1100+NB</t>
  </si>
  <si>
    <t>25-2-1101..2000</t>
  </si>
  <si>
    <t>25-2-1101..2000+GB</t>
  </si>
  <si>
    <t>25-2-1101..2000+JB</t>
  </si>
  <si>
    <t>25-2-1101..2000+KB</t>
  </si>
  <si>
    <t>25-2-1101..2000+NB</t>
  </si>
  <si>
    <t>25-2-300..500</t>
  </si>
  <si>
    <t>25-2-300..500+GB</t>
  </si>
  <si>
    <t>25-2-300..500+JB</t>
  </si>
  <si>
    <t>25-2-300..500+KB</t>
  </si>
  <si>
    <t>25-2-300..500+NB</t>
  </si>
  <si>
    <t>25-2-501..1100</t>
  </si>
  <si>
    <t>25-2-501..1100+GB</t>
  </si>
  <si>
    <t>25-2-501..1100+JB</t>
  </si>
  <si>
    <t>25-2-501..1100+KB</t>
  </si>
  <si>
    <t>25-2-501..1100+NB</t>
  </si>
  <si>
    <t>25-3-1101..1300</t>
  </si>
  <si>
    <t>25-3-1101..1300+GB</t>
  </si>
  <si>
    <t>25-3-1101..1300+JB</t>
  </si>
  <si>
    <t>25-3-1101..1300+KB</t>
  </si>
  <si>
    <t>25-3-1101..1300+NB</t>
  </si>
  <si>
    <t>25-3-1301..2000</t>
  </si>
  <si>
    <t>25-3-1301..2000+GB</t>
  </si>
  <si>
    <t>25-3-1301..2000+JB</t>
  </si>
  <si>
    <t>25-3-1301..2000+KB</t>
  </si>
  <si>
    <t>25-3-1301..2000+NB</t>
  </si>
  <si>
    <t>25-3-300..1100</t>
  </si>
  <si>
    <t>25-3-300..1100+GB</t>
  </si>
  <si>
    <t>25-3-300..1100+JB</t>
  </si>
  <si>
    <t>25-3-300..1100+KB</t>
  </si>
  <si>
    <t>25-3-300..1100+NB</t>
  </si>
  <si>
    <t>25-4-1101..2000</t>
  </si>
  <si>
    <t>25-4-1101..2000+GB</t>
  </si>
  <si>
    <t>25-4-1101..2000+JB</t>
  </si>
  <si>
    <t>25-4-1101..2000+KB</t>
  </si>
  <si>
    <t>25-4-1101..2000+NB</t>
  </si>
  <si>
    <t>25-4-300..800</t>
  </si>
  <si>
    <t>25-4-300..800+GB</t>
  </si>
  <si>
    <t>25-4-300..800+JB</t>
  </si>
  <si>
    <t>25-4-300..800+KB</t>
  </si>
  <si>
    <t>25-4-300..800+NB</t>
  </si>
  <si>
    <t>25-4-801..1100</t>
  </si>
  <si>
    <t>25-4-801..1100+GB</t>
  </si>
  <si>
    <t>25-4-801..1100+JB</t>
  </si>
  <si>
    <t>25-4-801..1100+KB</t>
  </si>
  <si>
    <t>25-4-801..1100+NB</t>
  </si>
  <si>
    <t>25-5-1101..2000</t>
  </si>
  <si>
    <t>25-5-1101..2000+GB</t>
  </si>
  <si>
    <t>25-5-1101..2000+JB</t>
  </si>
  <si>
    <t>25-5-1101..2000+KB</t>
  </si>
  <si>
    <t>25-5-1101..2000+NB</t>
  </si>
  <si>
    <t>25-5-300..700</t>
  </si>
  <si>
    <t>25-5-300..700+GB</t>
  </si>
  <si>
    <t>25-5-300..700+JB</t>
  </si>
  <si>
    <t>25-5-300..700+KB</t>
  </si>
  <si>
    <t>25-5-300..700+NB</t>
  </si>
  <si>
    <t>25-5-701..1100</t>
  </si>
  <si>
    <t>25-5-701..1100+GB</t>
  </si>
  <si>
    <t>25-5-701..1100+JB</t>
  </si>
  <si>
    <t>25-5-701..1100+KB</t>
  </si>
  <si>
    <t>25-5-701..1100+NB</t>
  </si>
  <si>
    <t>25-6-1101..2000</t>
  </si>
  <si>
    <t>25-6-1101..2000+GB</t>
  </si>
  <si>
    <t>25-6-1101..2000+JB</t>
  </si>
  <si>
    <t>25-6-1101..2000+KB</t>
  </si>
  <si>
    <t>25-6-1101..2000+NB</t>
  </si>
  <si>
    <t>25-6-300..500</t>
  </si>
  <si>
    <t>25-6-300..500+GB</t>
  </si>
  <si>
    <t>25-6-300..500+JB</t>
  </si>
  <si>
    <t>25-6-300..500+KB</t>
  </si>
  <si>
    <t>25-6-300..500+NB</t>
  </si>
  <si>
    <t>25-6-501..1100</t>
  </si>
  <si>
    <t>25-6-501..1100+GB</t>
  </si>
  <si>
    <t>25-6-501..1100+JB</t>
  </si>
  <si>
    <t>25-6-501..1100+KB</t>
  </si>
  <si>
    <t>25-6-501..1100+NB</t>
  </si>
  <si>
    <t>LTDF</t>
  </si>
  <si>
    <t>25-3-1101..1200+GBPF</t>
  </si>
  <si>
    <t>25-3-1101..1200+JBPF</t>
  </si>
  <si>
    <t>25-3-1101..1200+KBPF</t>
  </si>
  <si>
    <t>25-3-1101..1200+NBPF</t>
  </si>
  <si>
    <t>25-3-600..1100+GBPF</t>
  </si>
  <si>
    <t>25-3-600..1100+JBPF</t>
  </si>
  <si>
    <t>25-3-600..1100+KBPF</t>
  </si>
  <si>
    <t>25-3-600..1100+NBPF</t>
  </si>
  <si>
    <t>25-4-1101..1200+GBPF</t>
  </si>
  <si>
    <t>25-4-1101..1200+JBPF</t>
  </si>
  <si>
    <t>25-4-1101..1200+KBPF</t>
  </si>
  <si>
    <t>25-4-1101..1200+NBPF</t>
  </si>
  <si>
    <t>25-4-600..800+GBPF</t>
  </si>
  <si>
    <t>25-4-600..800+JBPF</t>
  </si>
  <si>
    <t>25-4-600..800+KBPF</t>
  </si>
  <si>
    <t>25-4-600..800+NBPF</t>
  </si>
  <si>
    <t>25-4-801..1100+GBPF</t>
  </si>
  <si>
    <t>25-4-801..1100+JBPF</t>
  </si>
  <si>
    <t>25-4-801..1100+KBPF</t>
  </si>
  <si>
    <t>25-4-801..1100+NBPF</t>
  </si>
  <si>
    <t>25-5-1101..1200+GBPF</t>
  </si>
  <si>
    <t>25-5-1101..1200+JBPF</t>
  </si>
  <si>
    <t>25-5-1101..1200+KBPF</t>
  </si>
  <si>
    <t>25-5-1101..1200+NBPF</t>
  </si>
  <si>
    <t>25-5-600..700+GBPF</t>
  </si>
  <si>
    <t>25-5-600..700+JBPF</t>
  </si>
  <si>
    <t>25-5-600..700+KBPF</t>
  </si>
  <si>
    <t>25-5-600..700+NBPF</t>
  </si>
  <si>
    <t>25-5-701..1100+GBPF</t>
  </si>
  <si>
    <t>25-5-701..1100+JBPF</t>
  </si>
  <si>
    <t>25-5-701..1100+KBPF</t>
  </si>
  <si>
    <t>25-5-701..1100+NBPF</t>
  </si>
  <si>
    <t>25-6-1101..1200+GBPF</t>
  </si>
  <si>
    <t>25-6-1101..1200+JBPF</t>
  </si>
  <si>
    <t>25-6-1101..1200+KBPF</t>
  </si>
  <si>
    <t>25-6-1101..1200+NBPF</t>
  </si>
  <si>
    <t>25-6-600..1100+GBPF</t>
  </si>
  <si>
    <t>25-6-600..1100+JBPF</t>
  </si>
  <si>
    <t>25-6-600..1100+KBPF</t>
  </si>
  <si>
    <t>25-6-600..1100+NBPF</t>
  </si>
  <si>
    <t>LTDP</t>
  </si>
  <si>
    <t>NC19</t>
  </si>
  <si>
    <t>NQ19</t>
  </si>
  <si>
    <t>NR19</t>
  </si>
  <si>
    <t>300x100 + WB-1-300x100</t>
  </si>
  <si>
    <t>300x100 + WB-2-300x100</t>
  </si>
  <si>
    <t>400x150 + WB-1-400x150</t>
  </si>
  <si>
    <t>400x150 + WB-2-400x150</t>
  </si>
  <si>
    <t>500x150 + WB-1-500x150</t>
  </si>
  <si>
    <t>500x150 + WB-2-500x150</t>
  </si>
  <si>
    <t>500x200 + WB-1-500x200</t>
  </si>
  <si>
    <t>500x200 + WB-2-500x200</t>
  </si>
  <si>
    <t>500x300 + WB-1-500x300</t>
  </si>
  <si>
    <t>500x300 + WB-2-500x300</t>
  </si>
  <si>
    <t>NS19</t>
  </si>
  <si>
    <t>H-S-2-125</t>
  </si>
  <si>
    <t>H-S-2-160</t>
  </si>
  <si>
    <t>H-S-2-200</t>
  </si>
  <si>
    <t>H-S-2-250</t>
  </si>
  <si>
    <t>H-S-2-315</t>
  </si>
  <si>
    <t>PC6</t>
  </si>
  <si>
    <t>125+MB100-125</t>
  </si>
  <si>
    <t>125+MB125-125</t>
  </si>
  <si>
    <t>160+MB125-160</t>
  </si>
  <si>
    <t>160+MB160-160</t>
  </si>
  <si>
    <t>200+MB160-200</t>
  </si>
  <si>
    <t>200+MB200-200</t>
  </si>
  <si>
    <t>250+MB200-250</t>
  </si>
  <si>
    <t>250+MB250-250</t>
  </si>
  <si>
    <t>315+MB200-315</t>
  </si>
  <si>
    <t>315+MB250-315</t>
  </si>
  <si>
    <t>315+MB315-315</t>
  </si>
  <si>
    <t>PC7</t>
  </si>
  <si>
    <t>PCA</t>
  </si>
  <si>
    <t>PCS</t>
  </si>
  <si>
    <t>2-125-a</t>
  </si>
  <si>
    <t>2-160-a</t>
  </si>
  <si>
    <t>2-200-a</t>
  </si>
  <si>
    <t>2-250-a</t>
  </si>
  <si>
    <t>2-315-a</t>
  </si>
  <si>
    <t>PKA</t>
  </si>
  <si>
    <t>PKAL</t>
  </si>
  <si>
    <t>PR1</t>
  </si>
  <si>
    <t>PS1</t>
  </si>
  <si>
    <t>H-L-2-160</t>
  </si>
  <si>
    <t>H-L-2-200</t>
  </si>
  <si>
    <t>H-L-2-250</t>
  </si>
  <si>
    <t>H-L-2-315</t>
  </si>
  <si>
    <t>PS8</t>
  </si>
  <si>
    <t>RC14</t>
  </si>
  <si>
    <t>160+MB100-160</t>
  </si>
  <si>
    <t>200+MB125-200</t>
  </si>
  <si>
    <t>250+MB160-250</t>
  </si>
  <si>
    <t>RC15</t>
  </si>
  <si>
    <t>RCG</t>
  </si>
  <si>
    <t>RS14</t>
  </si>
  <si>
    <t>RS15</t>
  </si>
  <si>
    <t>RS16</t>
  </si>
  <si>
    <t>SHH</t>
  </si>
  <si>
    <t>VTTB</t>
  </si>
  <si>
    <t>100, kanava, 360-ast</t>
  </si>
  <si>
    <t>125, kanava, 360-ast</t>
  </si>
  <si>
    <t>160, kanava, 360-ast</t>
  </si>
  <si>
    <t>Swegon</t>
  </si>
  <si>
    <t>ACD</t>
  </si>
  <si>
    <t>ACDa-250-30mm</t>
  </si>
  <si>
    <t>ACDa-315-30mm</t>
  </si>
  <si>
    <t>ACDa-160-30mm</t>
  </si>
  <si>
    <t>ACDa-100-20mm</t>
  </si>
  <si>
    <t>ACDa-125-20mm</t>
  </si>
  <si>
    <t>ALC</t>
  </si>
  <si>
    <t>ALCa-250</t>
  </si>
  <si>
    <t>ALCa-315</t>
  </si>
  <si>
    <t>ALCa-400</t>
  </si>
  <si>
    <t>ALCa-500</t>
  </si>
  <si>
    <t>ALCa-630</t>
  </si>
  <si>
    <t>ALG</t>
  </si>
  <si>
    <t>ALGc 200-100-1v</t>
  </si>
  <si>
    <t>ALGc 300-100-1v</t>
  </si>
  <si>
    <t>ALGc 300-150-1v</t>
  </si>
  <si>
    <t>ALGc 400-100-1v</t>
  </si>
  <si>
    <t>ALGc 400-150-1v</t>
  </si>
  <si>
    <t>ALGc 400-200-1v</t>
  </si>
  <si>
    <t>ALGc 500-100-1v</t>
  </si>
  <si>
    <t>ALGc 500-150-1v</t>
  </si>
  <si>
    <t>ALGc 500-200-1v</t>
  </si>
  <si>
    <t>ALGc 600-200-1v</t>
  </si>
  <si>
    <t>ALGc 200-100-F</t>
  </si>
  <si>
    <t>ALGc 300-100-F</t>
  </si>
  <si>
    <t>ALGc 300-150-F</t>
  </si>
  <si>
    <t>ALGc 400-100-F</t>
  </si>
  <si>
    <t>ALGc 400-150-F</t>
  </si>
  <si>
    <t>ALGc 400-200-F</t>
  </si>
  <si>
    <t>ALGc 500-100-F</t>
  </si>
  <si>
    <t>ALGc 500-150-F</t>
  </si>
  <si>
    <t>ALGc 500-200-F</t>
  </si>
  <si>
    <t>ALGc 600-200-F</t>
  </si>
  <si>
    <t>ATC</t>
  </si>
  <si>
    <t>ATCb-100-20mm</t>
  </si>
  <si>
    <t>ATCb-125-20mm</t>
  </si>
  <si>
    <t>ATCb-160-30mm</t>
  </si>
  <si>
    <t>ATCb-200-30mm</t>
  </si>
  <si>
    <t>ATCb-250-30mm</t>
  </si>
  <si>
    <t>ATCb-315-30mm</t>
  </si>
  <si>
    <t>CBE</t>
  </si>
  <si>
    <t>ALSd 80-100</t>
  </si>
  <si>
    <t>ALSd 100-125</t>
  </si>
  <si>
    <t>ALSd 125-160</t>
  </si>
  <si>
    <t>CDD</t>
  </si>
  <si>
    <t>CDDb 100-20mm</t>
  </si>
  <si>
    <t>CDDb 125-20mm</t>
  </si>
  <si>
    <t>CDDb 160-30mm</t>
  </si>
  <si>
    <t>CDDb 200-30mm</t>
  </si>
  <si>
    <t>CDDb 250-30mm</t>
  </si>
  <si>
    <t>CDDb 315-30mm</t>
  </si>
  <si>
    <t>CDDb 125-20mm-F</t>
  </si>
  <si>
    <t>CDDb 160-30mm-F</t>
  </si>
  <si>
    <t>CDDb 200-30mm-F</t>
  </si>
  <si>
    <t>CDDb 250-30mm-F</t>
  </si>
  <si>
    <t>CDDb 315-30mm-F</t>
  </si>
  <si>
    <t>CDDb 100-20mm-F</t>
  </si>
  <si>
    <t>CDK</t>
  </si>
  <si>
    <t>CDKa 100-20mm</t>
  </si>
  <si>
    <t>CDKa 125-20mm</t>
  </si>
  <si>
    <t>CDKa 160-30mm</t>
  </si>
  <si>
    <t>CDKa 200-30mm</t>
  </si>
  <si>
    <t>CDKa 250-30mm</t>
  </si>
  <si>
    <t>CDKa 315-30mm</t>
  </si>
  <si>
    <t>CDKa 100-20mm-F</t>
  </si>
  <si>
    <t>CDKa 125-20mm-F</t>
  </si>
  <si>
    <t>CDKa 160-30mm-F</t>
  </si>
  <si>
    <t>CDKa 200-30mm-F</t>
  </si>
  <si>
    <t>CDKa 250-30mm-F</t>
  </si>
  <si>
    <t>CDKa 315-30mm-F</t>
  </si>
  <si>
    <t>CDKb</t>
  </si>
  <si>
    <t>CDKb 100-20mm</t>
  </si>
  <si>
    <t>CDKb 125-20mm</t>
  </si>
  <si>
    <t>CDKb 160-30mm</t>
  </si>
  <si>
    <t>CDKb 200-30mm</t>
  </si>
  <si>
    <t>CDKb 250-30mm</t>
  </si>
  <si>
    <t>CDKb 100-20mm-F</t>
  </si>
  <si>
    <t>CDKb 125-20mm-F</t>
  </si>
  <si>
    <t>CDKb 160-30mm-F</t>
  </si>
  <si>
    <t>CDKb 200-30mm-F</t>
  </si>
  <si>
    <t>CDKb 250-30mm-F</t>
  </si>
  <si>
    <t>CDKb 315-30mm-F</t>
  </si>
  <si>
    <t>CDR</t>
  </si>
  <si>
    <t>CDRb 100-20mm</t>
  </si>
  <si>
    <t>CDRb 125-20mm</t>
  </si>
  <si>
    <t>CDRb 160-30mm</t>
  </si>
  <si>
    <t>CDRb 200-30mm</t>
  </si>
  <si>
    <t>CDRb 250-30mm</t>
  </si>
  <si>
    <t>CDRb 315-30mm</t>
  </si>
  <si>
    <t>CDRb 100-20mm-F</t>
  </si>
  <si>
    <t>CDRb 125-20mm-F</t>
  </si>
  <si>
    <t>CDRb 160-30mm-F</t>
  </si>
  <si>
    <t>CDRb 200-30mm-F</t>
  </si>
  <si>
    <t>CDRb 250-30mm-F</t>
  </si>
  <si>
    <t>CDRb 315-30mm-F</t>
  </si>
  <si>
    <t>CDRc</t>
  </si>
  <si>
    <t>CDRc 100-20mm</t>
  </si>
  <si>
    <t>CDRc 125-20mm</t>
  </si>
  <si>
    <t>CDRc 160-30mm</t>
  </si>
  <si>
    <t>CDRc 200-30mm</t>
  </si>
  <si>
    <t>CDRc 250-30mm</t>
  </si>
  <si>
    <t>CDRc 315-30mm</t>
  </si>
  <si>
    <t>CDRc 100-20mm-F</t>
  </si>
  <si>
    <t>CDRc 125-20mm-F</t>
  </si>
  <si>
    <t>CDRc 160-30mm-F</t>
  </si>
  <si>
    <t>CDRc 200-30mm-F</t>
  </si>
  <si>
    <t>CDRc 250-30mm-F</t>
  </si>
  <si>
    <t>CDRc 315-30mm-F</t>
  </si>
  <si>
    <t>CDY</t>
  </si>
  <si>
    <t>CDYb 100</t>
  </si>
  <si>
    <t>CDYb 125</t>
  </si>
  <si>
    <t>CDYb 160</t>
  </si>
  <si>
    <t>CDYb 200</t>
  </si>
  <si>
    <t>CDYb 250</t>
  </si>
  <si>
    <t>CDYb 315</t>
  </si>
  <si>
    <t>CKD</t>
  </si>
  <si>
    <t>CDYb 400</t>
  </si>
  <si>
    <t>CKDa 1-200-D</t>
  </si>
  <si>
    <t>CKDa 1-200-K</t>
  </si>
  <si>
    <t>CKDa 1-250-K</t>
  </si>
  <si>
    <t>CKDa 1-250-D</t>
  </si>
  <si>
    <t>CKDa 1-315-K</t>
  </si>
  <si>
    <t>CKDa 1-315-D</t>
  </si>
  <si>
    <t>CKDa 1-400-D</t>
  </si>
  <si>
    <t>CKDa 1-400-K</t>
  </si>
  <si>
    <t>CKP</t>
  </si>
  <si>
    <t>CKPa 100-20mm</t>
  </si>
  <si>
    <t>CKPa 125-20mm</t>
  </si>
  <si>
    <t>CKPa 160-30mm</t>
  </si>
  <si>
    <t>CKPa 200-30mm</t>
  </si>
  <si>
    <t>CKPa 250-30mm</t>
  </si>
  <si>
    <t>CKPa 315-30mm</t>
  </si>
  <si>
    <t>COLIBRI CC</t>
  </si>
  <si>
    <t>COLIBRI CCb 315-600</t>
  </si>
  <si>
    <t>COLIBRI CCb 250-600</t>
  </si>
  <si>
    <t>COLIBRI CCb 200-500</t>
  </si>
  <si>
    <t>COLIBRI CCb 200-600</t>
  </si>
  <si>
    <t>COLIBRI CCb 160-400</t>
  </si>
  <si>
    <t>COLIBRI CCb 160-600</t>
  </si>
  <si>
    <t>COLIBRI CCb 125-400</t>
  </si>
  <si>
    <t>COLIBRI CCb 125-600</t>
  </si>
  <si>
    <t>COLIBRI CCb 400-600</t>
  </si>
  <si>
    <t>COLIBRI CCb 400-600-F</t>
  </si>
  <si>
    <t>COLIBRI CCb 315-600-F</t>
  </si>
  <si>
    <t>COLIBRI CCb 250-600-F</t>
  </si>
  <si>
    <t>COLIBRI CCb 250-500</t>
  </si>
  <si>
    <t>COLIBRI CCb 250-500-F</t>
  </si>
  <si>
    <t>COLIBRI CCb 315-500</t>
  </si>
  <si>
    <t>COLIBRI CCb 315-500-F</t>
  </si>
  <si>
    <t>COLIBRI CCb 125-600-F</t>
  </si>
  <si>
    <t>COLIBRI CCb 160-600-F</t>
  </si>
  <si>
    <t>COLIBRI CC VF</t>
  </si>
  <si>
    <t>COLIBRI CCb 200-600-F</t>
  </si>
  <si>
    <t>COLIBRI CC VFa  250-600</t>
  </si>
  <si>
    <t>COLIBRI CC VFa  315-600</t>
  </si>
  <si>
    <t>COLIBRI CR</t>
  </si>
  <si>
    <t>COLIBRI CRb 160-400</t>
  </si>
  <si>
    <t>COLIBRI CRb 160-600</t>
  </si>
  <si>
    <t>COLIBRI CRb 125-400</t>
  </si>
  <si>
    <t>COLIBRI CRb 125-600</t>
  </si>
  <si>
    <t>COLIBRI CRb 200-500</t>
  </si>
  <si>
    <t>COLIBRI CRb 200-600</t>
  </si>
  <si>
    <t>COLIBRI CRb 250-600</t>
  </si>
  <si>
    <t>COLIBRI CRb 315-600</t>
  </si>
  <si>
    <t>COLIBRI CRb 400-600</t>
  </si>
  <si>
    <t>COLIBRI CRb 400-600-F</t>
  </si>
  <si>
    <t>COLIBRI CRb 250-600-F</t>
  </si>
  <si>
    <t>COLIBRI CRb 315-600-F</t>
  </si>
  <si>
    <t>COLIBRI CRb 250-500</t>
  </si>
  <si>
    <t>COLIBRI CRb 315-500</t>
  </si>
  <si>
    <t>COLIBRI CRb 250-500-F</t>
  </si>
  <si>
    <t>COLIBRI CRb 315-500-F</t>
  </si>
  <si>
    <t>COLIBRI F</t>
  </si>
  <si>
    <t>COLIBRI Fa 100</t>
  </si>
  <si>
    <t>COLIBRI Fa 125</t>
  </si>
  <si>
    <t>COLIBRI Fa 160</t>
  </si>
  <si>
    <t>COLIBRI Fa 200</t>
  </si>
  <si>
    <t>COLIBRI Fa 250</t>
  </si>
  <si>
    <t>COLIBRI Fa 315</t>
  </si>
  <si>
    <t>COLIBRI Fa 400</t>
  </si>
  <si>
    <t>COLIBRI Fa 100-F</t>
  </si>
  <si>
    <t>COLIBRI Fa 125-F</t>
  </si>
  <si>
    <t>COLIBRI Fa 160-F</t>
  </si>
  <si>
    <t>COLIBRI Fa 200-F</t>
  </si>
  <si>
    <t>COLIBRI Fa 250-F</t>
  </si>
  <si>
    <t>COLIBRI Fa 315-F</t>
  </si>
  <si>
    <t>COLIBRI Fa 400-F</t>
  </si>
  <si>
    <t>COLIBRI Fb 100</t>
  </si>
  <si>
    <t>COLIBRI Fb 125</t>
  </si>
  <si>
    <t>COLIBRI Fb 160</t>
  </si>
  <si>
    <t>COLIBRI Fb 200</t>
  </si>
  <si>
    <t>COLIBRI Fb 250</t>
  </si>
  <si>
    <t>COLIBRI Fb 315</t>
  </si>
  <si>
    <t>COLIBRI Fb 400</t>
  </si>
  <si>
    <t>COLIBRI Fb 100-F</t>
  </si>
  <si>
    <t>COLIBRI Fb 125-F</t>
  </si>
  <si>
    <t>COLIBRI Fb 160-F</t>
  </si>
  <si>
    <t>COLIBRI Fb 200-F</t>
  </si>
  <si>
    <t>COLIBRI Fb 250-F</t>
  </si>
  <si>
    <t>COLIBRI Fb 315-F</t>
  </si>
  <si>
    <t>COLIBRI Fb 400-F</t>
  </si>
  <si>
    <t>COLIBRI Wa</t>
  </si>
  <si>
    <t>COLIBRI Wa 300-150-closed</t>
  </si>
  <si>
    <t>COLIBRI Wa 300-150-open</t>
  </si>
  <si>
    <t>COLIBRI Wa 400-150-closed</t>
  </si>
  <si>
    <t>COLIBRI Wa 400-150-open</t>
  </si>
  <si>
    <t>COLIBRI Wa 400-200-open</t>
  </si>
  <si>
    <t>COLIBRI Wa 400-200-closed</t>
  </si>
  <si>
    <t>COLIBRI Wa 550-250-closed</t>
  </si>
  <si>
    <t>COLIBRI Wa 550-300-closed</t>
  </si>
  <si>
    <t>COLIBRI Wa 550-250-open</t>
  </si>
  <si>
    <t>COLIBRI Wa 550-300-open</t>
  </si>
  <si>
    <t>COLIBRI Wb</t>
  </si>
  <si>
    <t>COLIBRI Wb 300-150-closed</t>
  </si>
  <si>
    <t>COLIBRI Wb 300-150-open</t>
  </si>
  <si>
    <t>COLIBRI Wb 400-150-closed</t>
  </si>
  <si>
    <t>COLIBRI Wb 400-150-open</t>
  </si>
  <si>
    <t>COLIBRI Wb 400-200-open</t>
  </si>
  <si>
    <t>COLIBRI Wb 400-200-closed</t>
  </si>
  <si>
    <t>COLIBRI Wb 550-250-closed</t>
  </si>
  <si>
    <t>COLIBRI Wb 550-300-closed</t>
  </si>
  <si>
    <t>COLIBRI Wb 550-250-open</t>
  </si>
  <si>
    <t>COLIBRI Wb 550-300-open</t>
  </si>
  <si>
    <t>CVH</t>
  </si>
  <si>
    <t>CVHb-1-125-4V</t>
  </si>
  <si>
    <t>CVHb-1-125-Vert</t>
  </si>
  <si>
    <t>CVHb-1-160-Vert</t>
  </si>
  <si>
    <t>CVHb-1-160-4V</t>
  </si>
  <si>
    <t>CVHb-1-200-Vert</t>
  </si>
  <si>
    <t>CVHb-1-200-4V</t>
  </si>
  <si>
    <t>CVHb-1-250-Vert</t>
  </si>
  <si>
    <t>CVHb-1-250-4V</t>
  </si>
  <si>
    <t>CVHb-1-315-Vert</t>
  </si>
  <si>
    <t>CVHb-1-315-4V</t>
  </si>
  <si>
    <t>CVHb-1-400-Vert</t>
  </si>
  <si>
    <t>CVHb-1-400-4V</t>
  </si>
  <si>
    <t>CVHb-1-500-4V</t>
  </si>
  <si>
    <t>CVHb-1-500-Vert</t>
  </si>
  <si>
    <t>DBC</t>
  </si>
  <si>
    <t>DBCa-200</t>
  </si>
  <si>
    <t>DBCa-600-200</t>
  </si>
  <si>
    <t>DBCa-250</t>
  </si>
  <si>
    <t>DBCa-315</t>
  </si>
  <si>
    <t>DBCa-600-300</t>
  </si>
  <si>
    <t>DBCa-400</t>
  </si>
  <si>
    <t>DBR</t>
  </si>
  <si>
    <t>DBRe-200</t>
  </si>
  <si>
    <t>DBRe-250</t>
  </si>
  <si>
    <t>DBRe-315</t>
  </si>
  <si>
    <t>DCP</t>
  </si>
  <si>
    <t>DCPe-125</t>
  </si>
  <si>
    <t>DCPe-160</t>
  </si>
  <si>
    <t>DCPe-200</t>
  </si>
  <si>
    <t>DCPe-250</t>
  </si>
  <si>
    <t>DCPe-315</t>
  </si>
  <si>
    <t>DCPe-400</t>
  </si>
  <si>
    <t>DCPe-500</t>
  </si>
  <si>
    <t>DCPe-630</t>
  </si>
  <si>
    <t>DHC</t>
  </si>
  <si>
    <t>DHCe-200</t>
  </si>
  <si>
    <t>DHCe-250</t>
  </si>
  <si>
    <t>DHCe-315</t>
  </si>
  <si>
    <t>DHCe-400</t>
  </si>
  <si>
    <t>DHCe-500</t>
  </si>
  <si>
    <t>DHCe-630</t>
  </si>
  <si>
    <t>DHCe-800</t>
  </si>
  <si>
    <t>DHCe-125</t>
  </si>
  <si>
    <t>DHCe-160</t>
  </si>
  <si>
    <t>DIR</t>
  </si>
  <si>
    <t>DIRc-400</t>
  </si>
  <si>
    <t>DIRc-600</t>
  </si>
  <si>
    <t>DIRc-900</t>
  </si>
  <si>
    <t>DKC</t>
  </si>
  <si>
    <t>DIRc-500</t>
  </si>
  <si>
    <t>DKCe-500</t>
  </si>
  <si>
    <t>DKCe-630</t>
  </si>
  <si>
    <t>DKCe-800</t>
  </si>
  <si>
    <t>DOMO</t>
  </si>
  <si>
    <t>DOMOc 100-R1</t>
  </si>
  <si>
    <t>DOMOc 100-R2</t>
  </si>
  <si>
    <t>DOMOc 100-R3</t>
  </si>
  <si>
    <t>DOMOc 100-R4</t>
  </si>
  <si>
    <t>DPG</t>
  </si>
  <si>
    <t>DPGa-125-0</t>
  </si>
  <si>
    <t>DRC</t>
  </si>
  <si>
    <t>DRCe-600-200</t>
  </si>
  <si>
    <t>DRCe-200</t>
  </si>
  <si>
    <t>DRCe-250</t>
  </si>
  <si>
    <t>DRCe-800-250</t>
  </si>
  <si>
    <t>DRCe-315</t>
  </si>
  <si>
    <t>DRI</t>
  </si>
  <si>
    <t>DRCe-400</t>
  </si>
  <si>
    <t>DRIf-200-600</t>
  </si>
  <si>
    <t>DRIf-250-800</t>
  </si>
  <si>
    <t>DRIf-200</t>
  </si>
  <si>
    <t>DRIf-250</t>
  </si>
  <si>
    <t>DRIf-315</t>
  </si>
  <si>
    <t>DRIf-400</t>
  </si>
  <si>
    <t>DVC</t>
  </si>
  <si>
    <t>DVCe-160</t>
  </si>
  <si>
    <t>DVCe-200</t>
  </si>
  <si>
    <t>DVCe-250</t>
  </si>
  <si>
    <t>DVCe-400</t>
  </si>
  <si>
    <t>EAGLE C</t>
  </si>
  <si>
    <t>EAGLE Cb 200-500</t>
  </si>
  <si>
    <t>EAGLE Cb 200-600</t>
  </si>
  <si>
    <t>EAGLE Cb 250-600</t>
  </si>
  <si>
    <t>EAGLE Cb 315-600</t>
  </si>
  <si>
    <t>EAGLE Cb 125-400</t>
  </si>
  <si>
    <t>EAGLE Cb 125-600</t>
  </si>
  <si>
    <t>EAGLE Cb 160-400</t>
  </si>
  <si>
    <t>EAGLE Cb 160-600</t>
  </si>
  <si>
    <t>EAGLE Cb 400-600</t>
  </si>
  <si>
    <t>EAGLE Cb 400-600-F</t>
  </si>
  <si>
    <t>EAGLE Cb 250-600-F</t>
  </si>
  <si>
    <t>EAGLE Cb 315-600-F</t>
  </si>
  <si>
    <t>EAGLE Cb 250-500-F</t>
  </si>
  <si>
    <t>EAGLE Cb 250-500</t>
  </si>
  <si>
    <t>EAGLE Cb 315-500</t>
  </si>
  <si>
    <t>EAGLE Cb 315-500-F</t>
  </si>
  <si>
    <t>EAGLE CC</t>
  </si>
  <si>
    <t>EAGLE CCa 200-500</t>
  </si>
  <si>
    <t>EAGLE CCa 200-600</t>
  </si>
  <si>
    <t>EAGLE CCa 250-600</t>
  </si>
  <si>
    <t>EAGLE CCa 315-600</t>
  </si>
  <si>
    <t>EAGLE CCa 125-400</t>
  </si>
  <si>
    <t>EAGLE CCa 125-600</t>
  </si>
  <si>
    <t>EAGLE CCa 160-400</t>
  </si>
  <si>
    <t>EAGLE CCa 160-600</t>
  </si>
  <si>
    <t>EAGLE CCa 400-600</t>
  </si>
  <si>
    <t>EAGLE CCa 400-600-F</t>
  </si>
  <si>
    <t>EAGLE CCa 250-600-F</t>
  </si>
  <si>
    <t>EAGLE CCa 315-600-F</t>
  </si>
  <si>
    <t>EAGLE CCa 250-500-F</t>
  </si>
  <si>
    <t>EAGLE CCa 250-500</t>
  </si>
  <si>
    <t>EAGLE CCa 315-500</t>
  </si>
  <si>
    <t>EAGLE CCa 315-500-F</t>
  </si>
  <si>
    <t>EAGLE CR</t>
  </si>
  <si>
    <t>EAGLE CRa 200-500</t>
  </si>
  <si>
    <t>EAGLE CRa 200-600</t>
  </si>
  <si>
    <t>EAGLE CRa 250-600</t>
  </si>
  <si>
    <t>EAGLE CRa 315-600</t>
  </si>
  <si>
    <t>EAGLE CRa 125-400</t>
  </si>
  <si>
    <t>EAGLE CRa 125-600</t>
  </si>
  <si>
    <t>EAGLE CRa 160-400</t>
  </si>
  <si>
    <t>EAGLE CRa 160-600</t>
  </si>
  <si>
    <t>EAGLE CRa 400-600</t>
  </si>
  <si>
    <t>EAGLE CRa 400-600-F</t>
  </si>
  <si>
    <t>EAGLE CRa 250-600-F</t>
  </si>
  <si>
    <t>EAGLE CRa 315-600-F</t>
  </si>
  <si>
    <t>EAGLE CRa 250-500-F</t>
  </si>
  <si>
    <t>EAGLE CRa 250-500</t>
  </si>
  <si>
    <t>EAGLE CRa 315-500</t>
  </si>
  <si>
    <t>EAGLE CRa 315-500-F</t>
  </si>
  <si>
    <t>EAGLE D</t>
  </si>
  <si>
    <t>EAGLE Da 125</t>
  </si>
  <si>
    <t>EAGLE Da 160</t>
  </si>
  <si>
    <t>EAGLE Da 200</t>
  </si>
  <si>
    <t>EAGLE Da 250</t>
  </si>
  <si>
    <t>EAGLE Da 315</t>
  </si>
  <si>
    <t>EAGLE Da 400</t>
  </si>
  <si>
    <t>EAGLE F</t>
  </si>
  <si>
    <t>EAGLE Fa 125</t>
  </si>
  <si>
    <t>EAGLE Fa 100</t>
  </si>
  <si>
    <t>EAGLE Fa 160</t>
  </si>
  <si>
    <t>EAGLE Fa 200</t>
  </si>
  <si>
    <t>EAGLE Fa 250</t>
  </si>
  <si>
    <t>EAGLE Fa 315</t>
  </si>
  <si>
    <t>EAGLE Fa 400</t>
  </si>
  <si>
    <t>EAGLE Fe 100</t>
  </si>
  <si>
    <t>EAGLE Fe 125</t>
  </si>
  <si>
    <t>EAGLE Fe 160</t>
  </si>
  <si>
    <t>EAGLE Fe 200</t>
  </si>
  <si>
    <t>EAGLE Fe 250</t>
  </si>
  <si>
    <t>EAGLE Fe 315</t>
  </si>
  <si>
    <t>EAGLE Fe 400</t>
  </si>
  <si>
    <t>EAGLE Fe 100-F</t>
  </si>
  <si>
    <t>EAGLE Fe 125-F</t>
  </si>
  <si>
    <t>EAGLE Fe 160-F</t>
  </si>
  <si>
    <t>EAGLE Fe 200-F</t>
  </si>
  <si>
    <t>EAGLE Fe 250-F</t>
  </si>
  <si>
    <t>EAGLE Fe 315-F</t>
  </si>
  <si>
    <t>EAGLE Fe 400-F</t>
  </si>
  <si>
    <t>EAGLE Fb 100</t>
  </si>
  <si>
    <t>EAGLE Fb 125</t>
  </si>
  <si>
    <t>EAGLE Fb 160</t>
  </si>
  <si>
    <t>EAGLE Fb 200</t>
  </si>
  <si>
    <t>EAGLE Fb 250</t>
  </si>
  <si>
    <t>EAGLE Fb 315</t>
  </si>
  <si>
    <t>EAGLE Fb 400</t>
  </si>
  <si>
    <t>EAGLE Fc 100</t>
  </si>
  <si>
    <t>EAGLE Fc 125</t>
  </si>
  <si>
    <t>EAGLE Fc 160</t>
  </si>
  <si>
    <t>EAGLE Fc 200</t>
  </si>
  <si>
    <t>EAGLE Fc 250</t>
  </si>
  <si>
    <t>EAGLE Fc 315</t>
  </si>
  <si>
    <t>EAGLE Fc 400</t>
  </si>
  <si>
    <t>EAGLE Fd 100</t>
  </si>
  <si>
    <t>EAGLE Fd 125</t>
  </si>
  <si>
    <t>EAGLE Fd 160</t>
  </si>
  <si>
    <t>EAGLE Fd 200</t>
  </si>
  <si>
    <t>EAGLE Fd 250</t>
  </si>
  <si>
    <t>EAGLE Fd 315</t>
  </si>
  <si>
    <t>EAGLE Fd 400</t>
  </si>
  <si>
    <t>EAGLE Ff 100</t>
  </si>
  <si>
    <t>EAGLE Ff 125</t>
  </si>
  <si>
    <t>EAGLE Ff 160</t>
  </si>
  <si>
    <t>EAGLE Ff 200</t>
  </si>
  <si>
    <t>EAGLE Ff 250</t>
  </si>
  <si>
    <t>EAGLE Ff 315</t>
  </si>
  <si>
    <t>EAGLE Ff 400</t>
  </si>
  <si>
    <t>EAGLE Ff 100-F</t>
  </si>
  <si>
    <t>EAGLE Ff 125-F</t>
  </si>
  <si>
    <t>EAGLE Ff 160-F</t>
  </si>
  <si>
    <t>EAGLE Ff 200-F</t>
  </si>
  <si>
    <t>EAGLE Ff 250-F</t>
  </si>
  <si>
    <t>EAGLE Ff 315-F</t>
  </si>
  <si>
    <t>EAGLE Fg 400-F</t>
  </si>
  <si>
    <t>EAGLE Fg 100-F</t>
  </si>
  <si>
    <t>EAGLE Fg 125-F</t>
  </si>
  <si>
    <t>EAGLE Fg 160-F</t>
  </si>
  <si>
    <t>EAGLE Fg 200-F</t>
  </si>
  <si>
    <t>EAGLE Fg 250-F</t>
  </si>
  <si>
    <t>EAGLE Fg 315-F</t>
  </si>
  <si>
    <t>EAGLE Ff 400-F</t>
  </si>
  <si>
    <t>EAGLE Fg 100</t>
  </si>
  <si>
    <t>EAGLE Fg 125</t>
  </si>
  <si>
    <t>EAGLE Fg 160</t>
  </si>
  <si>
    <t>EAGLE Fg 200</t>
  </si>
  <si>
    <t>EAGLE Fg 250</t>
  </si>
  <si>
    <t>EAGLE Fg 315</t>
  </si>
  <si>
    <t>EAGLE Fg 400</t>
  </si>
  <si>
    <t>EAGLE S</t>
  </si>
  <si>
    <t>EAGLE Sb 125</t>
  </si>
  <si>
    <t>EAGLE Sb 160</t>
  </si>
  <si>
    <t>EAGLE Sb 200</t>
  </si>
  <si>
    <t>EAGLE Sb 250</t>
  </si>
  <si>
    <t>EAGLE Sb 315</t>
  </si>
  <si>
    <t>EAGLE Sb 400</t>
  </si>
  <si>
    <t>EAGLE Wa</t>
  </si>
  <si>
    <t>EAGLE Wa 300-150-closed</t>
  </si>
  <si>
    <t>EAGLE Wa 400-150-closed</t>
  </si>
  <si>
    <t>EAGLE Wa 400-200-closed</t>
  </si>
  <si>
    <t>EAGLE Wa 550-250-closed</t>
  </si>
  <si>
    <t>EAGLE Wa 550-300-closed</t>
  </si>
  <si>
    <t>EAGLE Wa 300-150-open</t>
  </si>
  <si>
    <t>EAGLE Wa 400-150-open</t>
  </si>
  <si>
    <t>EAGLE Wa 400-200-open</t>
  </si>
  <si>
    <t>EAGLE Wa 550-250-open</t>
  </si>
  <si>
    <t>EAGLE Wa 550-300-open</t>
  </si>
  <si>
    <t>EAGLE Wb</t>
  </si>
  <si>
    <t>EAGLE Wb 300-150-closed</t>
  </si>
  <si>
    <t>EAGLE Wb 400-150-closed</t>
  </si>
  <si>
    <t>EAGLE Wb 400-200-closed</t>
  </si>
  <si>
    <t>EAGLE Wb 550-250-closed</t>
  </si>
  <si>
    <t>EAGLE Wb 550-300-closed</t>
  </si>
  <si>
    <t>EAGLE Wb 300-150-open</t>
  </si>
  <si>
    <t>EAGLE Wb 400-150-open</t>
  </si>
  <si>
    <t>EAGLE Wb 400-200-open</t>
  </si>
  <si>
    <t>EAGLE Wb 550-250-open</t>
  </si>
  <si>
    <t>EAGLE Wb 550-300-open</t>
  </si>
  <si>
    <t>EIV</t>
  </si>
  <si>
    <t>EIVa-100</t>
  </si>
  <si>
    <t>EIVa-125</t>
  </si>
  <si>
    <t>EIVa-160</t>
  </si>
  <si>
    <t>EXC</t>
  </si>
  <si>
    <t>EXCa-160-(0)-F</t>
  </si>
  <si>
    <t>EXCa-200-(0)-F</t>
  </si>
  <si>
    <t>EXCa-100-(0)-F</t>
  </si>
  <si>
    <t>EXCa-125-(0)-F</t>
  </si>
  <si>
    <t>EXCa-100-(-5)-F</t>
  </si>
  <si>
    <t>EXCa-100-(+5)-F</t>
  </si>
  <si>
    <t>EXCa-100-(-15)-F</t>
  </si>
  <si>
    <t>EXCa-100-(-12)-F</t>
  </si>
  <si>
    <t>EXCa-100-(-10)-F</t>
  </si>
  <si>
    <t>EXCa-100-(+10)-F</t>
  </si>
  <si>
    <t>EXCa-125-(-5)-F</t>
  </si>
  <si>
    <t>EXCa-125-(+5)-F</t>
  </si>
  <si>
    <t>EXCa-125-(+10)-F</t>
  </si>
  <si>
    <t>EXCa-125-(-10)-F</t>
  </si>
  <si>
    <t>EXCa-160-(-10)-F</t>
  </si>
  <si>
    <t>EXCa-160-(-5)-F</t>
  </si>
  <si>
    <t>EXCa-160-(+5)-F</t>
  </si>
  <si>
    <t>EXCa-160-(+10)-F</t>
  </si>
  <si>
    <t>EXCa-160-(+15)-F</t>
  </si>
  <si>
    <t>EXCa-200-(-3)-F</t>
  </si>
  <si>
    <t>EXCa-200-(+5)-F</t>
  </si>
  <si>
    <t>EXCa-200-(+10)-F</t>
  </si>
  <si>
    <t>EXCa-200-(+15)-F</t>
  </si>
  <si>
    <t>EXCa-200-(+20)-F</t>
  </si>
  <si>
    <t>EXCa-200-(+25)-F</t>
  </si>
  <si>
    <t>EXF</t>
  </si>
  <si>
    <t>EXFa-100-(-15)-F</t>
  </si>
  <si>
    <t>EXFa-100-(-10)-F</t>
  </si>
  <si>
    <t>EXFa-100-(-5)-F</t>
  </si>
  <si>
    <t>EXFa-100-(0)-F</t>
  </si>
  <si>
    <t>EXFa-100-(5)-F</t>
  </si>
  <si>
    <t>EXFa-100-(10)-F</t>
  </si>
  <si>
    <t>EXFa-100-(15)-F</t>
  </si>
  <si>
    <t>EXFa-125-(-15)-F</t>
  </si>
  <si>
    <t>EXFa-125-(-10)-F</t>
  </si>
  <si>
    <t>EXFa-125-(-5)-F</t>
  </si>
  <si>
    <t>EXFa-125-(0)-F</t>
  </si>
  <si>
    <t>EXFa-125-(5)-F</t>
  </si>
  <si>
    <t>EXFa-125-(10)-F</t>
  </si>
  <si>
    <t>EXFa-125-(15)-F</t>
  </si>
  <si>
    <t>EXFa-160-(-15)-F</t>
  </si>
  <si>
    <t>EXFa-160-(-10)-F</t>
  </si>
  <si>
    <t>EXFa-160-(-5)-F</t>
  </si>
  <si>
    <t>EXFa-160-(0)-F</t>
  </si>
  <si>
    <t>EXFa-160-(5)-F</t>
  </si>
  <si>
    <t>EXFa-160-(10)-F</t>
  </si>
  <si>
    <t>EXFa-160-(15)-F</t>
  </si>
  <si>
    <t>EXP F</t>
  </si>
  <si>
    <t>EXP Fa-100-F</t>
  </si>
  <si>
    <t>EXP Fa-125-F</t>
  </si>
  <si>
    <t>EXP Fa-160-F</t>
  </si>
  <si>
    <t>EXP Fa-200-F</t>
  </si>
  <si>
    <t>EXP Fa-250-F</t>
  </si>
  <si>
    <t>EXP Fa-315-F</t>
  </si>
  <si>
    <t>EXP Fa-400-F</t>
  </si>
  <si>
    <t>EXP Fb-100-F</t>
  </si>
  <si>
    <t>EXP Fb-125-F</t>
  </si>
  <si>
    <t>EXP Fb-160-F</t>
  </si>
  <si>
    <t>EXP Fb-200-F</t>
  </si>
  <si>
    <t>EXP Fb-250-F</t>
  </si>
  <si>
    <t>EXP Fb-315-F</t>
  </si>
  <si>
    <t>EXP Fb-400-F</t>
  </si>
  <si>
    <t>FALCON C</t>
  </si>
  <si>
    <t>FALCON Ca-1-250-4V</t>
  </si>
  <si>
    <t>FALCON Ca-1-400-Vertical</t>
  </si>
  <si>
    <t>FALCON Ca-1-250-Vertical</t>
  </si>
  <si>
    <t>FALCON Ca-1-400-4V</t>
  </si>
  <si>
    <t>FALCON Ca-1-315-4V</t>
  </si>
  <si>
    <t>FALCON Ca-1-315-Vertical</t>
  </si>
  <si>
    <t>FALCON Ca-1-125-4V</t>
  </si>
  <si>
    <t>FALCON Ca-1-200-4V</t>
  </si>
  <si>
    <t>FALCON Ca-1-160-4V</t>
  </si>
  <si>
    <t>FALCON Ca-1-500-4V</t>
  </si>
  <si>
    <t>FALCON Ca-1-125-Vertical</t>
  </si>
  <si>
    <t>FALCON Ca-1-160-Vertical</t>
  </si>
  <si>
    <t>FALCON Ca-1-200-Vertical</t>
  </si>
  <si>
    <t>FALCON Ca-1-500-Vertical</t>
  </si>
  <si>
    <t>GRCa</t>
  </si>
  <si>
    <t>GRCa 100</t>
  </si>
  <si>
    <t>GRCa 125</t>
  </si>
  <si>
    <t>GRCa 160</t>
  </si>
  <si>
    <t>GRCa 200</t>
  </si>
  <si>
    <t>GRCa 250</t>
  </si>
  <si>
    <t>GRCa 315</t>
  </si>
  <si>
    <t>GRCa 400</t>
  </si>
  <si>
    <t>GRCa 500</t>
  </si>
  <si>
    <t>GRCb</t>
  </si>
  <si>
    <t>GRCb 100</t>
  </si>
  <si>
    <t>GRCb 125</t>
  </si>
  <si>
    <t>GRCb 160</t>
  </si>
  <si>
    <t>GRCb 200</t>
  </si>
  <si>
    <t>GRCb 250</t>
  </si>
  <si>
    <t>GRCb 315</t>
  </si>
  <si>
    <t>GRCb 400</t>
  </si>
  <si>
    <t>GRCb 500</t>
  </si>
  <si>
    <t>GRL</t>
  </si>
  <si>
    <t>GRLc-200-100-F</t>
  </si>
  <si>
    <t>GRLc-300-100-F</t>
  </si>
  <si>
    <t>GRLc-300-150-F</t>
  </si>
  <si>
    <t>GRLc-400-100-F</t>
  </si>
  <si>
    <t>GRLc-400-150-F</t>
  </si>
  <si>
    <t>GRLc-400-200-F</t>
  </si>
  <si>
    <t>GRLc-500-100-F</t>
  </si>
  <si>
    <t>GRLc-500-150-F</t>
  </si>
  <si>
    <t>GRLc-500-200-F</t>
  </si>
  <si>
    <t>GRLc-600-200-F</t>
  </si>
  <si>
    <t>GTH</t>
  </si>
  <si>
    <t>TRGc-200-100-125-B</t>
  </si>
  <si>
    <t>TRGc-200-100-125-K</t>
  </si>
  <si>
    <t>TRGc-200-100-125-L</t>
  </si>
  <si>
    <t>TRGc-300-100-160-B</t>
  </si>
  <si>
    <t>TRGc-300-100-160-L</t>
  </si>
  <si>
    <t>TRGc-300-100-160-K</t>
  </si>
  <si>
    <t>TRGc-300-150-200-K</t>
  </si>
  <si>
    <t>TRGc-300-150-200-L</t>
  </si>
  <si>
    <t>TRGc-300-150-200-B</t>
  </si>
  <si>
    <t>TRGc-400-100-160-L</t>
  </si>
  <si>
    <t>TRGc-400-100-160-B</t>
  </si>
  <si>
    <t>TRGc-400-100-160-K</t>
  </si>
  <si>
    <t>TRGc-400-150-250-L</t>
  </si>
  <si>
    <t>TRGc-400-150-250-K</t>
  </si>
  <si>
    <t>TRGc-400-150-250-B</t>
  </si>
  <si>
    <t>TRGc-400-200-250-L</t>
  </si>
  <si>
    <t>TRGc-400-200-250-K</t>
  </si>
  <si>
    <t>TRGc-400-200-250-B</t>
  </si>
  <si>
    <t>TRGc-500-100-200-K</t>
  </si>
  <si>
    <t>TRGc-500-100-200-B</t>
  </si>
  <si>
    <t>TRGc-500-100-200-L</t>
  </si>
  <si>
    <t>TRGc-500-150-250-B</t>
  </si>
  <si>
    <t>TRGc-500-150-250-K</t>
  </si>
  <si>
    <t>TRGc-500-150-250-L</t>
  </si>
  <si>
    <t>TRGc-500-200-315-L</t>
  </si>
  <si>
    <t>TRGc-500-200-315-B</t>
  </si>
  <si>
    <t>TRGc-500-200-315-K</t>
  </si>
  <si>
    <t>TRGc-600-200-315-B</t>
  </si>
  <si>
    <t>TRGc-600-200-315-K</t>
  </si>
  <si>
    <t>TRGc-600-200-315-L</t>
  </si>
  <si>
    <t>HAWK C</t>
  </si>
  <si>
    <t>HAWK Ca-125-600</t>
  </si>
  <si>
    <t>HAWK Ca-160-600</t>
  </si>
  <si>
    <t>HAWK Ca-200-600</t>
  </si>
  <si>
    <t>HAWK Ca-250-600</t>
  </si>
  <si>
    <t>HAWK Ca-315-600</t>
  </si>
  <si>
    <t>HAWK Ca-400-600</t>
  </si>
  <si>
    <t>HAWK Ca-400-600-F</t>
  </si>
  <si>
    <t>HAWK Ca-250-600-F</t>
  </si>
  <si>
    <t>HAWK Ca-315-600-F</t>
  </si>
  <si>
    <t>HAWK Ca-200-500</t>
  </si>
  <si>
    <t>HAWK Ca-125-400</t>
  </si>
  <si>
    <t>HAWK Ca-160-400</t>
  </si>
  <si>
    <t>HAWK Ca-250-500</t>
  </si>
  <si>
    <t>HAWK Ca-250-500-F</t>
  </si>
  <si>
    <t>HAWK Ca-315-500</t>
  </si>
  <si>
    <t>HAWK Ca-315-500-F</t>
  </si>
  <si>
    <t>IBIS</t>
  </si>
  <si>
    <t>IBISa-250-bbbb-c</t>
  </si>
  <si>
    <t>IBISa-315-bbbb-c</t>
  </si>
  <si>
    <t>IBISa-400-bbbb-c</t>
  </si>
  <si>
    <t>IBISa-160-bbbb-c</t>
  </si>
  <si>
    <t>IBISa-200-bbbb-c</t>
  </si>
  <si>
    <t>IBISb-250-bbbb-c</t>
  </si>
  <si>
    <t>IBISb-315-bbbb-c</t>
  </si>
  <si>
    <t>IBISb-400-bbbb-c</t>
  </si>
  <si>
    <t>IBISb-160-bbbb-c</t>
  </si>
  <si>
    <t>IBISb-200-bbbb-c</t>
  </si>
  <si>
    <t>ICP</t>
  </si>
  <si>
    <t>ICPa-200</t>
  </si>
  <si>
    <t>ICPa-250</t>
  </si>
  <si>
    <t>ICPa-315</t>
  </si>
  <si>
    <t>IHC</t>
  </si>
  <si>
    <t>IHCa-250</t>
  </si>
  <si>
    <t>IHCa-315</t>
  </si>
  <si>
    <t>IHCa-200</t>
  </si>
  <si>
    <t>INLINE</t>
  </si>
  <si>
    <t>INLINEa-2M-1040-2</t>
  </si>
  <si>
    <t>INLINEa-1V-1040-2</t>
  </si>
  <si>
    <t>INLINEa-2M-770-2</t>
  </si>
  <si>
    <t>INLINEa-1V-770-2</t>
  </si>
  <si>
    <t>INLINEa-2M-1640-2</t>
  </si>
  <si>
    <t>INLINEa-1V-1640-2</t>
  </si>
  <si>
    <t>IVC</t>
  </si>
  <si>
    <t>IVCa-200</t>
  </si>
  <si>
    <t>IVCa-250</t>
  </si>
  <si>
    <t>IVCa-315</t>
  </si>
  <si>
    <t>KITE CC</t>
  </si>
  <si>
    <t>KITE CCa 125-600</t>
  </si>
  <si>
    <t>KITE CCa 160-600</t>
  </si>
  <si>
    <t>KITE CCa 200-600</t>
  </si>
  <si>
    <t>KITE CCa 250-600</t>
  </si>
  <si>
    <t>KITE CCa 315-600</t>
  </si>
  <si>
    <t>KITE CCa 125-600-F</t>
  </si>
  <si>
    <t>KITE CCa 160-600-F</t>
  </si>
  <si>
    <t>KITE CCa 200-600-F</t>
  </si>
  <si>
    <t>KITE CCa 250-600-F</t>
  </si>
  <si>
    <t>KITE CCa 315-600-F</t>
  </si>
  <si>
    <t>KITE CR</t>
  </si>
  <si>
    <t>KITE CRa 125-600</t>
  </si>
  <si>
    <t>KITE CRa 160-600</t>
  </si>
  <si>
    <t>KITE CRa 200-600</t>
  </si>
  <si>
    <t>KITE CRa 250-600</t>
  </si>
  <si>
    <t>KITE CRa 315-600</t>
  </si>
  <si>
    <t>KITE CRa 125-600-F</t>
  </si>
  <si>
    <t>KITE CRa 160-600-F</t>
  </si>
  <si>
    <t>KITE CRa 200-600-F</t>
  </si>
  <si>
    <t>KITE CRa 250-600-F</t>
  </si>
  <si>
    <t>KITE CRa 315-600-F</t>
  </si>
  <si>
    <t>KITE Fa</t>
  </si>
  <si>
    <t>KITE Fa 125</t>
  </si>
  <si>
    <t>KITE Fa 160</t>
  </si>
  <si>
    <t>KITE Fa 200</t>
  </si>
  <si>
    <t>KITE Fa 250</t>
  </si>
  <si>
    <t>KITE Fa 315</t>
  </si>
  <si>
    <t>KITE Fa 125-F</t>
  </si>
  <si>
    <t>KITE Fa 160-F</t>
  </si>
  <si>
    <t>KITE Fa 200-F</t>
  </si>
  <si>
    <t>KITE Fa 250-F</t>
  </si>
  <si>
    <t>KITE Fa 315-F</t>
  </si>
  <si>
    <t>KRK</t>
  </si>
  <si>
    <t>KRKa-160-300</t>
  </si>
  <si>
    <t>KRKa-200-400</t>
  </si>
  <si>
    <t>KRKa-250-500</t>
  </si>
  <si>
    <t>KRKa-315-600</t>
  </si>
  <si>
    <t>KRKa-400-600</t>
  </si>
  <si>
    <t>LOCKZONE C</t>
  </si>
  <si>
    <t>LOCKZONE Ca 125-400</t>
  </si>
  <si>
    <t>LOCKZONE Ca 125-600</t>
  </si>
  <si>
    <t>LOCKZONE Ca 160-400</t>
  </si>
  <si>
    <t>LOCKZONE Ca 160-600</t>
  </si>
  <si>
    <t>LOCKZONE Ca 200-600-F</t>
  </si>
  <si>
    <t>LOCKZONE Ca 200-500</t>
  </si>
  <si>
    <t>LOCKZONE Ca 200-600</t>
  </si>
  <si>
    <t>LOCKZONE Ca 250-600-F</t>
  </si>
  <si>
    <t>LOCKZONE Ca 250-600</t>
  </si>
  <si>
    <t>LOCKZONE Ca 315-600-F</t>
  </si>
  <si>
    <t>LOCKZONE Ca 315-600</t>
  </si>
  <si>
    <t>LOCKZONE Ca 400-600</t>
  </si>
  <si>
    <t>LOCKZONE Ca 400-600-F</t>
  </si>
  <si>
    <t>LOCKZONE Ca 250-500</t>
  </si>
  <si>
    <t>LOCKZONE Ca 250-500-F</t>
  </si>
  <si>
    <t>LOCKZONE Ca 315-500-F</t>
  </si>
  <si>
    <t>LOCKZONE Ca 315-500</t>
  </si>
  <si>
    <t>LOCKZONE Ca 125-600-F</t>
  </si>
  <si>
    <t>LOCKZONE Ca 160-600-F</t>
  </si>
  <si>
    <t>LOCKZONE C VF</t>
  </si>
  <si>
    <t>LOCKZONE C VFa 250-600</t>
  </si>
  <si>
    <t>LOCKZONE C VFa 315-600</t>
  </si>
  <si>
    <t>34.7</t>
  </si>
  <si>
    <t>37.1</t>
  </si>
  <si>
    <t>LOCKZONE F</t>
  </si>
  <si>
    <t>LOCKZONE Fa 1-125-20</t>
  </si>
  <si>
    <t>LOCKZONE Fa 1-125-30</t>
  </si>
  <si>
    <t>LOCKZONE Fa 1-160-20</t>
  </si>
  <si>
    <t>LOCKZONE Fa 1-160-30</t>
  </si>
  <si>
    <t>LOCKZONE Fa 1-200-20</t>
  </si>
  <si>
    <t>LOCKZONE Fa 1-200-30</t>
  </si>
  <si>
    <t>LOCKZONE Fa 1-250-20</t>
  </si>
  <si>
    <t>LOCKZONE Fa 1-250-30</t>
  </si>
  <si>
    <t>LOCKZONE Fa 1-315-20</t>
  </si>
  <si>
    <t>LOCKZONE Fa 1-315-30</t>
  </si>
  <si>
    <t>LOCKZONE W</t>
  </si>
  <si>
    <t>LOCKZONE Wa 550-300</t>
  </si>
  <si>
    <t>LOCKZONE Wa 550-250</t>
  </si>
  <si>
    <t>LOCKZONE Wa 400-200</t>
  </si>
  <si>
    <t>LOCKZONE Wa 400-150</t>
  </si>
  <si>
    <t>LOCKZONE Wa 300-150</t>
  </si>
  <si>
    <t>LPA</t>
  </si>
  <si>
    <t>LPAa-200-F</t>
  </si>
  <si>
    <t>LPAa-200</t>
  </si>
  <si>
    <t>LPAa-250</t>
  </si>
  <si>
    <t>LPAa-250-F</t>
  </si>
  <si>
    <t>LPAa-315-F</t>
  </si>
  <si>
    <t>LPAa-315</t>
  </si>
  <si>
    <t>LPAa-160-F</t>
  </si>
  <si>
    <t>LPAa-160</t>
  </si>
  <si>
    <t>LPAa-400-F</t>
  </si>
  <si>
    <t>LPAa-400</t>
  </si>
  <si>
    <t>LPC</t>
  </si>
  <si>
    <t>LPCa-1-125-20</t>
  </si>
  <si>
    <t>LPCa-1-125-30</t>
  </si>
  <si>
    <t>LPCa-1-160-20</t>
  </si>
  <si>
    <t>LPCa-1-160-30</t>
  </si>
  <si>
    <t>LPCa-1-200-20</t>
  </si>
  <si>
    <t>LPCa-1-200-30</t>
  </si>
  <si>
    <t>LPCa-1-250-20</t>
  </si>
  <si>
    <t>LPCa-1-250-30</t>
  </si>
  <si>
    <t>LPCa-1-315-20</t>
  </si>
  <si>
    <t>LPCa-1-315-30</t>
  </si>
  <si>
    <t>LPK</t>
  </si>
  <si>
    <t>LPKa-1-125-400-closed</t>
  </si>
  <si>
    <t>LPKa-1-160-400-closed</t>
  </si>
  <si>
    <t>LPKa-1-200-500-closed</t>
  </si>
  <si>
    <t>LPKa-1-250-600-closed</t>
  </si>
  <si>
    <t>LPKa-1-315-600-closed</t>
  </si>
  <si>
    <t>LPKa-1-200-500-open</t>
  </si>
  <si>
    <t>LPKa-1-125-400-open</t>
  </si>
  <si>
    <t>LPKa-1-160-400-open</t>
  </si>
  <si>
    <t>LPKa-1-250-600-open</t>
  </si>
  <si>
    <t>LPKa-1-315-600-open</t>
  </si>
  <si>
    <t>LPKa-2-125-400-open</t>
  </si>
  <si>
    <t>LPKa-2-125-400-closed</t>
  </si>
  <si>
    <t>LPKa-2-160-400-closed</t>
  </si>
  <si>
    <t>LPKa-2-160-400-open</t>
  </si>
  <si>
    <t>LPKa-2-200-500-closed</t>
  </si>
  <si>
    <t>LPKa-2-200-500-open</t>
  </si>
  <si>
    <t>LPKa-2-250-600-closed</t>
  </si>
  <si>
    <t>LPKa-2-250-600-open</t>
  </si>
  <si>
    <t>LPKa-2-315-600-closed</t>
  </si>
  <si>
    <t>LPKa-2-315-600-open</t>
  </si>
  <si>
    <t>LPKa-1-400-600-closed</t>
  </si>
  <si>
    <t>LPKa-1-400-600-open</t>
  </si>
  <si>
    <t>LPV</t>
  </si>
  <si>
    <t>LPVb-300-150</t>
  </si>
  <si>
    <t>LPVb-400-150</t>
  </si>
  <si>
    <t>LPVb-500-200</t>
  </si>
  <si>
    <t>LPVb-600-250</t>
  </si>
  <si>
    <t>LPVb-600-300</t>
  </si>
  <si>
    <t>PELICAN CE</t>
  </si>
  <si>
    <t>PELICAN CEa 125-400-F</t>
  </si>
  <si>
    <t>PELICAN CEa 160-400-F</t>
  </si>
  <si>
    <t>PELICAN CEa 200-600-F</t>
  </si>
  <si>
    <t>PELICAN CEa 250-600-F</t>
  </si>
  <si>
    <t>PELICAN CEa 315-600-F</t>
  </si>
  <si>
    <t>PELICAN CEa 400-600-F</t>
  </si>
  <si>
    <t>PELICAN CEa 250-500-F</t>
  </si>
  <si>
    <t>PELICAN CEa 315-500-F</t>
  </si>
  <si>
    <t>PELICAN CE HF</t>
  </si>
  <si>
    <t>PELICAN CE HFa 160-600-F</t>
  </si>
  <si>
    <t>PELICAN CE HFa 200-600-F</t>
  </si>
  <si>
    <t>PELICAN CE HFa 250-600-F</t>
  </si>
  <si>
    <t>PELICAN CE HFa 315-600-F</t>
  </si>
  <si>
    <t>PELICAN CE HFa 400-600-F</t>
  </si>
  <si>
    <t>PELICAN CE HFa 315-500-F</t>
  </si>
  <si>
    <t>PELICAN CE HFa 250-500-F</t>
  </si>
  <si>
    <t>PELICAN CS</t>
  </si>
  <si>
    <t>PELICAN CSa 125-400</t>
  </si>
  <si>
    <t>PELICAN CSa 160-400</t>
  </si>
  <si>
    <t>PELICAN CSa 200-600</t>
  </si>
  <si>
    <t>PELICAN CSa 250-600</t>
  </si>
  <si>
    <t>PELICAN CSa 315-600</t>
  </si>
  <si>
    <t>PELICAN CSa 400-600</t>
  </si>
  <si>
    <t>PELICAN W</t>
  </si>
  <si>
    <t>PELICAN Wa 550-300</t>
  </si>
  <si>
    <t>PELICAN Wa 550-250</t>
  </si>
  <si>
    <t>PELICAN Wa 400-200</t>
  </si>
  <si>
    <t>PELICAN Wa 400-150</t>
  </si>
  <si>
    <t>PELICAN Wa 300-150</t>
  </si>
  <si>
    <t>PML</t>
  </si>
  <si>
    <t>PMLb-100</t>
  </si>
  <si>
    <t>PMLb-125</t>
  </si>
  <si>
    <t>PMLb-160</t>
  </si>
  <si>
    <t>PMLb-200</t>
  </si>
  <si>
    <t>PMLb-250</t>
  </si>
  <si>
    <t>PMLb-315</t>
  </si>
  <si>
    <t>PMLb-400</t>
  </si>
  <si>
    <t>PMLc-100</t>
  </si>
  <si>
    <t>PMLc-125</t>
  </si>
  <si>
    <t>PMLc-160</t>
  </si>
  <si>
    <t>PMLc-200</t>
  </si>
  <si>
    <t>PMLc-250</t>
  </si>
  <si>
    <t>PMLc-315</t>
  </si>
  <si>
    <t>PMLc-400</t>
  </si>
  <si>
    <t>PMLb-100-F</t>
  </si>
  <si>
    <t>PMLc-100-F</t>
  </si>
  <si>
    <t>PMLb-125-F</t>
  </si>
  <si>
    <t>PMLb-160-F</t>
  </si>
  <si>
    <t>PMLb-200-F</t>
  </si>
  <si>
    <t>PMLb-250-F</t>
  </si>
  <si>
    <t>PMLb-315-F</t>
  </si>
  <si>
    <t>PMLb-400-F</t>
  </si>
  <si>
    <t>PMLc-125-F</t>
  </si>
  <si>
    <t>PMLc-160-F</t>
  </si>
  <si>
    <t>PMLc-200-F</t>
  </si>
  <si>
    <t>PMLc-250-F</t>
  </si>
  <si>
    <t>PMLc-315-F</t>
  </si>
  <si>
    <t>PMLc-400-F</t>
  </si>
  <si>
    <t>PMS</t>
  </si>
  <si>
    <t>PMSb-1200-150</t>
  </si>
  <si>
    <t>PMT</t>
  </si>
  <si>
    <t>PMTc-100-F</t>
  </si>
  <si>
    <t>PMTc-125-F</t>
  </si>
  <si>
    <t>PMTc-160-F</t>
  </si>
  <si>
    <t>PMTc-200-F</t>
  </si>
  <si>
    <t>PMTc-250-F</t>
  </si>
  <si>
    <t>PMTc-100</t>
  </si>
  <si>
    <t>PMTc-125</t>
  </si>
  <si>
    <t>PMTc-160</t>
  </si>
  <si>
    <t>PMTc-200</t>
  </si>
  <si>
    <t>PMTc-250</t>
  </si>
  <si>
    <t>PMTd-100-F</t>
  </si>
  <si>
    <t>PMTd-100</t>
  </si>
  <si>
    <t>PMTd-125-F</t>
  </si>
  <si>
    <t>PMTd-125</t>
  </si>
  <si>
    <t>PMTd-160-F</t>
  </si>
  <si>
    <t>PMTd-160</t>
  </si>
  <si>
    <t>PMTd-200-F</t>
  </si>
  <si>
    <t>PMTd-200</t>
  </si>
  <si>
    <t>PMTd-250-F</t>
  </si>
  <si>
    <t>PMTd-250</t>
  </si>
  <si>
    <t>PMU</t>
  </si>
  <si>
    <t>PMUb-100-open</t>
  </si>
  <si>
    <t>PMUb-125-open</t>
  </si>
  <si>
    <t>PMUb-160-open</t>
  </si>
  <si>
    <t>PMUb-200-open</t>
  </si>
  <si>
    <t>PMUb-250-open</t>
  </si>
  <si>
    <t>RDY</t>
  </si>
  <si>
    <t>RDYa-2-100</t>
  </si>
  <si>
    <t>RDYa-1-100</t>
  </si>
  <si>
    <t>RDYa-1-125</t>
  </si>
  <si>
    <t>RDYa-2-125</t>
  </si>
  <si>
    <t>RDYa-2-160</t>
  </si>
  <si>
    <t>RDYa-1-160</t>
  </si>
  <si>
    <t>RDYa-1-200</t>
  </si>
  <si>
    <t>RDYa-2-200</t>
  </si>
  <si>
    <t>RDYa-2-250</t>
  </si>
  <si>
    <t>RDYa-1-250</t>
  </si>
  <si>
    <t>RDYa-1-315</t>
  </si>
  <si>
    <t>RDYa-2-315</t>
  </si>
  <si>
    <t>RDYa-1-400</t>
  </si>
  <si>
    <t>ROC</t>
  </si>
  <si>
    <t>ROCa-125</t>
  </si>
  <si>
    <t>ROCa-160</t>
  </si>
  <si>
    <t>ROW</t>
  </si>
  <si>
    <t>ROWa-400-150</t>
  </si>
  <si>
    <t>ROWa-500-200</t>
  </si>
  <si>
    <t>ROWb-400-150</t>
  </si>
  <si>
    <t>ROWb-400-200</t>
  </si>
  <si>
    <t>SLA</t>
  </si>
  <si>
    <t>SLAT-1-600</t>
  </si>
  <si>
    <t>SLAT-1-900</t>
  </si>
  <si>
    <t>SRY</t>
  </si>
  <si>
    <t>SRYb-1-900-1</t>
  </si>
  <si>
    <t>SRYb-1-1200-1</t>
  </si>
  <si>
    <t>SRYb-1-1500-1</t>
  </si>
  <si>
    <t>SRYb-1-1800-2</t>
  </si>
  <si>
    <t>SRYb-2-1200-1</t>
  </si>
  <si>
    <t>SRYb-2-1500-1</t>
  </si>
  <si>
    <t>SRYb-2-1800-2</t>
  </si>
  <si>
    <t>SRYb-2-900-1</t>
  </si>
  <si>
    <t>SRYb-3-900-1</t>
  </si>
  <si>
    <t>SRYb-4-900-1</t>
  </si>
  <si>
    <t>SRYb-3-1200-1</t>
  </si>
  <si>
    <t>SRYb-4-1200-1</t>
  </si>
  <si>
    <t>SRYb-1-1200-2</t>
  </si>
  <si>
    <t>SRYb-2-1200-2</t>
  </si>
  <si>
    <t>SRYb-3-1200-2</t>
  </si>
  <si>
    <t>SRYb-4-1200-2</t>
  </si>
  <si>
    <t>SRYb-1-1500-2</t>
  </si>
  <si>
    <t>SRYb-2-1500-2</t>
  </si>
  <si>
    <t>SRYb-3-1500-1</t>
  </si>
  <si>
    <t>SRYb-3-1500-2</t>
  </si>
  <si>
    <t>SRYb-4-1500-1</t>
  </si>
  <si>
    <t>SRYb-4-1500-2</t>
  </si>
  <si>
    <t>SRYb-3-1800-2</t>
  </si>
  <si>
    <t>SRYb-4-1800-2</t>
  </si>
  <si>
    <t>SRYb-1-1800-3</t>
  </si>
  <si>
    <t>SRYb-2-1800-3</t>
  </si>
  <si>
    <t>SRYb-3-1800-3</t>
  </si>
  <si>
    <t>SRYb-4-1800-3</t>
  </si>
  <si>
    <t>SWAN</t>
  </si>
  <si>
    <t>SWANa-2-1200</t>
  </si>
  <si>
    <t>SWANa-2-1200-F</t>
  </si>
  <si>
    <t>SWANa-3-1200-F</t>
  </si>
  <si>
    <t>SWANa-4-1200-F</t>
  </si>
  <si>
    <t>SWANa-4-1200</t>
  </si>
  <si>
    <t>SWANa-3-1200</t>
  </si>
  <si>
    <t>SWIFT C</t>
  </si>
  <si>
    <t>SWIFT Ca-160-500</t>
  </si>
  <si>
    <t>SWIFT Ca-200-500</t>
  </si>
  <si>
    <t>SWIFT Ca-250-500</t>
  </si>
  <si>
    <t>SWIFT Ca-160-600</t>
  </si>
  <si>
    <t>SWIFT Ca-200-600</t>
  </si>
  <si>
    <t>SWIFT Ca-250-600</t>
  </si>
  <si>
    <t>SWIFT Ca-315-600</t>
  </si>
  <si>
    <t>SWIFT Ca-250-600-F</t>
  </si>
  <si>
    <t>SWIFT Ca-315-600-F</t>
  </si>
  <si>
    <t>SWIFT Ca-250-500-F</t>
  </si>
  <si>
    <t>TDY</t>
  </si>
  <si>
    <t>TDYc-125-320-closed</t>
  </si>
  <si>
    <t>TDYc-125-320-open</t>
  </si>
  <si>
    <t>TDYc-160-320-open</t>
  </si>
  <si>
    <t>TDYc-160-320-closed</t>
  </si>
  <si>
    <t>TDYc-200-400-closed</t>
  </si>
  <si>
    <t>TDYc-200-400-open</t>
  </si>
  <si>
    <t>TDYc-250-600-closed</t>
  </si>
  <si>
    <t>TDYc-250-600-open</t>
  </si>
  <si>
    <t>TDYc-315-600-closed</t>
  </si>
  <si>
    <t>TDYc-315-600-open</t>
  </si>
  <si>
    <t>TDYc-K-125-600-closed</t>
  </si>
  <si>
    <t>TDYc-K-125-600-open</t>
  </si>
  <si>
    <t>TDYc-K-160-600-closed</t>
  </si>
  <si>
    <t>TDYc-K-160-600-open</t>
  </si>
  <si>
    <t>TDYc-K-200-600-closed</t>
  </si>
  <si>
    <t>TDYc-K-200-600-open</t>
  </si>
  <si>
    <t>TDYc-K-250-600-closed</t>
  </si>
  <si>
    <t>TDYc-K-250-600-open</t>
  </si>
  <si>
    <t>TDYc-K-315-600-closed</t>
  </si>
  <si>
    <t>TDYc-K-315-600-open</t>
  </si>
  <si>
    <t>TRY</t>
  </si>
  <si>
    <t>TRYa-2-125-320-closed</t>
  </si>
  <si>
    <t>TRYa-2-125-320-open</t>
  </si>
  <si>
    <t>TRYa-3-125-320-closed</t>
  </si>
  <si>
    <t>TRYa-3-125-320-open</t>
  </si>
  <si>
    <t>TRYa-2-160-320-open</t>
  </si>
  <si>
    <t>TRYa-3-160-320-closed</t>
  </si>
  <si>
    <t>TRYa-3-160-320-open</t>
  </si>
  <si>
    <t>TRYa-2-160-320-closed</t>
  </si>
  <si>
    <t>TRYa-3-200-400-closed</t>
  </si>
  <si>
    <t>TRYa-2-200-400-closed</t>
  </si>
  <si>
    <t>TRYa-3-200-400-open</t>
  </si>
  <si>
    <t>TRYa-2-200-400-open</t>
  </si>
  <si>
    <t>TRYa-3-250-600-open</t>
  </si>
  <si>
    <t>TRYa-2-250-600-open</t>
  </si>
  <si>
    <t>TRYa-2-250-600-closed</t>
  </si>
  <si>
    <t>TRYa-3-250-600-closed</t>
  </si>
  <si>
    <t>TRYa-3-315-600-open</t>
  </si>
  <si>
    <t>TRYa-2-315-600-open</t>
  </si>
  <si>
    <t>TRYa-3-315-600-closed</t>
  </si>
  <si>
    <t>TRYa-2-315-600-closed</t>
  </si>
  <si>
    <t>TRYa-2K-125-600-closed</t>
  </si>
  <si>
    <t>TRYa-2K-125-600-open</t>
  </si>
  <si>
    <t>TRYa-2K-160-600-closed</t>
  </si>
  <si>
    <t>TRYa-2K-160-600-open</t>
  </si>
  <si>
    <t>TRYa-2K-200-600-closed</t>
  </si>
  <si>
    <t>TRYa-2K-200-600-open</t>
  </si>
  <si>
    <t>TRYa-2K-250-600-closed</t>
  </si>
  <si>
    <t>TRYa-2K-250-600-open</t>
  </si>
  <si>
    <t>TRYa-2K-315-600-closed</t>
  </si>
  <si>
    <t>TRYa-2K-315-600-open</t>
  </si>
  <si>
    <t>TRYa-3K-125-600-closed</t>
  </si>
  <si>
    <t>TRYa-3K-125-600-open</t>
  </si>
  <si>
    <t>TRYa-3K-160-600-closed</t>
  </si>
  <si>
    <t>TRYa-3K-160-600-open</t>
  </si>
  <si>
    <t>TRYa-3K-200-600-closed</t>
  </si>
  <si>
    <t>TRYa-3K-200-600-open</t>
  </si>
  <si>
    <t>TRYa-3K-250-600-closed</t>
  </si>
  <si>
    <t>TRYa-3K-250-600-open</t>
  </si>
  <si>
    <t>TRYa-3K-315-600-closed</t>
  </si>
  <si>
    <t>TRYa-3K-315-600-open</t>
  </si>
  <si>
    <t>VDY</t>
  </si>
  <si>
    <t>ALVb-300-125-80-B</t>
  </si>
  <si>
    <t>ALVb-400-150-100-B</t>
  </si>
  <si>
    <t>ALVb-600-200-160-B</t>
  </si>
  <si>
    <t>ALVb-700-250-200-B</t>
  </si>
  <si>
    <t>ALVb-500-150-125-B</t>
  </si>
  <si>
    <t>ALVb-700-250-200-K</t>
  </si>
  <si>
    <t>ALVb-500-150-125-K</t>
  </si>
  <si>
    <t>VDYc-300-125-open</t>
  </si>
  <si>
    <t>VDYc-300-125-closed</t>
  </si>
  <si>
    <t>VDYc-400-150-open</t>
  </si>
  <si>
    <t>VDYc-400-150-closed</t>
  </si>
  <si>
    <t>VDYc-600-200-closed</t>
  </si>
  <si>
    <t>VDYc-600-200-open</t>
  </si>
  <si>
    <t>VIREO C</t>
  </si>
  <si>
    <t>VIREO Ca-400-600</t>
  </si>
  <si>
    <t>VIREO Ca-400-600-F</t>
  </si>
  <si>
    <t>VIREO Ca-250-600</t>
  </si>
  <si>
    <t>VIREO Ca-250-600-F</t>
  </si>
  <si>
    <t>VIREO Ca-315-600</t>
  </si>
  <si>
    <t>VIREO Ca-315-600-F</t>
  </si>
  <si>
    <t>VIREO Ca-125-600</t>
  </si>
  <si>
    <t>VIREO Ca-160-600</t>
  </si>
  <si>
    <t>VIREO Ca-200-600</t>
  </si>
  <si>
    <t>VOS</t>
  </si>
  <si>
    <t>ALVb-300-125-80-K</t>
  </si>
  <si>
    <t>ALVb-400-150-100-K</t>
  </si>
  <si>
    <t>ALVb-600-200-160-K</t>
  </si>
  <si>
    <t>VRY</t>
  </si>
  <si>
    <t>SDW</t>
  </si>
  <si>
    <t>R0</t>
  </si>
  <si>
    <t>R1</t>
  </si>
  <si>
    <t>R2</t>
  </si>
  <si>
    <t>R3</t>
  </si>
  <si>
    <t>R4</t>
  </si>
  <si>
    <t>R5</t>
  </si>
  <si>
    <t>R6</t>
  </si>
  <si>
    <t>Systemair</t>
  </si>
  <si>
    <t>KONIKA-160-SW</t>
  </si>
  <si>
    <t>THOR-125-160</t>
  </si>
  <si>
    <t>KONIKA-200-SW</t>
  </si>
  <si>
    <t>THOR-160-200</t>
  </si>
  <si>
    <t>KONIKA-250-SW</t>
  </si>
  <si>
    <t xml:space="preserve">THOR-200-250 </t>
  </si>
  <si>
    <t>KONIKA-315-SW</t>
  </si>
  <si>
    <t xml:space="preserve">THOR-250-315 </t>
  </si>
  <si>
    <t>TST-125-SW</t>
  </si>
  <si>
    <t>THOR-100-125</t>
  </si>
  <si>
    <t>TST-160-SW</t>
  </si>
  <si>
    <t>TST-200-SW</t>
  </si>
  <si>
    <t>TST-250-SW</t>
  </si>
  <si>
    <t>TST-315-SW</t>
  </si>
  <si>
    <t>TSR</t>
  </si>
  <si>
    <t>100-SW</t>
  </si>
  <si>
    <t>10mm</t>
  </si>
  <si>
    <t>20mm</t>
  </si>
  <si>
    <t>30mm</t>
  </si>
  <si>
    <t>40mm</t>
  </si>
  <si>
    <t>125-SW</t>
  </si>
  <si>
    <t>160-SW</t>
  </si>
  <si>
    <t>200-SW</t>
  </si>
  <si>
    <t>250-SW</t>
  </si>
  <si>
    <t>TSF-F-125-SW</t>
  </si>
  <si>
    <t>THOR-F-100-125</t>
  </si>
  <si>
    <t>TSF-F-160-SW</t>
  </si>
  <si>
    <t>THOR-F-100-160</t>
  </si>
  <si>
    <t>TSF-F-200-SW</t>
  </si>
  <si>
    <t>THOR-F-125-200</t>
  </si>
  <si>
    <t>TSF-F-250-SW</t>
  </si>
  <si>
    <t>THOR-F-160-250</t>
  </si>
  <si>
    <t>TSF-F-315-SW</t>
  </si>
  <si>
    <t>THOR-F-200-315</t>
  </si>
  <si>
    <t>TSO-F-125-SW</t>
  </si>
  <si>
    <t>TSO-F-160-SW</t>
  </si>
  <si>
    <t>TSO-F-200-SW</t>
  </si>
  <si>
    <t>TSO-F-250-SW</t>
  </si>
  <si>
    <t>TSO-F-315-SW</t>
  </si>
  <si>
    <t>CAP-F-N-125-600-16-SW</t>
  </si>
  <si>
    <t>CAP-F-N-160-600-16-SW</t>
  </si>
  <si>
    <t>CAP-F-N-200-600-25-SW</t>
  </si>
  <si>
    <t>CAP-F-N-250-600-49-SW</t>
  </si>
  <si>
    <t>CAP-F-N-315-600-64-SW</t>
  </si>
  <si>
    <t>CAP-F-N-400-600-81-SW</t>
  </si>
  <si>
    <t>THOR-F-250-400</t>
  </si>
  <si>
    <t>THOR-F-315-400</t>
  </si>
  <si>
    <t>CAP-G-125-16-SW</t>
  </si>
  <si>
    <t>CAP-G-160-25-SW</t>
  </si>
  <si>
    <t>CAP-G-200-36-SW</t>
  </si>
  <si>
    <t>CAP-G-250-49-SW</t>
  </si>
  <si>
    <t>CAP-G-315-81-SW</t>
  </si>
  <si>
    <t>CAP-C-100-SW</t>
  </si>
  <si>
    <t>CAP-C-125-SW</t>
  </si>
  <si>
    <t>CAP-C-160-SW</t>
  </si>
  <si>
    <t>CAP-C-200-SW</t>
  </si>
  <si>
    <t>CAP-C-250-SW</t>
  </si>
  <si>
    <t>CAP-C-315-SW</t>
  </si>
  <si>
    <t>CAP-C-400-SW</t>
  </si>
  <si>
    <t>CAP-CT-100-SW</t>
  </si>
  <si>
    <t>CAP-CT-125-SW</t>
  </si>
  <si>
    <t>CAP-CT-160-SW</t>
  </si>
  <si>
    <t>CAP-CT-200-SW</t>
  </si>
  <si>
    <t>CAP-CT-250-SW</t>
  </si>
  <si>
    <t>CAP-CT-315-SW</t>
  </si>
  <si>
    <t>CAP-CT-400-SW</t>
  </si>
  <si>
    <t>BOR-C-100-SW</t>
  </si>
  <si>
    <t>100-360º</t>
  </si>
  <si>
    <t>100-120º</t>
  </si>
  <si>
    <t>BOR-C-125-SW</t>
  </si>
  <si>
    <t>125-360º</t>
  </si>
  <si>
    <t>125-120º</t>
  </si>
  <si>
    <t>BOR-C-160-SW</t>
  </si>
  <si>
    <t>160-360º</t>
  </si>
  <si>
    <t>160-120º</t>
  </si>
  <si>
    <t>BOR-S-100-SW</t>
  </si>
  <si>
    <t>BOR-S-125-SW</t>
  </si>
  <si>
    <t>BOR-S-160-SW</t>
  </si>
  <si>
    <t>BOR-R-100-SW</t>
  </si>
  <si>
    <t>BOR-R-125-SW</t>
  </si>
  <si>
    <t>TEF-S-100-SW</t>
  </si>
  <si>
    <t>TEF-S-125-SW</t>
  </si>
  <si>
    <t>TEF-S-160-SW</t>
  </si>
  <si>
    <t>TEF-S-200-SW</t>
  </si>
  <si>
    <t>ODEN-F-1</t>
  </si>
  <si>
    <t>200-100</t>
  </si>
  <si>
    <t>300-100</t>
  </si>
  <si>
    <t>ODEN-F-2</t>
  </si>
  <si>
    <t>400-100</t>
  </si>
  <si>
    <t>300-150</t>
  </si>
  <si>
    <t>500-100</t>
  </si>
  <si>
    <t>500-150</t>
  </si>
  <si>
    <t>400-150</t>
  </si>
  <si>
    <t>500-200</t>
  </si>
  <si>
    <t>600-200</t>
  </si>
  <si>
    <t>800-200</t>
  </si>
  <si>
    <t>KONIKA-A-160-SW</t>
  </si>
  <si>
    <t>KONIKA-A-200-SW</t>
  </si>
  <si>
    <t>KONIKA-A-250-SW</t>
  </si>
  <si>
    <t>KONIKA-A-315-SW</t>
  </si>
  <si>
    <t>TSN-F-125-600-SW</t>
  </si>
  <si>
    <t>TSN-F-160-600-SW</t>
  </si>
  <si>
    <t>TSN-F-200-600-SW</t>
  </si>
  <si>
    <t>TSN-F-250-600-SW</t>
  </si>
  <si>
    <t>TSN-F-315-600-SW</t>
  </si>
  <si>
    <t>THOR-315-400</t>
  </si>
  <si>
    <t>SPI</t>
  </si>
  <si>
    <t>80 -Tulo</t>
  </si>
  <si>
    <t>300 - Tulo</t>
  </si>
  <si>
    <t>EH-muovi</t>
  </si>
  <si>
    <t>EHKTS</t>
  </si>
  <si>
    <t>EHP</t>
  </si>
  <si>
    <t>EHS</t>
  </si>
  <si>
    <t>EHSS</t>
  </si>
  <si>
    <t>EHTH</t>
  </si>
  <si>
    <t>Pisla</t>
  </si>
  <si>
    <t>270K</t>
  </si>
  <si>
    <t>Uponor</t>
  </si>
  <si>
    <t>UPK</t>
  </si>
  <si>
    <t>UTK</t>
  </si>
  <si>
    <t>POIS</t>
  </si>
  <si>
    <t>100 käyrä 90˚</t>
  </si>
  <si>
    <t>125 käyrä 90˚</t>
  </si>
  <si>
    <t>160 käyrä 90˚</t>
  </si>
  <si>
    <t>200 käyrä 90˚</t>
  </si>
  <si>
    <t>160</t>
  </si>
  <si>
    <t>200</t>
  </si>
  <si>
    <t>250</t>
  </si>
  <si>
    <t>80</t>
  </si>
  <si>
    <t>100</t>
  </si>
  <si>
    <t>150</t>
  </si>
  <si>
    <t>315</t>
  </si>
  <si>
    <t>400</t>
  </si>
  <si>
    <t>500</t>
  </si>
  <si>
    <t>630</t>
  </si>
  <si>
    <t>800</t>
  </si>
  <si>
    <t>1,5</t>
  </si>
  <si>
    <t>2,5</t>
  </si>
  <si>
    <t>3,5</t>
  </si>
  <si>
    <t>4,5</t>
  </si>
  <si>
    <t>5,5</t>
  </si>
  <si>
    <t>0,5</t>
  </si>
  <si>
    <t xml:space="preserve">8,7  </t>
  </si>
  <si>
    <t xml:space="preserve">21,6 </t>
  </si>
  <si>
    <t xml:space="preserve">53,1 </t>
  </si>
  <si>
    <t>7,7</t>
  </si>
  <si>
    <t>7,6</t>
  </si>
  <si>
    <t>7,2</t>
  </si>
  <si>
    <t>12,3</t>
  </si>
  <si>
    <t>13,4</t>
  </si>
  <si>
    <t>13</t>
  </si>
  <si>
    <t>19,2</t>
  </si>
  <si>
    <t>20,9</t>
  </si>
  <si>
    <t>21,4</t>
  </si>
  <si>
    <t>19,3</t>
  </si>
  <si>
    <t>18,2</t>
  </si>
  <si>
    <t>17,4</t>
  </si>
  <si>
    <t>28,9</t>
  </si>
  <si>
    <t>28,2</t>
  </si>
  <si>
    <t>26,4</t>
  </si>
  <si>
    <t>41</t>
  </si>
  <si>
    <t>44,3</t>
  </si>
  <si>
    <t>45,6</t>
  </si>
  <si>
    <t>21,2</t>
  </si>
  <si>
    <t>23</t>
  </si>
  <si>
    <t>23,2</t>
  </si>
  <si>
    <t>36,3</t>
  </si>
  <si>
    <t>33,3</t>
  </si>
  <si>
    <t>35,7</t>
  </si>
  <si>
    <t>56,1</t>
  </si>
  <si>
    <t>51,5</t>
  </si>
  <si>
    <t>56,3</t>
  </si>
  <si>
    <t>69,6</t>
  </si>
  <si>
    <t>61</t>
  </si>
  <si>
    <t>70,7</t>
  </si>
  <si>
    <t>4,1</t>
  </si>
  <si>
    <t>6,5</t>
  </si>
  <si>
    <t>10,4</t>
  </si>
  <si>
    <t>16</t>
  </si>
  <si>
    <t>22,1</t>
  </si>
  <si>
    <t>3,2</t>
  </si>
  <si>
    <t>3,4</t>
  </si>
  <si>
    <t>4,9</t>
  </si>
  <si>
    <t>8,3</t>
  </si>
  <si>
    <t>12,9</t>
  </si>
  <si>
    <t>21,3</t>
  </si>
  <si>
    <t>30,5</t>
  </si>
  <si>
    <t>3,1</t>
  </si>
  <si>
    <t>3,8</t>
  </si>
  <si>
    <t>6,9</t>
  </si>
  <si>
    <t>10,8</t>
  </si>
  <si>
    <t>14,9</t>
  </si>
  <si>
    <t>22,8</t>
  </si>
  <si>
    <t>25,5</t>
  </si>
  <si>
    <t>18,7</t>
  </si>
  <si>
    <t>14,4</t>
  </si>
  <si>
    <t>12,6</t>
  </si>
  <si>
    <t>14,2</t>
  </si>
  <si>
    <t>15,5</t>
  </si>
  <si>
    <t>3,9</t>
  </si>
  <si>
    <t>4,3</t>
  </si>
  <si>
    <t>5,8</t>
  </si>
  <si>
    <t>7</t>
  </si>
  <si>
    <t>9,6</t>
  </si>
  <si>
    <t>29,1</t>
  </si>
  <si>
    <t>16,2</t>
  </si>
  <si>
    <t>14,1</t>
  </si>
  <si>
    <t>17,1</t>
  </si>
  <si>
    <t>5,1</t>
  </si>
  <si>
    <t>8</t>
  </si>
  <si>
    <t>20</t>
  </si>
  <si>
    <t>25,4</t>
  </si>
  <si>
    <t>36,6</t>
  </si>
  <si>
    <t>42,5</t>
  </si>
  <si>
    <t>5,0</t>
  </si>
  <si>
    <t>12,8</t>
  </si>
  <si>
    <t>21,0</t>
  </si>
  <si>
    <t>26,2</t>
  </si>
  <si>
    <t>38,3</t>
  </si>
  <si>
    <t>44,7</t>
  </si>
  <si>
    <t>39,6</t>
  </si>
  <si>
    <t>18,6</t>
  </si>
  <si>
    <t>18,8</t>
  </si>
  <si>
    <t>19,7</t>
  </si>
  <si>
    <t>36</t>
  </si>
  <si>
    <t>17</t>
  </si>
  <si>
    <t>26</t>
  </si>
  <si>
    <t>8,1</t>
  </si>
  <si>
    <t>21,5</t>
  </si>
  <si>
    <t>30</t>
  </si>
  <si>
    <t>44,5</t>
  </si>
  <si>
    <t>70</t>
  </si>
  <si>
    <t>9,3</t>
  </si>
  <si>
    <t>15,2</t>
  </si>
  <si>
    <t>31,7</t>
  </si>
  <si>
    <t>47,5</t>
  </si>
  <si>
    <t>68,4</t>
  </si>
  <si>
    <t>5,7</t>
  </si>
  <si>
    <t>9,0</t>
  </si>
  <si>
    <t>24,3</t>
  </si>
  <si>
    <t>32,9</t>
  </si>
  <si>
    <t>49,4</t>
  </si>
  <si>
    <t>66,3</t>
  </si>
  <si>
    <t>3,6</t>
  </si>
  <si>
    <t>2,6</t>
  </si>
  <si>
    <t>1,8</t>
  </si>
  <si>
    <t>1,4</t>
  </si>
  <si>
    <t>2,3</t>
  </si>
  <si>
    <t>0,6</t>
  </si>
  <si>
    <t>0,8</t>
  </si>
  <si>
    <t>1</t>
  </si>
  <si>
    <t>2,7</t>
  </si>
  <si>
    <t>1,9</t>
  </si>
  <si>
    <t>1,3</t>
  </si>
  <si>
    <t>2</t>
  </si>
  <si>
    <t>2,8</t>
  </si>
  <si>
    <t>5,4</t>
  </si>
  <si>
    <t>6,2</t>
  </si>
  <si>
    <t>5,2</t>
  </si>
  <si>
    <t>6,4</t>
  </si>
  <si>
    <t>7,5</t>
  </si>
  <si>
    <t>8,6</t>
  </si>
  <si>
    <t>1,1</t>
  </si>
  <si>
    <t>1,7</t>
  </si>
  <si>
    <t>2,2</t>
  </si>
  <si>
    <t>3,3</t>
  </si>
  <si>
    <t>3,0</t>
  </si>
  <si>
    <t>5,6</t>
  </si>
  <si>
    <t>6,1</t>
  </si>
  <si>
    <t>2,0</t>
  </si>
  <si>
    <t>4,0</t>
  </si>
  <si>
    <t>5,9</t>
  </si>
  <si>
    <t>6,8</t>
  </si>
  <si>
    <t>7,8</t>
  </si>
  <si>
    <t>5,3</t>
  </si>
  <si>
    <t>8,2</t>
  </si>
  <si>
    <t>14</t>
  </si>
  <si>
    <t>21,9</t>
  </si>
  <si>
    <t>33,7</t>
  </si>
  <si>
    <t>53</t>
  </si>
  <si>
    <t>73,3</t>
  </si>
  <si>
    <t>14,5</t>
  </si>
  <si>
    <t>24,1</t>
  </si>
  <si>
    <t>57,5</t>
  </si>
  <si>
    <t>82,4</t>
  </si>
  <si>
    <t>3</t>
  </si>
  <si>
    <t>12,7</t>
  </si>
  <si>
    <t>22,2</t>
  </si>
  <si>
    <t>34</t>
  </si>
  <si>
    <t>59,6</t>
  </si>
  <si>
    <t>95</t>
  </si>
  <si>
    <t>34,9</t>
  </si>
  <si>
    <t>19,1</t>
  </si>
  <si>
    <t>18,1</t>
  </si>
  <si>
    <t>20,7</t>
  </si>
  <si>
    <t>24,7</t>
  </si>
  <si>
    <t>4,8</t>
  </si>
  <si>
    <t>5</t>
  </si>
  <si>
    <t>11</t>
  </si>
  <si>
    <t>12,1</t>
  </si>
  <si>
    <t>14,3</t>
  </si>
  <si>
    <t>15,8</t>
  </si>
  <si>
    <t>17,2</t>
  </si>
  <si>
    <t>4</t>
  </si>
  <si>
    <t>9,9</t>
  </si>
  <si>
    <t>11,9</t>
  </si>
  <si>
    <t>15,4</t>
  </si>
  <si>
    <t>16,5</t>
  </si>
  <si>
    <t>11,7</t>
  </si>
  <si>
    <t>13,1</t>
  </si>
  <si>
    <t>19</t>
  </si>
  <si>
    <t>21,6</t>
  </si>
  <si>
    <t>4,2</t>
  </si>
  <si>
    <t>4,7</t>
  </si>
  <si>
    <t>10,5</t>
  </si>
  <si>
    <t>12,4</t>
  </si>
  <si>
    <t>17,5</t>
  </si>
  <si>
    <t>8,8</t>
  </si>
  <si>
    <t>31,8</t>
  </si>
  <si>
    <t>43,9</t>
  </si>
  <si>
    <t>11,5</t>
  </si>
  <si>
    <t>17,7</t>
  </si>
  <si>
    <t>28,5</t>
  </si>
  <si>
    <t>41,6</t>
  </si>
  <si>
    <t>27,9</t>
  </si>
  <si>
    <t>4,6</t>
  </si>
  <si>
    <t>20,2</t>
  </si>
  <si>
    <t>27,7</t>
  </si>
  <si>
    <t>30,2</t>
  </si>
  <si>
    <t>13,3</t>
  </si>
  <si>
    <t>20,5</t>
  </si>
  <si>
    <t>32,1</t>
  </si>
  <si>
    <t>49,6</t>
  </si>
  <si>
    <t>32,5</t>
  </si>
  <si>
    <t>20,8</t>
  </si>
  <si>
    <t>14,7</t>
  </si>
  <si>
    <t>4,4</t>
  </si>
  <si>
    <t>3,7</t>
  </si>
  <si>
    <t>8,0</t>
  </si>
  <si>
    <t>14,0</t>
  </si>
  <si>
    <t>26,1</t>
  </si>
  <si>
    <t>60,6</t>
  </si>
  <si>
    <t>23,1</t>
  </si>
  <si>
    <t>33</t>
  </si>
  <si>
    <t>10</t>
  </si>
  <si>
    <t>16,1</t>
  </si>
  <si>
    <t>29,7</t>
  </si>
  <si>
    <t>37,4</t>
  </si>
  <si>
    <t>16,6</t>
  </si>
  <si>
    <t>22,5</t>
  </si>
  <si>
    <t>16,7</t>
  </si>
  <si>
    <t>15,9</t>
  </si>
  <si>
    <t>22,6</t>
  </si>
  <si>
    <t>29,8</t>
  </si>
  <si>
    <t>19,5</t>
  </si>
  <si>
    <t>17,3</t>
  </si>
  <si>
    <t>38,2</t>
  </si>
  <si>
    <t>300</t>
  </si>
  <si>
    <t>16,9</t>
  </si>
  <si>
    <t>28,3</t>
  </si>
  <si>
    <t>47,9</t>
  </si>
  <si>
    <t>78,6</t>
  </si>
  <si>
    <t>31,0</t>
  </si>
  <si>
    <t>6,0</t>
  </si>
  <si>
    <t>10,0</t>
  </si>
  <si>
    <t>27,5</t>
  </si>
  <si>
    <t>8,5</t>
  </si>
  <si>
    <t>13,0</t>
  </si>
  <si>
    <t>55,5</t>
  </si>
  <si>
    <t>18,0</t>
  </si>
  <si>
    <t>28,6</t>
  </si>
  <si>
    <t>44,6</t>
  </si>
  <si>
    <t>9,5</t>
  </si>
  <si>
    <t>46,0</t>
  </si>
  <si>
    <t>32,0</t>
  </si>
  <si>
    <t>28,0</t>
  </si>
  <si>
    <t>49,0</t>
  </si>
  <si>
    <t>78,0</t>
  </si>
  <si>
    <t>51,0</t>
  </si>
  <si>
    <t>19,0</t>
  </si>
  <si>
    <t>7,0</t>
  </si>
  <si>
    <t>12,0</t>
  </si>
  <si>
    <t>22,0</t>
  </si>
  <si>
    <t>-4,5</t>
  </si>
  <si>
    <t>16,4</t>
  </si>
  <si>
    <t>26,3</t>
  </si>
  <si>
    <t>47,1</t>
  </si>
  <si>
    <t>78,8</t>
  </si>
  <si>
    <t>34,6</t>
  </si>
  <si>
    <t>20,1</t>
  </si>
  <si>
    <t>30,0</t>
  </si>
  <si>
    <t>55,9</t>
  </si>
  <si>
    <t>27,4</t>
  </si>
  <si>
    <t>50,0</t>
  </si>
  <si>
    <t>21,7</t>
  </si>
  <si>
    <t>33,9</t>
  </si>
  <si>
    <t>50,1</t>
  </si>
  <si>
    <t>83,3</t>
  </si>
  <si>
    <t xml:space="preserve"> 2-3</t>
  </si>
  <si>
    <t>27,8</t>
  </si>
  <si>
    <t>45,7</t>
  </si>
  <si>
    <t>22,4</t>
  </si>
  <si>
    <t>9,4</t>
  </si>
  <si>
    <t>26,9</t>
  </si>
  <si>
    <t>45,8</t>
  </si>
  <si>
    <t>32,7</t>
  </si>
  <si>
    <t xml:space="preserve"> 44,5</t>
  </si>
  <si>
    <t>67,4</t>
  </si>
  <si>
    <t>8,9</t>
  </si>
  <si>
    <t>42,6</t>
  </si>
  <si>
    <t>59,4</t>
  </si>
  <si>
    <t>78,2</t>
  </si>
  <si>
    <t>153</t>
  </si>
  <si>
    <t>7,1</t>
  </si>
  <si>
    <t>7,4</t>
  </si>
  <si>
    <t>12,2</t>
  </si>
  <si>
    <t>19,6</t>
  </si>
  <si>
    <t>19,4</t>
  </si>
  <si>
    <t>15,6</t>
  </si>
  <si>
    <t>27,3</t>
  </si>
  <si>
    <t>42</t>
  </si>
  <si>
    <t>38,5</t>
  </si>
  <si>
    <t>36,8</t>
  </si>
  <si>
    <t>35</t>
  </si>
  <si>
    <t>32,4</t>
  </si>
  <si>
    <t>34,5</t>
  </si>
  <si>
    <t>50,8</t>
  </si>
  <si>
    <t>48,5</t>
  </si>
  <si>
    <t>52,4</t>
  </si>
  <si>
    <t>60,7</t>
  </si>
  <si>
    <t>57,6</t>
  </si>
  <si>
    <t>61,9</t>
  </si>
  <si>
    <t>25,8</t>
  </si>
  <si>
    <t>68,1</t>
  </si>
  <si>
    <t>7,25</t>
  </si>
  <si>
    <t>28</t>
  </si>
  <si>
    <t>31,5</t>
  </si>
  <si>
    <t>55,3</t>
  </si>
  <si>
    <t>24,4</t>
  </si>
  <si>
    <t>9,8</t>
  </si>
  <si>
    <t>16,3</t>
  </si>
  <si>
    <t>18,4</t>
  </si>
  <si>
    <t>36,1</t>
  </si>
  <si>
    <t>15,1</t>
  </si>
  <si>
    <t>25,9</t>
  </si>
  <si>
    <t>39,4</t>
  </si>
  <si>
    <t>67,1</t>
  </si>
  <si>
    <t>101</t>
  </si>
  <si>
    <t>13,9</t>
  </si>
  <si>
    <t>21,1</t>
  </si>
  <si>
    <t>32,3</t>
  </si>
  <si>
    <t>34,7</t>
  </si>
  <si>
    <t>55,8</t>
  </si>
  <si>
    <t>52,9</t>
  </si>
  <si>
    <t>39,8</t>
  </si>
  <si>
    <t>24,9</t>
  </si>
  <si>
    <t>16,8</t>
  </si>
  <si>
    <t>7,3</t>
  </si>
  <si>
    <t>23,4</t>
  </si>
  <si>
    <t>15</t>
  </si>
  <si>
    <t>25,6</t>
  </si>
  <si>
    <t>20.6</t>
  </si>
  <si>
    <t>21.7</t>
  </si>
  <si>
    <t>28.6</t>
  </si>
  <si>
    <t>29.5</t>
  </si>
  <si>
    <t>30,3</t>
  </si>
  <si>
    <t>9,2</t>
  </si>
  <si>
    <t>29,5</t>
  </si>
  <si>
    <t>37,7</t>
  </si>
  <si>
    <t>13,6</t>
  </si>
  <si>
    <t>95,8</t>
  </si>
  <si>
    <t>14,6</t>
  </si>
  <si>
    <t>36,4</t>
  </si>
  <si>
    <t>59,2</t>
  </si>
  <si>
    <t>100,0</t>
  </si>
  <si>
    <t>6,6</t>
  </si>
  <si>
    <t>10,1</t>
  </si>
  <si>
    <t>10,2</t>
  </si>
  <si>
    <t>23,5</t>
  </si>
  <si>
    <t>19,8</t>
  </si>
  <si>
    <t>23,7</t>
  </si>
  <si>
    <t>13,5</t>
  </si>
  <si>
    <t>22,3</t>
  </si>
  <si>
    <t>58,7</t>
  </si>
  <si>
    <t>79,8</t>
  </si>
  <si>
    <t>139</t>
  </si>
  <si>
    <t>88,5</t>
  </si>
  <si>
    <t>122</t>
  </si>
  <si>
    <t>54</t>
  </si>
  <si>
    <t>89,5</t>
  </si>
  <si>
    <t>185</t>
  </si>
  <si>
    <t>142,5</t>
  </si>
  <si>
    <t>46,5</t>
  </si>
  <si>
    <t>37</t>
  </si>
  <si>
    <t>58</t>
  </si>
  <si>
    <t>88</t>
  </si>
  <si>
    <t>141</t>
  </si>
  <si>
    <t>210</t>
  </si>
  <si>
    <t>295</t>
  </si>
  <si>
    <t>50</t>
  </si>
  <si>
    <t>84</t>
  </si>
  <si>
    <t>134</t>
  </si>
  <si>
    <t>202</t>
  </si>
  <si>
    <t>285</t>
  </si>
  <si>
    <t>520</t>
  </si>
  <si>
    <t>12</t>
  </si>
  <si>
    <t>46,8</t>
  </si>
  <si>
    <t>133</t>
  </si>
  <si>
    <t>223</t>
  </si>
  <si>
    <t>350</t>
  </si>
  <si>
    <t>1.3</t>
  </si>
  <si>
    <t>2.3</t>
  </si>
  <si>
    <t>3.3</t>
  </si>
  <si>
    <t>3.9</t>
  </si>
  <si>
    <t>120</t>
  </si>
  <si>
    <t>32</t>
  </si>
  <si>
    <t>176</t>
  </si>
  <si>
    <t>85</t>
  </si>
  <si>
    <t>130</t>
  </si>
  <si>
    <t>19,9</t>
  </si>
  <si>
    <t>37,3</t>
  </si>
  <si>
    <t>35,2</t>
  </si>
  <si>
    <t>26,5</t>
  </si>
  <si>
    <t>17,6</t>
  </si>
  <si>
    <t>11,8</t>
  </si>
  <si>
    <t>32,2</t>
  </si>
  <si>
    <t>33,5</t>
  </si>
  <si>
    <t>11,2</t>
  </si>
  <si>
    <t>17,9</t>
  </si>
  <si>
    <t>53,1</t>
  </si>
  <si>
    <t>31,2</t>
  </si>
  <si>
    <t>33,2</t>
  </si>
  <si>
    <t>18,9</t>
  </si>
  <si>
    <t>38,6</t>
  </si>
  <si>
    <t>35,9</t>
  </si>
  <si>
    <t>25,3</t>
  </si>
  <si>
    <t>11,6</t>
  </si>
  <si>
    <t>11,3</t>
  </si>
  <si>
    <t>24,8</t>
  </si>
  <si>
    <t>23,6</t>
  </si>
  <si>
    <t>10,7</t>
  </si>
  <si>
    <t>49,5</t>
  </si>
  <si>
    <t>25,7</t>
  </si>
  <si>
    <t>31,6</t>
  </si>
  <si>
    <t>30,7</t>
  </si>
  <si>
    <t>50,4</t>
  </si>
  <si>
    <t>79,6</t>
  </si>
  <si>
    <t>24,6</t>
  </si>
  <si>
    <t>62,6</t>
  </si>
  <si>
    <t>103</t>
  </si>
  <si>
    <t>14,8</t>
  </si>
  <si>
    <t>24,5</t>
  </si>
  <si>
    <t>36,9</t>
  </si>
  <si>
    <t>58,2</t>
  </si>
  <si>
    <t>42,3</t>
  </si>
  <si>
    <t>67,8</t>
  </si>
  <si>
    <t>11,1</t>
  </si>
  <si>
    <t>26,8</t>
  </si>
  <si>
    <t>33,4</t>
  </si>
  <si>
    <t>31,1</t>
  </si>
  <si>
    <t>10,3</t>
  </si>
  <si>
    <t>82,8</t>
  </si>
  <si>
    <t>51</t>
  </si>
  <si>
    <t>50,2</t>
  </si>
  <si>
    <t>20,6</t>
  </si>
  <si>
    <t>13,2</t>
  </si>
  <si>
    <t>79,5</t>
  </si>
  <si>
    <t>26,6</t>
  </si>
  <si>
    <t>41,2</t>
  </si>
  <si>
    <t>39,2</t>
  </si>
  <si>
    <t>38,1</t>
  </si>
  <si>
    <t>41,1</t>
  </si>
  <si>
    <t>21</t>
  </si>
  <si>
    <t>34,8</t>
  </si>
  <si>
    <t>33,8</t>
  </si>
  <si>
    <t>30,9</t>
  </si>
  <si>
    <t>48,3</t>
  </si>
  <si>
    <t>50,5</t>
  </si>
  <si>
    <t>48,4</t>
  </si>
  <si>
    <t>48</t>
  </si>
  <si>
    <t>46,4</t>
  </si>
  <si>
    <t>48,2</t>
  </si>
  <si>
    <t>60,2</t>
  </si>
  <si>
    <t>57,8</t>
  </si>
  <si>
    <t>56,6</t>
  </si>
  <si>
    <t>8,4</t>
  </si>
  <si>
    <t>10,9</t>
  </si>
  <si>
    <t>35,3</t>
  </si>
  <si>
    <t>34,2</t>
  </si>
  <si>
    <t>50,9</t>
  </si>
  <si>
    <t>18,5</t>
  </si>
  <si>
    <t>28,4</t>
  </si>
  <si>
    <t>27,1</t>
  </si>
  <si>
    <t>61,2</t>
  </si>
  <si>
    <t>96</t>
  </si>
  <si>
    <t>22,9</t>
  </si>
  <si>
    <t>54,4</t>
  </si>
  <si>
    <t>57,2</t>
  </si>
  <si>
    <t>15,7</t>
  </si>
  <si>
    <t>25,2</t>
  </si>
  <si>
    <t>9,7</t>
  </si>
  <si>
    <t>28,7</t>
  </si>
  <si>
    <t>21,8</t>
  </si>
  <si>
    <t>30,1</t>
  </si>
  <si>
    <t>20,4</t>
  </si>
  <si>
    <t>20,3</t>
  </si>
  <si>
    <t>24,2</t>
  </si>
  <si>
    <t>59,7</t>
  </si>
  <si>
    <t>23,9</t>
  </si>
  <si>
    <t>37,5</t>
  </si>
  <si>
    <t>34,3</t>
  </si>
  <si>
    <t>63,9</t>
  </si>
  <si>
    <t>66,6</t>
  </si>
  <si>
    <t>65,5</t>
  </si>
  <si>
    <t>12,5</t>
  </si>
  <si>
    <t>18</t>
  </si>
  <si>
    <t>17,8</t>
  </si>
  <si>
    <t>28,1</t>
  </si>
  <si>
    <t>36,5</t>
  </si>
  <si>
    <t>7,9</t>
  </si>
  <si>
    <t>11,4</t>
  </si>
  <si>
    <t>35,1</t>
  </si>
  <si>
    <t>56</t>
  </si>
  <si>
    <t>25.8</t>
  </si>
  <si>
    <t>27.9</t>
  </si>
  <si>
    <t>56,7</t>
  </si>
  <si>
    <t>74,5</t>
  </si>
  <si>
    <t>83,1</t>
  </si>
  <si>
    <t>38</t>
  </si>
  <si>
    <t>7,35</t>
  </si>
  <si>
    <t>8,35</t>
  </si>
  <si>
    <t>43,3</t>
  </si>
  <si>
    <t>7,98</t>
  </si>
  <si>
    <t>42,8</t>
  </si>
  <si>
    <t>48,7</t>
  </si>
  <si>
    <t>59</t>
  </si>
  <si>
    <t>35,6</t>
  </si>
  <si>
    <t>31,3</t>
  </si>
  <si>
    <t>10,6</t>
  </si>
  <si>
    <t>29</t>
  </si>
  <si>
    <t>44</t>
  </si>
  <si>
    <t>37,6</t>
  </si>
  <si>
    <t>68,2</t>
  </si>
  <si>
    <t>32,6</t>
  </si>
  <si>
    <t>25,1</t>
  </si>
  <si>
    <t>6</t>
  </si>
  <si>
    <t>25</t>
  </si>
  <si>
    <t>68,0</t>
  </si>
  <si>
    <t>13,8</t>
  </si>
  <si>
    <t>38,9</t>
  </si>
  <si>
    <t>64,3</t>
  </si>
  <si>
    <t>44,1</t>
  </si>
  <si>
    <t>40,7</t>
  </si>
  <si>
    <t>29,9</t>
  </si>
  <si>
    <t>37,9</t>
  </si>
  <si>
    <t>48,6</t>
  </si>
  <si>
    <t>69,9</t>
  </si>
  <si>
    <t>35,4</t>
  </si>
  <si>
    <t>27,6</t>
  </si>
  <si>
    <t>39</t>
  </si>
  <si>
    <t>29,4</t>
  </si>
  <si>
    <t>30,8</t>
  </si>
  <si>
    <t>13,7</t>
  </si>
  <si>
    <t>22,7</t>
  </si>
  <si>
    <t>6,7</t>
  </si>
  <si>
    <t>9</t>
  </si>
  <si>
    <t>8,7</t>
  </si>
  <si>
    <t>42,2</t>
  </si>
  <si>
    <t>3,74</t>
  </si>
  <si>
    <t>7,19</t>
  </si>
  <si>
    <t>9,95</t>
  </si>
  <si>
    <t>9,22</t>
  </si>
  <si>
    <t>27,2</t>
  </si>
  <si>
    <t>8,75</t>
  </si>
  <si>
    <t>4,52</t>
  </si>
  <si>
    <t>3,41</t>
  </si>
  <si>
    <t>8,33</t>
  </si>
  <si>
    <t>6,59</t>
  </si>
  <si>
    <t>7,73</t>
  </si>
  <si>
    <t>43,2</t>
  </si>
  <si>
    <t>7,32</t>
  </si>
  <si>
    <t>6,83</t>
  </si>
  <si>
    <t>9,28</t>
  </si>
  <si>
    <t>4,61</t>
  </si>
  <si>
    <t>6,58</t>
  </si>
  <si>
    <t>7,51</t>
  </si>
  <si>
    <t>9,98</t>
  </si>
  <si>
    <t>9,17</t>
  </si>
  <si>
    <t>18,3</t>
  </si>
  <si>
    <t>4,08</t>
  </si>
  <si>
    <t>5,27</t>
  </si>
  <si>
    <t>8,68</t>
  </si>
  <si>
    <t>8,66</t>
  </si>
  <si>
    <t>23,8</t>
  </si>
  <si>
    <t>Tietokanta pvm</t>
  </si>
  <si>
    <t>Päätelaitteen minimipaine tarkistus</t>
  </si>
  <si>
    <t>min paine</t>
  </si>
  <si>
    <t>avaus</t>
  </si>
  <si>
    <t>laite</t>
  </si>
  <si>
    <t>poisto</t>
  </si>
  <si>
    <t>tulo</t>
  </si>
  <si>
    <t>Virtuaalinen tasapainotus mahdollistaa uudenlaisen tavan mitata ja tasapainottaa yksinkertaisten kohteiden ilmanvaihtojärjestelmiä. K-arvotietokanta ja päätelaitteiden prosentuaalinen seuranta mahdollistaan nopean tavan esisäätää päätelaitteet suhteelliseen tasapainoon keskenään. Virtuaalinen tasapainotus suoritetaan seuraavasti:
1.	Suoritetaan karkea esisäätö siten, että ne päätelaitteet, joille on suunniteltu suurimmat ilmavirrat, avataan maksimiavausasennoille. Ensimmäisellä mittauskierroksella kirjataan pöytäkirjaan päätelaitteet, niiden koot ja mitatut paine-erot, sekä suunnitellut ilmavirrat. Pöytäkirja laskee näiden perusteella suunnitteluilmavirtojen mukaisia laskennallisia avausasentoja, ÄLÄ siis vielä kirjaa itse avausasentoja.
2.	Selvitetään referenssiventtiili eli pöytäkirjan seurantaprosentin mukainen heikoin venttiili. Referenssiventtiili merkitään R-kirjaimella saman rivin ”★” -soluun.
3.	Taulukon yläpuolen siniseen soluun kirjataan referenssiventtiilin prosenttiarvo. Tämä muuttaa kaikkien muiden rivien seurantaprosentit referenssiventtiilin prosenttiarvoa vastaavaksi ja laskee kaikille venttiileille laskennalliset avaukset.
4.	Päätelaitteiden säätöasennot muutetaan vastaamaan pöytäkirjan laskemia avausasentoja.
5.	Suoritetaan suhteellinen säätö päätelaittelle, tämän jälkeen suoritetaan  tarkastusmittauskierros ja päivitetään tulokset pöytäkirjaan.
6.	Tehdään viimeiset hienosäädöt. 
7. Toista kohdat 1-6 tulo-/poistopuolelle.</t>
  </si>
  <si>
    <t>sijainti:</t>
  </si>
  <si>
    <t>(asetusarvo, varaus):</t>
  </si>
  <si>
    <t>a</t>
  </si>
  <si>
    <t>b</t>
  </si>
  <si>
    <t>c</t>
  </si>
  <si>
    <t>R</t>
  </si>
  <si>
    <t>PÄÄLLÄ</t>
  </si>
  <si>
    <t>Teemu Tilaaja</t>
  </si>
  <si>
    <t>Antti Tasanko</t>
  </si>
  <si>
    <t>0401234567</t>
  </si>
  <si>
    <t>milla@mallimaja.fi</t>
  </si>
  <si>
    <t>15-16.11.2024</t>
  </si>
  <si>
    <t>Velocicalc 0565-P</t>
  </si>
  <si>
    <t>1% lukemasta,±1Pa</t>
  </si>
  <si>
    <t>10.3.2025</t>
  </si>
  <si>
    <t>3 m/s</t>
  </si>
  <si>
    <t>+10%</t>
  </si>
  <si>
    <t xml:space="preserve">Enervent Pandion ECO </t>
  </si>
  <si>
    <t>Venttiilin arvo ylittää suurimman hyväksytyn poikkeaman</t>
  </si>
  <si>
    <t>Painearvot jäävät alle minimi säätöpaineen, tulos ei ole luotettava (esimerkki)</t>
  </si>
  <si>
    <t>R = Referenssi venttiili (linjan heikoin venttiili prosenttuaalisesti)</t>
  </si>
  <si>
    <t>Löytyykö korvausilmareittejä, ovatko venttiilit auki mittaustilanteessa?</t>
  </si>
  <si>
    <t>Onko keskuspölynimuria?</t>
  </si>
  <si>
    <t xml:space="preserve">Havainnot ilmanvaihtolaitteen kunnosta, vioista ja toiminnoista. </t>
  </si>
  <si>
    <t>Liesikuvun kytkennän tyyppi; Onko aktiivihiilisuodatin; Onko yhteispoistokanavassa liitäntä koneen omaan kanavalähtöön (kennon ohi); Oma huippuimuri…</t>
  </si>
  <si>
    <t>Vaipanylimittaus etuovelta</t>
  </si>
  <si>
    <t>Vaipanylimittaus takaovelta</t>
  </si>
  <si>
    <t>Päiväkoti</t>
  </si>
  <si>
    <t>Testikuja 2</t>
  </si>
  <si>
    <t>01100</t>
  </si>
  <si>
    <t>Mallimaa</t>
  </si>
  <si>
    <t>153-164-232-1</t>
  </si>
  <si>
    <t>KPH</t>
  </si>
  <si>
    <t>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</si>
</sst>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0"/>
    <numFmt numFmtId="166" formatCode="0.0&quot; Pa&quot;"/>
    <numFmt numFmtId="167" formatCode="0.0\ %"/>
    <numFmt numFmtId="168" formatCode="\-0.0"/>
    <numFmt numFmtId="169" formatCode="0.0%"/>
    <numFmt numFmtId="170" formatCode="0.0_ ;\-0.0\ "/>
    <numFmt numFmtId="171" formatCode="0%"/>
  </numFmts>
  <fonts count="43" x14ac:knownFonts="1">
    <font>
      <sz val="11"/>
      <color theme="1"/>
      <name val="Aptos Narrow"/>
      <family val="2"/>
      <scheme val="minor"/>
    </font>
    <font>
      <b/>
      <sz val="10"/>
      <name val="Aptos Narrow"/>
      <family val="2"/>
      <scheme val="minor"/>
    </font>
    <font>
      <sz val="10"/>
      <name val="Aptos Narrow"/>
      <family val="2"/>
      <scheme val="minor"/>
    </font>
    <font>
      <b/>
      <sz val="10"/>
      <color theme="1"/>
      <name val="Aptos Narrow"/>
      <family val="2"/>
      <scheme val="minor"/>
    </font>
    <font>
      <sz val="10"/>
      <color theme="1"/>
      <name val="Aptos Narrow"/>
      <family val="2"/>
      <scheme val="minor"/>
    </font>
    <font>
      <b/>
      <sz val="11"/>
      <color theme="1"/>
      <name val="Aptos Narrow"/>
      <family val="2"/>
      <scheme val="minor"/>
    </font>
    <font>
      <b/>
      <sz val="9"/>
      <color theme="1"/>
      <name val="Aptos Narrow"/>
      <family val="2"/>
      <scheme val="minor"/>
    </font>
    <font>
      <sz val="11"/>
      <color theme="1"/>
      <name val="Aptos Narrow"/>
      <family val="2"/>
      <scheme val="minor"/>
    </font>
    <font>
      <sz val="9"/>
      <color theme="1"/>
      <name val="Aptos Narrow"/>
      <family val="2"/>
      <scheme val="minor"/>
    </font>
    <font>
      <b/>
      <sz val="11"/>
      <color theme="3"/>
      <name val="Aptos Narrow"/>
      <family val="2"/>
      <scheme val="minor"/>
    </font>
    <font>
      <sz val="9"/>
      <name val="Aptos Narrow"/>
      <family val="2"/>
      <scheme val="minor"/>
    </font>
    <font>
      <sz val="7"/>
      <name val="Aptos Narrow"/>
      <family val="2"/>
      <scheme val="minor"/>
    </font>
    <font>
      <sz val="7"/>
      <color theme="1"/>
      <name val="Aptos Narrow"/>
      <family val="2"/>
      <scheme val="minor"/>
    </font>
    <font>
      <b/>
      <sz val="8"/>
      <name val="Aptos Narrow"/>
      <family val="2"/>
      <scheme val="minor"/>
    </font>
    <font>
      <b/>
      <sz val="8"/>
      <color theme="1"/>
      <name val="Aptos Narrow"/>
      <family val="2"/>
      <scheme val="minor"/>
    </font>
    <font>
      <sz val="8"/>
      <name val="Aptos Narrow"/>
      <family val="2"/>
      <scheme val="minor"/>
    </font>
    <font>
      <b/>
      <sz val="56"/>
      <color theme="1"/>
      <name val="Aptos Display"/>
      <family val="2"/>
      <scheme val="major"/>
    </font>
    <font>
      <sz val="10"/>
      <color rgb="FF000000"/>
      <name val="Aptos Narrow"/>
      <family val="2"/>
    </font>
    <font>
      <b/>
      <sz val="14"/>
      <color theme="1"/>
      <name val="Aptos Narrow"/>
      <family val="2"/>
      <scheme val="minor"/>
    </font>
    <font>
      <b/>
      <sz val="12"/>
      <color theme="1"/>
      <name val="Aptos Narrow"/>
      <family val="2"/>
      <scheme val="minor"/>
    </font>
    <font>
      <sz val="11"/>
      <name val="Aptos Narrow"/>
      <family val="2"/>
      <scheme val="minor"/>
    </font>
    <font>
      <b/>
      <sz val="5"/>
      <name val="Aptos Narrow"/>
      <family val="2"/>
      <scheme val="minor"/>
    </font>
    <font>
      <sz val="5"/>
      <color theme="1"/>
      <name val="Aptos Narrow"/>
      <family val="2"/>
      <scheme val="minor"/>
    </font>
    <font>
      <b/>
      <sz val="6"/>
      <color theme="1"/>
      <name val="Aptos Narrow"/>
      <family val="2"/>
      <scheme val="minor"/>
    </font>
    <font>
      <b/>
      <sz val="4"/>
      <color theme="1"/>
      <name val="Aptos Narrow"/>
      <family val="2"/>
      <scheme val="minor"/>
    </font>
    <font>
      <sz val="11"/>
      <color theme="0"/>
      <name val="Aptos Narrow"/>
      <family val="2"/>
      <scheme val="minor"/>
    </font>
    <font>
      <sz val="10"/>
      <color theme="0"/>
      <name val="Aptos Narrow"/>
      <family val="2"/>
      <scheme val="minor"/>
    </font>
    <font>
      <sz val="10"/>
      <color rgb="FF000000"/>
      <name val="Aptos Narrow"/>
      <family val="2"/>
      <scheme val="minor"/>
    </font>
    <font>
      <sz val="11"/>
      <color rgb="FF000000"/>
      <name val="Aptos Narrow"/>
      <family val="2"/>
      <scheme val="minor"/>
    </font>
    <font>
      <sz val="4"/>
      <color theme="1"/>
      <name val="Aptos Narrow"/>
      <family val="2"/>
      <scheme val="minor"/>
    </font>
    <font>
      <sz val="12"/>
      <color theme="1"/>
      <name val="Aptos Narrow"/>
      <family val="2"/>
      <scheme val="minor"/>
    </font>
    <font>
      <b/>
      <sz val="5"/>
      <color theme="1"/>
      <name val="Aptos Narrow"/>
      <family val="2"/>
      <scheme val="minor"/>
    </font>
    <font>
      <sz val="5"/>
      <name val="Aptos Narrow"/>
      <family val="2"/>
      <scheme val="minor"/>
    </font>
    <font>
      <sz val="10"/>
      <color theme="5"/>
      <name val="Aptos Narrow"/>
      <family val="2"/>
      <scheme val="minor"/>
    </font>
    <font>
      <sz val="12"/>
      <color theme="1"/>
      <name val="Aptos"/>
      <family val="2"/>
    </font>
    <font>
      <sz val="5"/>
      <color rgb="FF0F4761"/>
      <name val="Aptos"/>
      <family val="2"/>
    </font>
    <font>
      <sz val="5"/>
      <color theme="5"/>
      <name val="Aptos Narrow"/>
      <family val="2"/>
      <scheme val="minor"/>
    </font>
    <font>
      <sz val="10"/>
      <color rgb="FFFF0000"/>
      <name val="Aptos Narrow"/>
      <family val="2"/>
      <scheme val="minor"/>
    </font>
    <font>
      <sz val="10"/>
      <color theme="1"/>
      <name val="Aptos Narrow"/>
      <family val="2"/>
    </font>
    <font>
      <sz val="10"/>
      <color theme="1"/>
      <name val="Aptos Narrow"/>
      <family val="2"/>
    </font>
    <font>
      <sz val="10"/>
      <name val="Aptos Narrow"/>
      <family val="2"/>
    </font>
    <font>
      <b/>
      <sz val="12"/>
      <color theme="1"/>
      <name val="Aptos Narrow"/>
      <family val="2"/>
      <scheme val="minor"/>
    </font>
    <font>
      <sz val="5"/>
      <color rgb="FF000000"/>
      <name val="Aptos Narrow"/>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C844"/>
        <bgColor indexed="64"/>
      </patternFill>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hair">
        <color indexed="64"/>
      </left>
      <right/>
      <top style="double">
        <color indexed="64"/>
      </top>
      <bottom/>
      <diagonal/>
    </border>
    <border>
      <left style="double">
        <color indexed="64"/>
      </left>
      <right/>
      <top style="hair">
        <color indexed="64"/>
      </top>
      <bottom/>
      <diagonal/>
    </border>
    <border>
      <left style="thin">
        <color indexed="64"/>
      </left>
      <right/>
      <top style="hair">
        <color indexed="64"/>
      </top>
      <bottom/>
      <diagonal/>
    </border>
    <border>
      <left style="hair">
        <color indexed="64"/>
      </left>
      <right/>
      <top style="hair">
        <color auto="1"/>
      </top>
      <bottom/>
      <diagonal/>
    </border>
    <border>
      <left/>
      <right/>
      <top style="hair">
        <color auto="1"/>
      </top>
      <bottom/>
      <diagonal/>
    </border>
    <border>
      <left style="hair">
        <color indexed="64"/>
      </left>
      <right/>
      <top/>
      <bottom/>
      <diagonal/>
    </border>
    <border>
      <left style="hair">
        <color indexed="64"/>
      </left>
      <right style="hair">
        <color indexed="64"/>
      </right>
      <top style="double">
        <color indexed="64"/>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double">
        <color indexed="64"/>
      </left>
      <right style="hair">
        <color indexed="64"/>
      </right>
      <top style="double">
        <color indexed="64"/>
      </top>
      <bottom/>
      <diagonal/>
    </border>
    <border>
      <left style="double">
        <color indexed="64"/>
      </left>
      <right style="hair">
        <color indexed="64"/>
      </right>
      <top style="hair">
        <color indexed="64"/>
      </top>
      <bottom/>
      <diagonal/>
    </border>
    <border>
      <left style="hair">
        <color indexed="64"/>
      </left>
      <right/>
      <top/>
      <bottom style="double">
        <color indexed="64"/>
      </bottom>
      <diagonal/>
    </border>
    <border>
      <left style="hair">
        <color indexed="64"/>
      </left>
      <right style="hair">
        <color indexed="64"/>
      </right>
      <top/>
      <bottom/>
      <diagonal/>
    </border>
    <border>
      <left style="double">
        <color indexed="64"/>
      </left>
      <right style="hair">
        <color indexed="64"/>
      </right>
      <top/>
      <bottom/>
      <diagonal/>
    </border>
    <border>
      <left style="hair">
        <color indexed="64"/>
      </left>
      <right style="hair">
        <color indexed="64"/>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double">
        <color indexed="64"/>
      </top>
      <bottom style="double">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style="hair">
        <color indexed="64"/>
      </top>
      <bottom style="hair">
        <color auto="1"/>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thin">
        <color indexed="64"/>
      </right>
      <top style="hair">
        <color auto="1"/>
      </top>
      <bottom style="hair">
        <color auto="1"/>
      </bottom>
      <diagonal/>
    </border>
    <border>
      <left style="thin">
        <color indexed="64"/>
      </left>
      <right style="double">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hair">
        <color indexed="64"/>
      </left>
      <right style="hair">
        <color indexed="64"/>
      </right>
      <top style="hair">
        <color auto="1"/>
      </top>
      <bottom style="thin">
        <color rgb="FF000000"/>
      </bottom>
      <diagonal/>
    </border>
    <border>
      <left style="hair">
        <color indexed="64"/>
      </left>
      <right style="thin">
        <color rgb="FF000000"/>
      </right>
      <top style="hair">
        <color auto="1"/>
      </top>
      <bottom style="thin">
        <color rgb="FF000000"/>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s>
  <cellStyleXfs count="4">
    <xf numFmtId="0" fontId="0" fillId="0" borderId="0"/>
    <xf numFmtId="9" fontId="7" fillId="0" borderId="0" applyFont="0" applyFill="0" applyBorder="0" applyAlignment="0" applyProtection="0"/>
    <xf numFmtId="0" fontId="30" fillId="0" borderId="0"/>
    <xf numFmtId="9" fontId="30" fillId="0" borderId="0" applyFont="0" applyFill="0" applyBorder="0" applyAlignment="0" applyProtection="0"/>
  </cellStyleXfs>
  <cellXfs count="410">
    <xf numFmtId="0" fontId="0" fillId="0" borderId="0" xfId="0"/>
    <xf numFmtId="0" fontId="0" fillId="0" borderId="0" xfId="0" applyAlignment="1">
      <alignment horizontal="center" vertical="center"/>
    </xf>
    <xf numFmtId="0" fontId="0" fillId="0" borderId="5" xfId="0" applyBorder="1"/>
    <xf numFmtId="0" fontId="0" fillId="0" borderId="6" xfId="0" applyBorder="1"/>
    <xf numFmtId="0" fontId="0" fillId="0" borderId="4" xfId="0" applyBorder="1" applyAlignment="1">
      <alignment horizontal="center" vertical="center"/>
    </xf>
    <xf numFmtId="0" fontId="0" fillId="0" borderId="5" xfId="0" applyBorder="1" applyAlignment="1">
      <alignment horizontal="center" vertical="center"/>
    </xf>
    <xf numFmtId="0" fontId="5" fillId="0" borderId="0" xfId="0" applyFont="1"/>
    <xf numFmtId="0" fontId="0" fillId="0" borderId="0" xfId="0" applyAlignment="1">
      <alignment vertical="top"/>
    </xf>
    <xf numFmtId="0" fontId="4" fillId="0" borderId="0" xfId="0" applyFont="1" applyAlignment="1">
      <alignment horizontal="right"/>
    </xf>
    <xf numFmtId="0" fontId="4" fillId="0" borderId="0" xfId="0" applyFont="1" applyAlignment="1">
      <alignment vertical="top"/>
    </xf>
    <xf numFmtId="0" fontId="4" fillId="0" borderId="0" xfId="0" applyFont="1" applyAlignment="1">
      <alignment horizontal="center" wrapText="1"/>
    </xf>
    <xf numFmtId="0" fontId="0" fillId="0" borderId="0" xfId="0" applyAlignment="1">
      <alignment horizontal="center" wrapText="1"/>
    </xf>
    <xf numFmtId="167" fontId="0" fillId="0" borderId="0" xfId="1" applyNumberFormat="1" applyFont="1"/>
    <xf numFmtId="0" fontId="4" fillId="0" borderId="0" xfId="0" applyFont="1" applyAlignment="1">
      <alignment horizontal="center" vertical="center"/>
    </xf>
    <xf numFmtId="0" fontId="1" fillId="0" borderId="16" xfId="0" applyFont="1" applyBorder="1" applyAlignment="1">
      <alignment horizontal="center"/>
    </xf>
    <xf numFmtId="0" fontId="2" fillId="0" borderId="17" xfId="0" applyFont="1" applyBorder="1" applyAlignment="1">
      <alignment horizontal="center"/>
    </xf>
    <xf numFmtId="0" fontId="1" fillId="0" borderId="19" xfId="0" applyFont="1" applyBorder="1" applyAlignment="1">
      <alignment horizontal="center"/>
    </xf>
    <xf numFmtId="0" fontId="2" fillId="0" borderId="20" xfId="0" applyFont="1" applyBorder="1" applyAlignment="1">
      <alignment horizontal="center"/>
    </xf>
    <xf numFmtId="0" fontId="4" fillId="0" borderId="20" xfId="0" applyFont="1" applyBorder="1" applyAlignment="1">
      <alignment horizontal="center"/>
    </xf>
    <xf numFmtId="0" fontId="3" fillId="0" borderId="19" xfId="0" applyFont="1" applyBorder="1" applyAlignment="1">
      <alignment horizontal="center"/>
    </xf>
    <xf numFmtId="0" fontId="1" fillId="0" borderId="2" xfId="0" applyFont="1" applyBorder="1" applyAlignment="1">
      <alignment horizontal="center"/>
    </xf>
    <xf numFmtId="0" fontId="1" fillId="0" borderId="21" xfId="0" applyFont="1" applyBorder="1" applyAlignment="1">
      <alignment horizontal="center"/>
    </xf>
    <xf numFmtId="0" fontId="3"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168" fontId="2" fillId="0" borderId="29" xfId="0" applyNumberFormat="1" applyFont="1" applyBorder="1" applyAlignment="1">
      <alignment horizontal="center" vertical="center"/>
    </xf>
    <xf numFmtId="164" fontId="2" fillId="0" borderId="24" xfId="0" applyNumberFormat="1" applyFont="1" applyBorder="1" applyAlignment="1">
      <alignment horizontal="center" vertical="center"/>
    </xf>
    <xf numFmtId="165" fontId="2" fillId="0" borderId="26" xfId="1" applyNumberFormat="1" applyFont="1" applyFill="1" applyBorder="1" applyAlignment="1">
      <alignment horizontal="center"/>
    </xf>
    <xf numFmtId="165" fontId="2" fillId="0" borderId="24" xfId="0" applyNumberFormat="1" applyFont="1" applyBorder="1" applyAlignment="1">
      <alignment horizontal="center"/>
    </xf>
    <xf numFmtId="0" fontId="0" fillId="0" borderId="0" xfId="0" applyAlignment="1">
      <alignment vertical="center"/>
    </xf>
    <xf numFmtId="49" fontId="4" fillId="0" borderId="20"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0" fillId="0" borderId="0" xfId="0" applyAlignment="1">
      <alignment wrapText="1"/>
    </xf>
    <xf numFmtId="0" fontId="4" fillId="0" borderId="0" xfId="0" applyFont="1" applyAlignment="1">
      <alignment horizontal="right" vertical="center"/>
    </xf>
    <xf numFmtId="0" fontId="4" fillId="0" borderId="0" xfId="0" applyFont="1" applyAlignment="1">
      <alignment horizontal="center"/>
    </xf>
    <xf numFmtId="49" fontId="4" fillId="0" borderId="0" xfId="0" applyNumberFormat="1" applyFont="1" applyAlignment="1">
      <alignment horizontal="center" vertical="center"/>
    </xf>
    <xf numFmtId="0" fontId="0" fillId="0" borderId="0" xfId="0" applyAlignment="1">
      <alignment horizontal="center" vertical="top"/>
    </xf>
    <xf numFmtId="0" fontId="3"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49" fontId="0" fillId="0" borderId="0" xfId="0" applyNumberFormat="1"/>
    <xf numFmtId="0" fontId="9" fillId="0" borderId="0" xfId="0" applyFont="1" applyAlignment="1">
      <alignment horizontal="center" vertical="center" wrapText="1"/>
    </xf>
    <xf numFmtId="9" fontId="0" fillId="0" borderId="0" xfId="1" applyFont="1"/>
    <xf numFmtId="167" fontId="0" fillId="0" borderId="0" xfId="1" applyNumberFormat="1" applyFont="1" applyFill="1"/>
    <xf numFmtId="0" fontId="19" fillId="0" borderId="5" xfId="0" applyFont="1" applyBorder="1" applyAlignment="1">
      <alignment horizontal="center" vertical="center"/>
    </xf>
    <xf numFmtId="0" fontId="14" fillId="0" borderId="0" xfId="0" applyFont="1" applyAlignment="1">
      <alignment horizontal="center"/>
    </xf>
    <xf numFmtId="164" fontId="12" fillId="0" borderId="0" xfId="0" applyNumberFormat="1" applyFont="1" applyAlignment="1">
      <alignment horizontal="center"/>
    </xf>
    <xf numFmtId="0" fontId="12" fillId="0" borderId="0" xfId="0" applyFont="1" applyAlignment="1">
      <alignment horizontal="center"/>
    </xf>
    <xf numFmtId="165" fontId="12" fillId="0" borderId="0" xfId="0" applyNumberFormat="1" applyFont="1" applyAlignment="1">
      <alignment horizontal="center"/>
    </xf>
    <xf numFmtId="168" fontId="11" fillId="0" borderId="0" xfId="0" applyNumberFormat="1" applyFont="1" applyAlignment="1">
      <alignment horizontal="center" vertical="center"/>
    </xf>
    <xf numFmtId="164" fontId="11" fillId="0" borderId="0" xfId="0" applyNumberFormat="1" applyFont="1" applyAlignment="1">
      <alignment horizontal="center" vertical="center"/>
    </xf>
    <xf numFmtId="168" fontId="13" fillId="0" borderId="0" xfId="0" applyNumberFormat="1" applyFont="1" applyAlignment="1">
      <alignment horizontal="center" vertical="center"/>
    </xf>
    <xf numFmtId="165" fontId="11" fillId="0" borderId="0" xfId="0" applyNumberFormat="1" applyFont="1" applyAlignment="1">
      <alignment horizontal="center"/>
    </xf>
    <xf numFmtId="169" fontId="11" fillId="0" borderId="0" xfId="1" applyNumberFormat="1" applyFont="1" applyFill="1" applyBorder="1" applyAlignment="1">
      <alignment horizontal="center"/>
    </xf>
    <xf numFmtId="49" fontId="12"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0" fontId="20" fillId="0" borderId="7" xfId="0" applyFont="1" applyBorder="1" applyAlignment="1">
      <alignment horizontal="center"/>
    </xf>
    <xf numFmtId="0" fontId="4" fillId="0" borderId="0" xfId="0" applyFont="1" applyAlignment="1">
      <alignment horizontal="center" vertical="center" wrapText="1"/>
    </xf>
    <xf numFmtId="0" fontId="0" fillId="0" borderId="0" xfId="0" applyAlignment="1">
      <alignment horizontal="center" vertical="top" wrapText="1"/>
    </xf>
    <xf numFmtId="1" fontId="0" fillId="0" borderId="0" xfId="0" applyNumberFormat="1" applyAlignment="1">
      <alignment horizontal="center" vertical="center"/>
    </xf>
    <xf numFmtId="165" fontId="4" fillId="0" borderId="0" xfId="0" applyNumberFormat="1" applyFont="1" applyAlignment="1">
      <alignment horizontal="center" vertical="center"/>
    </xf>
    <xf numFmtId="9" fontId="0" fillId="0" borderId="0" xfId="1" applyFont="1" applyAlignment="1">
      <alignment horizontal="center" vertical="center" wrapText="1"/>
    </xf>
    <xf numFmtId="0" fontId="4" fillId="0" borderId="9" xfId="0" applyFont="1" applyBorder="1" applyAlignment="1">
      <alignment horizontal="center" vertical="center" wrapText="1"/>
    </xf>
    <xf numFmtId="0" fontId="0" fillId="0" borderId="0" xfId="0" applyAlignment="1">
      <alignment horizontal="center"/>
    </xf>
    <xf numFmtId="0" fontId="23" fillId="0" borderId="0" xfId="0" applyFont="1" applyAlignment="1">
      <alignment horizontal="center" vertical="center"/>
    </xf>
    <xf numFmtId="0" fontId="26" fillId="0" borderId="0" xfId="0" applyFont="1" applyAlignment="1">
      <alignment horizontal="center" vertical="center"/>
    </xf>
    <xf numFmtId="0" fontId="25" fillId="0" borderId="0" xfId="0" applyFont="1"/>
    <xf numFmtId="0" fontId="28" fillId="0" borderId="0" xfId="0" applyFont="1" applyAlignment="1">
      <alignment horizontal="center" vertical="center" wrapText="1"/>
    </xf>
    <xf numFmtId="165" fontId="28" fillId="0" borderId="0" xfId="0" applyNumberFormat="1" applyFont="1" applyAlignment="1">
      <alignment horizontal="center" vertical="center" wrapText="1"/>
    </xf>
    <xf numFmtId="9" fontId="28" fillId="0" borderId="0" xfId="1" applyFon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5" fontId="0" fillId="0" borderId="0" xfId="0" applyNumberFormat="1" applyAlignment="1">
      <alignment wrapText="1"/>
    </xf>
    <xf numFmtId="9" fontId="0" fillId="0" borderId="0" xfId="1" applyFont="1" applyAlignment="1">
      <alignment vertical="center" wrapText="1"/>
    </xf>
    <xf numFmtId="165" fontId="0" fillId="0" borderId="36" xfId="0" applyNumberFormat="1" applyBorder="1" applyAlignment="1">
      <alignment horizontal="center" vertical="center"/>
    </xf>
    <xf numFmtId="1" fontId="0" fillId="0" borderId="36" xfId="0" applyNumberFormat="1" applyBorder="1" applyAlignment="1">
      <alignment horizontal="center" vertical="center"/>
    </xf>
    <xf numFmtId="1" fontId="0" fillId="0" borderId="0" xfId="0" applyNumberFormat="1"/>
    <xf numFmtId="0" fontId="24" fillId="0" borderId="36" xfId="0" applyFont="1" applyBorder="1" applyAlignment="1">
      <alignment horizontal="center" vertical="center"/>
    </xf>
    <xf numFmtId="0" fontId="29" fillId="0" borderId="36" xfId="0" applyFont="1" applyBorder="1" applyAlignment="1">
      <alignment horizontal="center" vertical="center"/>
    </xf>
    <xf numFmtId="0" fontId="24" fillId="0" borderId="0" xfId="0" applyFont="1" applyAlignment="1">
      <alignment horizontal="center" vertical="center"/>
    </xf>
    <xf numFmtId="9" fontId="0" fillId="0" borderId="36" xfId="1" applyFont="1" applyBorder="1" applyAlignment="1">
      <alignment horizontal="center" vertical="center"/>
    </xf>
    <xf numFmtId="0" fontId="4" fillId="0" borderId="13" xfId="0" applyFont="1" applyBorder="1" applyAlignment="1">
      <alignment vertical="top" wrapText="1"/>
    </xf>
    <xf numFmtId="0" fontId="5" fillId="0" borderId="14" xfId="0" applyFont="1" applyBorder="1" applyAlignment="1">
      <alignment vertical="top"/>
    </xf>
    <xf numFmtId="0" fontId="0" fillId="0" borderId="8" xfId="0" applyBorder="1" applyAlignment="1">
      <alignment vertical="top"/>
    </xf>
    <xf numFmtId="0" fontId="4" fillId="0" borderId="10" xfId="0" applyFont="1" applyBorder="1" applyAlignment="1">
      <alignment horizontal="center" vertical="center"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top"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vertical="top"/>
    </xf>
    <xf numFmtId="0" fontId="0" fillId="0" borderId="0" xfId="0" applyAlignment="1">
      <alignment horizontal="right" vertical="top"/>
    </xf>
    <xf numFmtId="9" fontId="8" fillId="0" borderId="0" xfId="1" applyFont="1" applyFill="1" applyBorder="1" applyAlignment="1">
      <alignment horizontal="center" vertical="center"/>
    </xf>
    <xf numFmtId="0" fontId="6" fillId="0" borderId="0" xfId="0" applyFont="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165" fontId="8" fillId="0" borderId="0" xfId="0" applyNumberFormat="1" applyFont="1" applyAlignment="1">
      <alignment horizontal="center"/>
    </xf>
    <xf numFmtId="168" fontId="10" fillId="0" borderId="0" xfId="0" applyNumberFormat="1" applyFont="1" applyAlignment="1">
      <alignment horizontal="center" vertical="center"/>
    </xf>
    <xf numFmtId="164" fontId="10" fillId="0" borderId="0" xfId="0" applyNumberFormat="1" applyFont="1" applyAlignment="1">
      <alignment horizontal="center" vertical="center"/>
    </xf>
    <xf numFmtId="165" fontId="15" fillId="0" borderId="0" xfId="0" applyNumberFormat="1" applyFont="1" applyAlignment="1">
      <alignment horizontal="center" vertical="center"/>
    </xf>
    <xf numFmtId="165" fontId="10" fillId="0" borderId="0" xfId="1" applyNumberFormat="1" applyFont="1" applyFill="1" applyBorder="1" applyAlignment="1">
      <alignment horizontal="center"/>
    </xf>
    <xf numFmtId="169" fontId="10" fillId="0" borderId="0" xfId="0" applyNumberFormat="1" applyFont="1" applyAlignment="1">
      <alignment horizontal="center"/>
    </xf>
    <xf numFmtId="49" fontId="8" fillId="0" borderId="0" xfId="0" applyNumberFormat="1" applyFont="1" applyAlignment="1">
      <alignment horizontal="center" vertical="center"/>
    </xf>
    <xf numFmtId="9" fontId="7" fillId="2" borderId="36" xfId="1" applyFont="1" applyFill="1" applyBorder="1" applyAlignment="1">
      <alignment horizontal="center" vertical="center"/>
    </xf>
    <xf numFmtId="0" fontId="28" fillId="0" borderId="14" xfId="0" applyFont="1" applyBorder="1" applyAlignment="1">
      <alignment horizontal="center" vertical="center" wrapText="1"/>
    </xf>
    <xf numFmtId="0" fontId="28" fillId="0" borderId="8" xfId="0" applyFont="1" applyBorder="1" applyAlignment="1">
      <alignment horizontal="center" vertical="center" wrapText="1"/>
    </xf>
    <xf numFmtId="165" fontId="28" fillId="0" borderId="8" xfId="0" applyNumberFormat="1" applyFont="1" applyBorder="1" applyAlignment="1">
      <alignment horizontal="center" vertical="center" wrapText="1"/>
    </xf>
    <xf numFmtId="9" fontId="28" fillId="0" borderId="8" xfId="1" applyFont="1" applyBorder="1" applyAlignment="1">
      <alignment horizontal="center" vertical="center" wrapText="1"/>
    </xf>
    <xf numFmtId="0" fontId="28" fillId="0" borderId="15" xfId="0" applyFont="1" applyBorder="1" applyAlignment="1">
      <alignment horizontal="center" vertical="center" wrapText="1"/>
    </xf>
    <xf numFmtId="0" fontId="4" fillId="0" borderId="0" xfId="0" applyFont="1"/>
    <xf numFmtId="9" fontId="4" fillId="0" borderId="0" xfId="1" applyFont="1" applyAlignment="1">
      <alignment horizontal="center" vertical="center"/>
    </xf>
    <xf numFmtId="165" fontId="0" fillId="0" borderId="0" xfId="0" applyNumberFormat="1"/>
    <xf numFmtId="0" fontId="27" fillId="0" borderId="36" xfId="0" applyFont="1" applyBorder="1" applyAlignment="1">
      <alignment horizontal="center" vertical="center" wrapText="1"/>
    </xf>
    <xf numFmtId="0" fontId="0" fillId="0" borderId="36" xfId="0" applyBorder="1" applyAlignment="1">
      <alignment horizontal="center" vertical="center" wrapText="1"/>
    </xf>
    <xf numFmtId="0" fontId="0" fillId="0" borderId="2" xfId="0" applyBorder="1"/>
    <xf numFmtId="170" fontId="2" fillId="0" borderId="26" xfId="0" applyNumberFormat="1" applyFont="1" applyBorder="1" applyAlignment="1">
      <alignment horizontal="center" vertical="center"/>
    </xf>
    <xf numFmtId="170" fontId="2" fillId="0" borderId="24" xfId="0" applyNumberFormat="1" applyFont="1" applyBorder="1" applyAlignment="1">
      <alignment horizontal="center" vertical="center"/>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0" fontId="1" fillId="0" borderId="9" xfId="0" applyFont="1" applyBorder="1" applyAlignment="1">
      <alignment horizontal="center"/>
    </xf>
    <xf numFmtId="164" fontId="2" fillId="0" borderId="7" xfId="0" applyNumberFormat="1" applyFont="1" applyBorder="1" applyAlignment="1">
      <alignment horizontal="center"/>
    </xf>
    <xf numFmtId="0" fontId="2" fillId="0" borderId="22" xfId="0" applyFont="1" applyBorder="1" applyAlignment="1">
      <alignment horizontal="center"/>
    </xf>
    <xf numFmtId="0" fontId="4" fillId="0" borderId="33" xfId="0" applyFont="1" applyBorder="1" applyAlignment="1">
      <alignment horizontal="center"/>
    </xf>
    <xf numFmtId="164" fontId="2" fillId="0" borderId="32" xfId="0" applyNumberFormat="1" applyFont="1" applyBorder="1" applyAlignment="1">
      <alignment horizontal="center" vertical="center"/>
    </xf>
    <xf numFmtId="164" fontId="2" fillId="0" borderId="31" xfId="0" applyNumberFormat="1" applyFont="1" applyBorder="1" applyAlignment="1">
      <alignment horizontal="center" vertical="center"/>
    </xf>
    <xf numFmtId="165" fontId="2" fillId="0" borderId="31" xfId="1" applyNumberFormat="1" applyFont="1" applyFill="1" applyBorder="1" applyAlignment="1">
      <alignment horizontal="center"/>
    </xf>
    <xf numFmtId="9" fontId="1" fillId="0" borderId="24" xfId="1" applyFont="1" applyBorder="1" applyAlignment="1">
      <alignment horizontal="center" vertical="center"/>
    </xf>
    <xf numFmtId="0" fontId="1" fillId="0" borderId="21" xfId="0" quotePrefix="1" applyFont="1" applyBorder="1" applyAlignment="1">
      <alignment horizontal="center"/>
    </xf>
    <xf numFmtId="168" fontId="2" fillId="0" borderId="18" xfId="0" applyNumberFormat="1" applyFont="1" applyBorder="1" applyAlignment="1">
      <alignment horizontal="center" vertical="center"/>
    </xf>
    <xf numFmtId="165" fontId="2" fillId="0" borderId="20" xfId="0" applyNumberFormat="1" applyFont="1" applyBorder="1" applyAlignment="1">
      <alignment horizontal="center" vertical="center"/>
    </xf>
    <xf numFmtId="9" fontId="10" fillId="0" borderId="31" xfId="1" applyFont="1" applyFill="1" applyBorder="1" applyAlignment="1">
      <alignment horizontal="center"/>
    </xf>
    <xf numFmtId="9" fontId="10" fillId="0" borderId="24" xfId="1" applyFont="1" applyFill="1" applyBorder="1" applyAlignment="1">
      <alignment horizontal="center"/>
    </xf>
    <xf numFmtId="9" fontId="10" fillId="0" borderId="26" xfId="1"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19" fillId="0" borderId="2" xfId="0" applyFont="1" applyBorder="1" applyAlignment="1">
      <alignment horizontal="center" vertical="center"/>
    </xf>
    <xf numFmtId="0" fontId="0" fillId="0" borderId="3" xfId="0" applyBorder="1"/>
    <xf numFmtId="0" fontId="1" fillId="0" borderId="0" xfId="0" applyFont="1" applyAlignment="1">
      <alignment horizontal="center"/>
    </xf>
    <xf numFmtId="49" fontId="4" fillId="0" borderId="22" xfId="0" applyNumberFormat="1" applyFont="1" applyBorder="1" applyAlignment="1">
      <alignment horizontal="center" vertical="center"/>
    </xf>
    <xf numFmtId="9" fontId="1" fillId="0" borderId="26" xfId="1" applyFont="1" applyBorder="1" applyAlignment="1">
      <alignment horizontal="center" vertical="center"/>
    </xf>
    <xf numFmtId="168" fontId="32" fillId="0" borderId="32" xfId="0" applyNumberFormat="1" applyFont="1" applyBorder="1" applyAlignment="1">
      <alignment horizontal="center" vertical="center"/>
    </xf>
    <xf numFmtId="164" fontId="32" fillId="0" borderId="31" xfId="0" applyNumberFormat="1" applyFont="1" applyBorder="1" applyAlignment="1">
      <alignment horizontal="center" vertical="center"/>
    </xf>
    <xf numFmtId="49" fontId="22" fillId="0" borderId="31" xfId="0" applyNumberFormat="1" applyFont="1" applyBorder="1" applyAlignment="1">
      <alignment horizontal="center" vertical="center"/>
    </xf>
    <xf numFmtId="168" fontId="32" fillId="0" borderId="29" xfId="0" applyNumberFormat="1" applyFont="1" applyBorder="1" applyAlignment="1">
      <alignment horizontal="center" vertical="center"/>
    </xf>
    <xf numFmtId="164" fontId="32" fillId="0" borderId="24" xfId="0" applyNumberFormat="1" applyFont="1" applyBorder="1" applyAlignment="1">
      <alignment horizontal="center" vertical="center"/>
    </xf>
    <xf numFmtId="49" fontId="22" fillId="0" borderId="24" xfId="0" applyNumberFormat="1" applyFont="1" applyBorder="1" applyAlignment="1">
      <alignment horizontal="center" vertical="center"/>
    </xf>
    <xf numFmtId="164" fontId="21" fillId="0" borderId="25" xfId="0" applyNumberFormat="1" applyFont="1" applyBorder="1" applyAlignment="1">
      <alignment horizontal="center" vertical="center" wrapText="1"/>
    </xf>
    <xf numFmtId="0" fontId="21" fillId="0" borderId="0" xfId="0" applyFont="1" applyAlignment="1">
      <alignment horizontal="center" vertical="center"/>
    </xf>
    <xf numFmtId="0" fontId="21" fillId="0" borderId="9" xfId="0" applyFont="1" applyBorder="1" applyAlignment="1">
      <alignment horizontal="center" vertical="center"/>
    </xf>
    <xf numFmtId="165" fontId="22" fillId="0" borderId="22" xfId="0" applyNumberFormat="1" applyFont="1" applyBorder="1" applyAlignment="1">
      <alignment horizontal="center" vertical="center"/>
    </xf>
    <xf numFmtId="0" fontId="22" fillId="0" borderId="23" xfId="0" applyFont="1" applyBorder="1" applyAlignment="1">
      <alignment horizontal="center" vertical="center"/>
    </xf>
    <xf numFmtId="0" fontId="22" fillId="0" borderId="56" xfId="0" applyFont="1" applyBorder="1" applyAlignment="1">
      <alignment horizontal="center" vertical="center"/>
    </xf>
    <xf numFmtId="165" fontId="32" fillId="0" borderId="31" xfId="1" applyNumberFormat="1" applyFont="1" applyFill="1" applyBorder="1" applyAlignment="1">
      <alignment horizontal="center" vertical="center"/>
    </xf>
    <xf numFmtId="169" fontId="32" fillId="0" borderId="31" xfId="1" applyNumberFormat="1" applyFont="1" applyFill="1" applyBorder="1" applyAlignment="1">
      <alignment horizontal="center" vertical="center"/>
    </xf>
    <xf numFmtId="0" fontId="21" fillId="0" borderId="21" xfId="0" applyFont="1" applyBorder="1" applyAlignment="1">
      <alignment horizontal="center" vertical="center"/>
    </xf>
    <xf numFmtId="0" fontId="21" fillId="0" borderId="19" xfId="0" applyFont="1" applyBorder="1" applyAlignment="1">
      <alignment horizontal="center" vertical="center"/>
    </xf>
    <xf numFmtId="165" fontId="22" fillId="0" borderId="20" xfId="0" applyNumberFormat="1" applyFont="1" applyBorder="1" applyAlignment="1">
      <alignment horizontal="center" vertical="center"/>
    </xf>
    <xf numFmtId="0" fontId="22" fillId="0" borderId="44" xfId="0" applyFont="1" applyBorder="1" applyAlignment="1">
      <alignment horizontal="center" vertical="center"/>
    </xf>
    <xf numFmtId="0" fontId="22" fillId="0" borderId="33" xfId="0" applyFont="1" applyBorder="1" applyAlignment="1">
      <alignment horizontal="center" vertical="center"/>
    </xf>
    <xf numFmtId="165" fontId="32" fillId="0" borderId="24" xfId="0" applyNumberFormat="1" applyFont="1" applyBorder="1" applyAlignment="1">
      <alignment horizontal="center" vertical="center"/>
    </xf>
    <xf numFmtId="169" fontId="32" fillId="0" borderId="24" xfId="1" applyNumberFormat="1" applyFont="1" applyFill="1" applyBorder="1" applyAlignment="1">
      <alignment horizontal="center" vertical="center"/>
    </xf>
    <xf numFmtId="0" fontId="31" fillId="0" borderId="21" xfId="0" applyFont="1" applyBorder="1" applyAlignment="1">
      <alignment horizontal="center" vertical="center"/>
    </xf>
    <xf numFmtId="0" fontId="31" fillId="0" borderId="19" xfId="0" applyFont="1" applyBorder="1" applyAlignment="1">
      <alignment horizontal="center" vertical="center"/>
    </xf>
    <xf numFmtId="165" fontId="22" fillId="0" borderId="43" xfId="0" applyNumberFormat="1" applyFont="1" applyBorder="1" applyAlignment="1">
      <alignment horizontal="center" vertical="center"/>
    </xf>
    <xf numFmtId="9" fontId="21" fillId="0" borderId="31" xfId="1" applyFont="1" applyBorder="1" applyAlignment="1">
      <alignment horizontal="center" vertical="center"/>
    </xf>
    <xf numFmtId="9" fontId="21" fillId="0" borderId="24" xfId="1" applyFont="1" applyBorder="1" applyAlignment="1">
      <alignment horizontal="center" vertical="center"/>
    </xf>
    <xf numFmtId="49" fontId="22" fillId="0" borderId="26" xfId="0" applyNumberFormat="1" applyFont="1" applyBorder="1" applyAlignment="1">
      <alignment horizontal="center" vertical="center"/>
    </xf>
    <xf numFmtId="165" fontId="32" fillId="0" borderId="26" xfId="0" applyNumberFormat="1" applyFont="1" applyBorder="1" applyAlignment="1">
      <alignment horizontal="center" vertical="center"/>
    </xf>
    <xf numFmtId="9" fontId="21" fillId="0" borderId="26" xfId="1" applyFont="1" applyBorder="1" applyAlignment="1">
      <alignment horizontal="center" vertical="center"/>
    </xf>
    <xf numFmtId="0" fontId="21" fillId="0" borderId="2" xfId="0" applyFont="1" applyBorder="1" applyAlignment="1">
      <alignment horizontal="center" vertical="center"/>
    </xf>
    <xf numFmtId="0" fontId="21" fillId="0" borderId="16" xfId="0" applyFont="1" applyBorder="1" applyAlignment="1">
      <alignment horizontal="center" vertical="center"/>
    </xf>
    <xf numFmtId="165" fontId="32" fillId="0" borderId="26" xfId="1" applyNumberFormat="1" applyFont="1" applyFill="1" applyBorder="1" applyAlignment="1">
      <alignment horizontal="center" vertical="center"/>
    </xf>
    <xf numFmtId="169" fontId="32" fillId="0" borderId="26" xfId="1" applyNumberFormat="1" applyFont="1" applyFill="1" applyBorder="1" applyAlignment="1">
      <alignment horizontal="center" vertical="center"/>
    </xf>
    <xf numFmtId="0" fontId="22" fillId="0" borderId="20" xfId="0" applyFont="1" applyBorder="1" applyAlignment="1">
      <alignment horizontal="center" vertical="center"/>
    </xf>
    <xf numFmtId="0" fontId="22" fillId="0" borderId="24" xfId="0" applyFont="1" applyBorder="1" applyAlignment="1">
      <alignment horizontal="center" vertical="center"/>
    </xf>
    <xf numFmtId="165" fontId="23" fillId="0" borderId="36" xfId="0" applyNumberFormat="1" applyFont="1" applyBorder="1" applyAlignment="1">
      <alignment horizontal="center" vertical="center"/>
    </xf>
    <xf numFmtId="165" fontId="23" fillId="0" borderId="36" xfId="0" applyNumberFormat="1" applyFont="1" applyBorder="1" applyAlignment="1">
      <alignment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168" fontId="32" fillId="0" borderId="51" xfId="0" applyNumberFormat="1" applyFont="1" applyBorder="1" applyAlignment="1">
      <alignment horizontal="center" vertical="center"/>
    </xf>
    <xf numFmtId="164" fontId="32" fillId="0" borderId="44" xfId="0" applyNumberFormat="1" applyFont="1" applyBorder="1" applyAlignment="1">
      <alignment horizontal="center" vertical="center"/>
    </xf>
    <xf numFmtId="9" fontId="21" fillId="0" borderId="44" xfId="1" applyFont="1" applyBorder="1" applyAlignment="1">
      <alignment horizontal="center" vertical="center"/>
    </xf>
    <xf numFmtId="49" fontId="22" fillId="0" borderId="44" xfId="0" applyNumberFormat="1" applyFont="1" applyBorder="1" applyAlignment="1">
      <alignment horizontal="center" vertical="center"/>
    </xf>
    <xf numFmtId="165" fontId="32" fillId="0" borderId="44" xfId="0" applyNumberFormat="1" applyFont="1" applyBorder="1" applyAlignment="1">
      <alignment horizontal="center" vertical="center"/>
    </xf>
    <xf numFmtId="9" fontId="22" fillId="0" borderId="0" xfId="1" applyFont="1" applyAlignment="1">
      <alignment horizontal="center"/>
    </xf>
    <xf numFmtId="1" fontId="0" fillId="0" borderId="0" xfId="0" applyNumberFormat="1" applyAlignment="1">
      <alignment horizontal="center"/>
    </xf>
    <xf numFmtId="165" fontId="0" fillId="0" borderId="0" xfId="0" applyNumberFormat="1" applyAlignment="1">
      <alignment horizontal="center"/>
    </xf>
    <xf numFmtId="9" fontId="22" fillId="0" borderId="52" xfId="1" applyFont="1" applyBorder="1" applyAlignment="1">
      <alignment horizontal="center"/>
    </xf>
    <xf numFmtId="0" fontId="22" fillId="0" borderId="0" xfId="0" applyFont="1"/>
    <xf numFmtId="0" fontId="8" fillId="0" borderId="0" xfId="0" applyFont="1" applyAlignment="1">
      <alignment vertical="center" wrapText="1"/>
    </xf>
    <xf numFmtId="1" fontId="4" fillId="0" borderId="0" xfId="0" applyNumberFormat="1" applyFont="1" applyAlignment="1">
      <alignment horizontal="center" vertical="center"/>
    </xf>
    <xf numFmtId="1" fontId="4" fillId="0" borderId="0" xfId="0" applyNumberFormat="1" applyFont="1" applyAlignment="1">
      <alignment horizontal="center"/>
    </xf>
    <xf numFmtId="0" fontId="14" fillId="0" borderId="0" xfId="0" applyFont="1"/>
    <xf numFmtId="0" fontId="14" fillId="0" borderId="0" xfId="0" applyFont="1" applyAlignment="1">
      <alignment horizontal="center" vertical="center"/>
    </xf>
    <xf numFmtId="0" fontId="14" fillId="0" borderId="36" xfId="0" applyFont="1" applyBorder="1" applyAlignment="1">
      <alignment horizontal="center" vertical="center"/>
    </xf>
    <xf numFmtId="165" fontId="5" fillId="0" borderId="35" xfId="0" applyNumberFormat="1" applyFont="1" applyBorder="1" applyAlignment="1">
      <alignment horizontal="center"/>
    </xf>
    <xf numFmtId="0" fontId="14" fillId="0" borderId="36" xfId="0" applyFont="1" applyBorder="1" applyAlignment="1">
      <alignment horizontal="center"/>
    </xf>
    <xf numFmtId="9" fontId="4" fillId="0" borderId="0" xfId="1" applyFont="1" applyBorder="1" applyAlignment="1">
      <alignment horizontal="center" vertical="center"/>
    </xf>
    <xf numFmtId="165" fontId="4" fillId="0" borderId="0" xfId="0" applyNumberFormat="1" applyFont="1" applyAlignment="1">
      <alignment horizontal="center"/>
    </xf>
    <xf numFmtId="0" fontId="20" fillId="0" borderId="0" xfId="0" applyFont="1"/>
    <xf numFmtId="9" fontId="12" fillId="0" borderId="0" xfId="1" applyFont="1" applyAlignment="1">
      <alignment horizontal="center" vertical="center" wrapText="1"/>
    </xf>
    <xf numFmtId="9" fontId="1" fillId="0" borderId="31" xfId="1" applyFont="1" applyBorder="1" applyAlignment="1">
      <alignment horizontal="center" vertical="center"/>
    </xf>
    <xf numFmtId="0" fontId="2" fillId="0" borderId="42" xfId="0" applyFont="1" applyBorder="1" applyAlignment="1">
      <alignment horizontal="center" wrapText="1"/>
    </xf>
    <xf numFmtId="9" fontId="22" fillId="2" borderId="36" xfId="1" applyFont="1" applyFill="1" applyBorder="1" applyAlignment="1">
      <alignment horizontal="center" vertical="center"/>
    </xf>
    <xf numFmtId="0" fontId="0" fillId="0" borderId="0" xfId="0" quotePrefix="1"/>
    <xf numFmtId="0" fontId="22" fillId="0" borderId="0" xfId="0" applyFont="1" applyAlignment="1">
      <alignment wrapText="1"/>
    </xf>
    <xf numFmtId="0" fontId="35" fillId="0" borderId="0" xfId="0" applyFont="1" applyAlignment="1">
      <alignment vertical="center"/>
    </xf>
    <xf numFmtId="171" fontId="4" fillId="0" borderId="36" xfId="1" applyNumberFormat="1" applyFont="1" applyBorder="1" applyAlignment="1">
      <alignment horizontal="center" vertical="center" wrapText="1"/>
    </xf>
    <xf numFmtId="0" fontId="5" fillId="0" borderId="0" xfId="0" applyFont="1" applyAlignment="1">
      <alignment horizontal="left" vertical="center"/>
    </xf>
    <xf numFmtId="165" fontId="0" fillId="0" borderId="0" xfId="0" applyNumberFormat="1" applyAlignment="1">
      <alignment horizontal="center" vertical="center"/>
    </xf>
    <xf numFmtId="171" fontId="4" fillId="0" borderId="0" xfId="0" applyNumberFormat="1" applyFont="1" applyAlignment="1">
      <alignment horizontal="center" vertical="center"/>
    </xf>
    <xf numFmtId="9" fontId="0" fillId="0" borderId="0" xfId="1" applyFont="1" applyAlignment="1">
      <alignment horizontal="center" vertical="center"/>
    </xf>
    <xf numFmtId="49" fontId="33" fillId="0" borderId="0" xfId="0" applyNumberFormat="1" applyFont="1" applyAlignment="1">
      <alignment horizontal="right" vertical="center"/>
    </xf>
    <xf numFmtId="0" fontId="4" fillId="0" borderId="36" xfId="0" applyFont="1" applyBorder="1" applyAlignment="1">
      <alignment horizontal="center" vertical="center"/>
    </xf>
    <xf numFmtId="0" fontId="4" fillId="0" borderId="11" xfId="0" applyFont="1" applyBorder="1" applyAlignment="1">
      <alignment horizontal="right" vertical="center"/>
    </xf>
    <xf numFmtId="0" fontId="0" fillId="0" borderId="8" xfId="0" applyBorder="1" applyAlignment="1">
      <alignment vertical="center"/>
    </xf>
    <xf numFmtId="0" fontId="0" fillId="0" borderId="0" xfId="0" applyAlignment="1">
      <alignment horizontal="right" vertical="center"/>
    </xf>
    <xf numFmtId="166" fontId="0" fillId="0" borderId="0" xfId="0" applyNumberFormat="1" applyAlignment="1">
      <alignment horizontal="center" vertical="center"/>
    </xf>
    <xf numFmtId="0" fontId="4" fillId="0" borderId="8" xfId="0"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xf>
    <xf numFmtId="0" fontId="4" fillId="0" borderId="8" xfId="0" applyFont="1" applyBorder="1" applyAlignment="1">
      <alignment horizontal="left" vertical="center"/>
    </xf>
    <xf numFmtId="0" fontId="4" fillId="0" borderId="15" xfId="0" applyFont="1" applyBorder="1" applyAlignment="1">
      <alignment horizontal="left"/>
    </xf>
    <xf numFmtId="49" fontId="33" fillId="0" borderId="0" xfId="0" applyNumberFormat="1" applyFont="1" applyAlignment="1">
      <alignment horizontal="center" vertical="center"/>
    </xf>
    <xf numFmtId="49" fontId="4" fillId="0" borderId="0" xfId="0" applyNumberFormat="1" applyFont="1" applyAlignment="1">
      <alignment vertical="center"/>
    </xf>
    <xf numFmtId="1" fontId="0" fillId="0" borderId="59" xfId="1" applyNumberFormat="1" applyFont="1" applyFill="1" applyBorder="1" applyAlignment="1">
      <alignment horizontal="center" vertical="center"/>
    </xf>
    <xf numFmtId="49" fontId="27" fillId="0" borderId="0" xfId="0" applyNumberFormat="1" applyFont="1" applyAlignment="1">
      <alignment vertical="center"/>
    </xf>
    <xf numFmtId="1" fontId="37" fillId="3" borderId="59" xfId="1" applyNumberFormat="1" applyFont="1" applyFill="1" applyBorder="1" applyAlignment="1">
      <alignment horizontal="center" vertical="center"/>
    </xf>
    <xf numFmtId="1" fontId="4" fillId="0" borderId="59" xfId="1" applyNumberFormat="1" applyFont="1" applyFill="1" applyBorder="1" applyAlignment="1">
      <alignment horizontal="center" vertical="center"/>
    </xf>
    <xf numFmtId="9" fontId="4" fillId="0" borderId="0" xfId="1" applyFont="1" applyFill="1" applyBorder="1" applyAlignment="1">
      <alignment horizontal="left" vertical="center"/>
    </xf>
    <xf numFmtId="9" fontId="37" fillId="4" borderId="59" xfId="1" applyFont="1" applyFill="1" applyBorder="1" applyAlignment="1">
      <alignment horizontal="center" vertical="center"/>
    </xf>
    <xf numFmtId="1" fontId="37" fillId="0" borderId="0" xfId="1" applyNumberFormat="1" applyFont="1" applyFill="1" applyBorder="1" applyAlignment="1">
      <alignment horizontal="center" vertical="center"/>
    </xf>
    <xf numFmtId="9" fontId="37" fillId="0" borderId="0" xfId="1" applyFont="1" applyFill="1" applyBorder="1" applyAlignment="1">
      <alignment horizontal="center" vertical="center"/>
    </xf>
    <xf numFmtId="1" fontId="4" fillId="0" borderId="61" xfId="1" applyNumberFormat="1" applyFont="1" applyFill="1" applyBorder="1" applyAlignment="1">
      <alignment horizontal="center" vertical="center"/>
    </xf>
    <xf numFmtId="0" fontId="22" fillId="0" borderId="0" xfId="0" applyFont="1" applyAlignment="1">
      <alignment horizontal="center" vertical="center" wrapText="1"/>
    </xf>
    <xf numFmtId="49" fontId="22" fillId="0" borderId="0" xfId="0" applyNumberFormat="1" applyFont="1" applyAlignment="1">
      <alignment vertical="center"/>
    </xf>
    <xf numFmtId="49" fontId="36" fillId="0" borderId="0" xfId="0" applyNumberFormat="1" applyFont="1" applyAlignment="1">
      <alignment horizontal="center" vertical="center"/>
    </xf>
    <xf numFmtId="1" fontId="0" fillId="0" borderId="0" xfId="1" applyNumberFormat="1" applyFont="1" applyFill="1" applyBorder="1" applyAlignment="1">
      <alignment horizontal="center" vertical="center"/>
    </xf>
    <xf numFmtId="49" fontId="22" fillId="0" borderId="0" xfId="0" applyNumberFormat="1"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center" vertical="center"/>
    </xf>
    <xf numFmtId="0" fontId="40" fillId="0" borderId="0" xfId="0" applyFont="1" applyAlignment="1">
      <alignment horizontal="center" vertical="center"/>
    </xf>
    <xf numFmtId="9" fontId="39" fillId="0" borderId="0" xfId="0" quotePrefix="1" applyNumberFormat="1" applyFont="1" applyAlignment="1">
      <alignment horizontal="center" vertical="center"/>
    </xf>
    <xf numFmtId="0" fontId="3" fillId="0" borderId="8" xfId="0" applyFont="1" applyBorder="1" applyAlignment="1">
      <alignment horizontal="center" vertical="center"/>
    </xf>
    <xf numFmtId="0" fontId="2" fillId="0" borderId="24" xfId="0" applyFont="1" applyBorder="1" applyAlignment="1">
      <alignment horizontal="center"/>
    </xf>
    <xf numFmtId="0" fontId="4" fillId="0" borderId="21" xfId="0" applyFont="1" applyBorder="1" applyAlignment="1">
      <alignment horizontal="center"/>
    </xf>
    <xf numFmtId="164" fontId="2" fillId="0" borderId="18" xfId="0" applyNumberFormat="1" applyFont="1" applyBorder="1" applyAlignment="1">
      <alignment horizontal="center" vertical="center"/>
    </xf>
    <xf numFmtId="9" fontId="2" fillId="0" borderId="20" xfId="1" applyFont="1" applyBorder="1" applyAlignment="1">
      <alignment horizontal="center" vertical="center"/>
    </xf>
    <xf numFmtId="165" fontId="2" fillId="0" borderId="20" xfId="0" applyNumberFormat="1" applyFont="1" applyBorder="1" applyAlignment="1">
      <alignment horizontal="center"/>
    </xf>
    <xf numFmtId="9" fontId="10" fillId="0" borderId="21" xfId="1" applyFont="1" applyFill="1" applyBorder="1" applyAlignment="1">
      <alignment horizontal="center"/>
    </xf>
    <xf numFmtId="49" fontId="4" fillId="0" borderId="21" xfId="0" applyNumberFormat="1" applyFont="1" applyBorder="1" applyAlignment="1">
      <alignment horizontal="center" vertical="center"/>
    </xf>
    <xf numFmtId="165" fontId="2" fillId="0" borderId="62" xfId="0" applyNumberFormat="1" applyFont="1" applyBorder="1" applyAlignment="1">
      <alignment horizontal="center"/>
    </xf>
    <xf numFmtId="9" fontId="10" fillId="0" borderId="62" xfId="1" applyFont="1" applyFill="1" applyBorder="1" applyAlignment="1">
      <alignment horizontal="center"/>
    </xf>
    <xf numFmtId="49" fontId="4" fillId="0" borderId="63" xfId="0" applyNumberFormat="1" applyFont="1" applyBorder="1" applyAlignment="1">
      <alignment horizontal="center" vertical="center"/>
    </xf>
    <xf numFmtId="9" fontId="10" fillId="0" borderId="24" xfId="1" applyFont="1" applyBorder="1" applyAlignment="1">
      <alignment horizontal="center"/>
    </xf>
    <xf numFmtId="165" fontId="3" fillId="0" borderId="36" xfId="0" applyNumberFormat="1" applyFont="1" applyBorder="1" applyAlignment="1">
      <alignment horizontal="center" vertical="center"/>
    </xf>
    <xf numFmtId="0" fontId="41" fillId="0" borderId="0" xfId="0" applyFont="1" applyAlignment="1">
      <alignment vertical="center"/>
    </xf>
    <xf numFmtId="2" fontId="0" fillId="0" borderId="0" xfId="0" applyNumberFormat="1" applyAlignment="1">
      <alignment horizontal="center" wrapText="1"/>
    </xf>
    <xf numFmtId="0" fontId="27" fillId="0" borderId="0" xfId="0" applyFont="1" applyAlignment="1">
      <alignment horizontal="center" vertical="center"/>
    </xf>
    <xf numFmtId="9" fontId="4" fillId="0" borderId="0" xfId="1" applyFont="1" applyFill="1" applyAlignment="1">
      <alignment horizontal="center" vertical="center"/>
    </xf>
    <xf numFmtId="49" fontId="33" fillId="0" borderId="60" xfId="0" applyNumberFormat="1" applyFont="1" applyBorder="1" applyAlignment="1">
      <alignment horizontal="center" vertical="center"/>
    </xf>
    <xf numFmtId="1" fontId="22" fillId="0" borderId="0" xfId="1" applyNumberFormat="1" applyFont="1" applyFill="1" applyBorder="1" applyAlignment="1">
      <alignment horizontal="center" vertical="center"/>
    </xf>
    <xf numFmtId="1" fontId="37" fillId="3" borderId="36" xfId="1" applyNumberFormat="1" applyFont="1" applyFill="1" applyBorder="1" applyAlignment="1">
      <alignment horizontal="center" vertical="center"/>
    </xf>
    <xf numFmtId="49" fontId="42" fillId="0" borderId="0" xfId="0" applyNumberFormat="1" applyFont="1" applyAlignment="1">
      <alignment vertical="center"/>
    </xf>
    <xf numFmtId="0" fontId="22" fillId="0" borderId="65" xfId="0" applyFont="1" applyBorder="1" applyAlignment="1">
      <alignment horizontal="center" vertical="center"/>
    </xf>
    <xf numFmtId="165" fontId="32" fillId="0" borderId="31" xfId="0" applyNumberFormat="1" applyFont="1" applyBorder="1" applyAlignment="1">
      <alignment horizontal="center" vertical="center"/>
    </xf>
    <xf numFmtId="49" fontId="2" fillId="0" borderId="18" xfId="0" applyNumberFormat="1" applyFont="1" applyBorder="1" applyAlignment="1">
      <alignment horizontal="center"/>
    </xf>
    <xf numFmtId="49" fontId="4" fillId="0" borderId="18" xfId="0" applyNumberFormat="1" applyFont="1" applyBorder="1" applyAlignment="1">
      <alignment horizontal="center"/>
    </xf>
    <xf numFmtId="49" fontId="2" fillId="0" borderId="20" xfId="0" applyNumberFormat="1" applyFont="1" applyBorder="1" applyAlignment="1">
      <alignment horizontal="center"/>
    </xf>
    <xf numFmtId="49" fontId="4" fillId="0" borderId="20" xfId="0" applyNumberFormat="1" applyFont="1" applyBorder="1" applyAlignment="1">
      <alignment horizontal="center"/>
    </xf>
    <xf numFmtId="49" fontId="2" fillId="0" borderId="1" xfId="0" applyNumberFormat="1" applyFont="1" applyBorder="1" applyAlignment="1">
      <alignment horizontal="center"/>
    </xf>
    <xf numFmtId="49" fontId="2" fillId="0" borderId="17" xfId="0" applyNumberFormat="1" applyFont="1" applyBorder="1" applyAlignment="1">
      <alignment horizontal="center"/>
    </xf>
    <xf numFmtId="49" fontId="32" fillId="0" borderId="55" xfId="0" applyNumberFormat="1" applyFont="1" applyBorder="1" applyAlignment="1">
      <alignment horizontal="center" vertical="center"/>
    </xf>
    <xf numFmtId="49" fontId="32" fillId="0" borderId="64" xfId="0" applyNumberFormat="1" applyFont="1" applyBorder="1" applyAlignment="1">
      <alignment horizontal="center" vertical="center"/>
    </xf>
    <xf numFmtId="49" fontId="32" fillId="0" borderId="51" xfId="0" applyNumberFormat="1" applyFont="1" applyBorder="1" applyAlignment="1">
      <alignment horizontal="center" vertical="center"/>
    </xf>
    <xf numFmtId="49" fontId="32" fillId="0" borderId="23"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44" xfId="0" applyNumberFormat="1" applyFont="1" applyBorder="1" applyAlignment="1">
      <alignment horizontal="center" vertical="center"/>
    </xf>
    <xf numFmtId="1" fontId="22" fillId="0" borderId="0" xfId="0" applyNumberFormat="1" applyFont="1" applyAlignment="1">
      <alignment horizontal="center" vertical="center"/>
    </xf>
    <xf numFmtId="165" fontId="22" fillId="0" borderId="0" xfId="0" applyNumberFormat="1" applyFont="1" applyAlignment="1">
      <alignment horizontal="center" vertical="center"/>
    </xf>
    <xf numFmtId="9" fontId="22" fillId="0" borderId="0" xfId="1" applyFont="1" applyBorder="1" applyAlignment="1">
      <alignment horizontal="center" vertical="center"/>
    </xf>
    <xf numFmtId="0" fontId="0" fillId="0" borderId="52" xfId="0" applyBorder="1"/>
    <xf numFmtId="165" fontId="32" fillId="0" borderId="28" xfId="0" applyNumberFormat="1" applyFont="1" applyBorder="1" applyAlignment="1">
      <alignment horizontal="center" vertical="center"/>
    </xf>
    <xf numFmtId="165" fontId="32" fillId="0" borderId="32" xfId="0" applyNumberFormat="1" applyFont="1" applyBorder="1" applyAlignment="1">
      <alignment horizontal="center" vertical="center"/>
    </xf>
    <xf numFmtId="165" fontId="32" fillId="0" borderId="29" xfId="0" applyNumberFormat="1" applyFont="1" applyBorder="1" applyAlignment="1">
      <alignment horizontal="center" vertical="center"/>
    </xf>
    <xf numFmtId="165" fontId="32" fillId="0" borderId="51" xfId="0" applyNumberFormat="1" applyFont="1" applyBorder="1" applyAlignment="1">
      <alignment horizontal="center" vertical="center"/>
    </xf>
    <xf numFmtId="165" fontId="32" fillId="0" borderId="29" xfId="0" quotePrefix="1" applyNumberFormat="1" applyFont="1" applyBorder="1"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wrapText="1"/>
    </xf>
    <xf numFmtId="49" fontId="0" fillId="0" borderId="0" xfId="0" applyNumberFormat="1" applyAlignment="1">
      <alignment horizontal="center" vertical="center" wrapText="1"/>
    </xf>
    <xf numFmtId="2" fontId="0" fillId="0" borderId="0" xfId="0" applyNumberFormat="1" applyAlignment="1">
      <alignment horizontal="center" vertical="center"/>
    </xf>
    <xf numFmtId="167" fontId="0" fillId="0" borderId="0" xfId="1" applyNumberFormat="1" applyFont="1" applyAlignment="1">
      <alignment horizontal="right"/>
    </xf>
    <xf numFmtId="1" fontId="4" fillId="0" borderId="0" xfId="1" applyNumberFormat="1" applyFont="1" applyFill="1" applyBorder="1" applyAlignment="1">
      <alignment horizontal="center" vertical="center"/>
    </xf>
    <xf numFmtId="9" fontId="37" fillId="0" borderId="59" xfId="1" applyFont="1" applyFill="1" applyBorder="1" applyAlignment="1">
      <alignment horizontal="center" vertical="center"/>
    </xf>
    <xf numFmtId="167" fontId="22" fillId="0" borderId="0" xfId="1" applyNumberFormat="1" applyFont="1" applyFill="1"/>
    <xf numFmtId="0" fontId="22" fillId="0" borderId="0" xfId="0" applyFont="1" applyAlignment="1">
      <alignment horizontal="center"/>
    </xf>
    <xf numFmtId="167" fontId="22" fillId="0" borderId="0" xfId="1" applyNumberFormat="1" applyFont="1" applyAlignment="1">
      <alignment horizontal="right"/>
    </xf>
    <xf numFmtId="0" fontId="22" fillId="0" borderId="0" xfId="0" applyFont="1" applyAlignment="1">
      <alignment horizontal="center" vertical="center"/>
    </xf>
    <xf numFmtId="0" fontId="22" fillId="0" borderId="36" xfId="0" applyFont="1" applyBorder="1" applyAlignment="1">
      <alignment horizontal="center"/>
    </xf>
    <xf numFmtId="0" fontId="22" fillId="0" borderId="36" xfId="0" applyFont="1" applyBorder="1" applyAlignment="1">
      <alignment horizontal="center" vertical="center"/>
    </xf>
    <xf numFmtId="2" fontId="22" fillId="0" borderId="36" xfId="0" applyNumberFormat="1" applyFont="1" applyBorder="1" applyAlignment="1">
      <alignment horizontal="center" vertical="center"/>
    </xf>
    <xf numFmtId="0" fontId="0" fillId="0" borderId="36" xfId="0" applyBorder="1" applyAlignment="1">
      <alignment horizontal="center"/>
    </xf>
    <xf numFmtId="0" fontId="0" fillId="0" borderId="36" xfId="0" applyBorder="1" applyAlignment="1">
      <alignment horizontal="center" vertical="center"/>
    </xf>
    <xf numFmtId="2" fontId="0" fillId="0" borderId="36" xfId="0" applyNumberFormat="1" applyBorder="1" applyAlignment="1">
      <alignment horizontal="center" vertical="center"/>
    </xf>
    <xf numFmtId="2" fontId="0" fillId="0" borderId="0" xfId="0" applyNumberFormat="1" applyAlignment="1">
      <alignment horizontal="center" vertical="center" wrapText="1"/>
    </xf>
    <xf numFmtId="16" fontId="0" fillId="0" borderId="0" xfId="0" applyNumberFormat="1" applyAlignment="1">
      <alignment horizontal="center" vertical="center"/>
    </xf>
    <xf numFmtId="0" fontId="0" fillId="0" borderId="13" xfId="0" applyBorder="1"/>
    <xf numFmtId="0" fontId="0" fillId="0" borderId="15" xfId="0" applyBorder="1"/>
    <xf numFmtId="0" fontId="0" fillId="0" borderId="10" xfId="0" applyBorder="1" applyAlignment="1">
      <alignment horizontal="center" vertical="center"/>
    </xf>
    <xf numFmtId="0" fontId="0" fillId="0" borderId="11" xfId="0" applyBorder="1" applyAlignment="1">
      <alignment horizontal="right" vertical="center"/>
    </xf>
    <xf numFmtId="0" fontId="0" fillId="0" borderId="8" xfId="0" applyBorder="1" applyAlignment="1">
      <alignment horizontal="right" vertical="center"/>
    </xf>
    <xf numFmtId="166" fontId="0" fillId="0" borderId="8"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4" fillId="0" borderId="0" xfId="0" applyFont="1" applyAlignment="1">
      <alignment horizontal="left" vertical="top" wrapText="1"/>
    </xf>
    <xf numFmtId="0" fontId="4" fillId="0" borderId="11" xfId="0" applyFont="1" applyBorder="1" applyAlignment="1">
      <alignment horizontal="left" vertical="top" wrapText="1"/>
    </xf>
    <xf numFmtId="49" fontId="4" fillId="0" borderId="0" xfId="0" applyNumberFormat="1" applyFont="1" applyAlignment="1">
      <alignment horizontal="center"/>
    </xf>
    <xf numFmtId="0" fontId="39" fillId="0" borderId="0" xfId="0" applyFont="1" applyAlignment="1">
      <alignment horizontal="right" vertical="center"/>
    </xf>
    <xf numFmtId="49" fontId="17" fillId="0" borderId="0" xfId="0" applyNumberFormat="1" applyFont="1" applyAlignment="1">
      <alignment horizontal="center"/>
    </xf>
    <xf numFmtId="49" fontId="17" fillId="0" borderId="13" xfId="0" applyNumberFormat="1" applyFont="1" applyBorder="1" applyAlignment="1">
      <alignment horizontal="center"/>
    </xf>
    <xf numFmtId="14" fontId="17" fillId="0" borderId="0" xfId="0" applyNumberFormat="1" applyFont="1" applyAlignment="1">
      <alignment horizontal="center"/>
    </xf>
    <xf numFmtId="14" fontId="17" fillId="0" borderId="13" xfId="0" applyNumberFormat="1" applyFont="1" applyBorder="1" applyAlignment="1">
      <alignment horizontal="center"/>
    </xf>
    <xf numFmtId="0" fontId="4" fillId="0" borderId="11" xfId="0" applyFont="1" applyBorder="1" applyAlignment="1">
      <alignment horizontal="right" vertical="center"/>
    </xf>
    <xf numFmtId="0" fontId="40" fillId="0" borderId="0" xfId="0" applyFont="1" applyAlignment="1">
      <alignment horizontal="right" vertical="center"/>
    </xf>
    <xf numFmtId="14" fontId="38" fillId="0" borderId="0" xfId="0" applyNumberFormat="1" applyFont="1" applyAlignment="1">
      <alignment horizontal="center"/>
    </xf>
    <xf numFmtId="14" fontId="38" fillId="0" borderId="60" xfId="0" applyNumberFormat="1" applyFont="1" applyBorder="1" applyAlignment="1">
      <alignment horizontal="center"/>
    </xf>
    <xf numFmtId="14" fontId="17" fillId="0" borderId="0" xfId="0" applyNumberFormat="1" applyFont="1" applyAlignment="1">
      <alignment horizontal="center" vertical="top"/>
    </xf>
    <xf numFmtId="0" fontId="17" fillId="0" borderId="0" xfId="0" applyFont="1" applyAlignment="1">
      <alignment horizontal="center" vertical="top"/>
    </xf>
    <xf numFmtId="0" fontId="17" fillId="0" borderId="13" xfId="0" applyFont="1" applyBorder="1" applyAlignment="1">
      <alignment horizontal="center" vertical="top"/>
    </xf>
    <xf numFmtId="9" fontId="17" fillId="0" borderId="0" xfId="1" applyFont="1" applyAlignment="1">
      <alignment horizontal="center" vertical="center"/>
    </xf>
    <xf numFmtId="9" fontId="17" fillId="0" borderId="13" xfId="1" applyFont="1" applyBorder="1" applyAlignment="1">
      <alignment horizontal="center" vertical="center"/>
    </xf>
    <xf numFmtId="166" fontId="17" fillId="0" borderId="0" xfId="0" applyNumberFormat="1" applyFont="1" applyAlignment="1">
      <alignment horizontal="center" vertical="center"/>
    </xf>
    <xf numFmtId="166" fontId="17" fillId="0" borderId="13" xfId="0" applyNumberFormat="1" applyFont="1" applyBorder="1" applyAlignment="1">
      <alignment horizontal="center" vertical="center"/>
    </xf>
    <xf numFmtId="0" fontId="4" fillId="0" borderId="0" xfId="0" applyFont="1" applyAlignment="1">
      <alignment horizontal="right"/>
    </xf>
    <xf numFmtId="14" fontId="4" fillId="0" borderId="0" xfId="0" applyNumberFormat="1" applyFont="1" applyAlignment="1">
      <alignment horizontal="center"/>
    </xf>
    <xf numFmtId="0" fontId="4" fillId="0" borderId="0" xfId="0" applyFont="1" applyAlignment="1">
      <alignment horizontal="center"/>
    </xf>
    <xf numFmtId="0" fontId="39" fillId="0" borderId="9" xfId="0" applyFont="1" applyBorder="1" applyAlignment="1">
      <alignment horizontal="center" vertical="top"/>
    </xf>
    <xf numFmtId="0" fontId="39" fillId="0" borderId="0" xfId="0" applyFont="1" applyAlignment="1">
      <alignment horizontal="center" vertical="top"/>
    </xf>
    <xf numFmtId="0" fontId="17" fillId="0" borderId="0" xfId="0" applyFont="1" applyAlignment="1">
      <alignment horizontal="center"/>
    </xf>
    <xf numFmtId="0" fontId="17" fillId="0" borderId="13" xfId="0" applyFont="1" applyBorder="1" applyAlignment="1">
      <alignment horizontal="center"/>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6" fillId="0" borderId="0" xfId="0" applyFont="1" applyAlignment="1">
      <alignment horizontal="center" vertical="center"/>
    </xf>
    <xf numFmtId="49" fontId="4" fillId="0" borderId="8" xfId="0" applyNumberFormat="1" applyFont="1" applyBorder="1" applyAlignment="1">
      <alignment horizontal="center"/>
    </xf>
    <xf numFmtId="49" fontId="4" fillId="0" borderId="0" xfId="0" applyNumberFormat="1" applyFont="1" applyAlignment="1">
      <alignment horizontal="right"/>
    </xf>
    <xf numFmtId="0" fontId="0" fillId="0" borderId="0" xfId="0" applyAlignment="1">
      <alignment horizontal="right"/>
    </xf>
    <xf numFmtId="0" fontId="4" fillId="0" borderId="0" xfId="0" applyFont="1" applyAlignment="1">
      <alignment horizontal="center" vertical="center"/>
    </xf>
    <xf numFmtId="0" fontId="0" fillId="0" borderId="8" xfId="0" applyBorder="1" applyAlignment="1">
      <alignment horizontal="center" vertical="center"/>
    </xf>
    <xf numFmtId="49" fontId="4" fillId="0" borderId="0" xfId="0" quotePrefix="1" applyNumberFormat="1" applyFont="1" applyAlignment="1">
      <alignment horizontal="center"/>
    </xf>
    <xf numFmtId="0" fontId="3" fillId="0" borderId="34" xfId="0" applyFont="1" applyBorder="1" applyAlignment="1">
      <alignment horizontal="left" vertical="top" wrapText="1"/>
    </xf>
    <xf numFmtId="0" fontId="3" fillId="0" borderId="41" xfId="0" applyFont="1" applyBorder="1" applyAlignment="1">
      <alignment horizontal="left" vertical="top" wrapText="1"/>
    </xf>
    <xf numFmtId="0" fontId="3" fillId="0" borderId="35" xfId="0" applyFont="1" applyBorder="1" applyAlignment="1">
      <alignment horizontal="left" vertical="top" wrapText="1"/>
    </xf>
    <xf numFmtId="0" fontId="39" fillId="0" borderId="9" xfId="0" applyFont="1" applyBorder="1" applyAlignment="1">
      <alignment horizontal="right"/>
    </xf>
    <xf numFmtId="0" fontId="39" fillId="0" borderId="0" xfId="0" applyFont="1" applyAlignment="1">
      <alignment horizontal="right"/>
    </xf>
    <xf numFmtId="0" fontId="38" fillId="0" borderId="9" xfId="0" applyFont="1" applyBorder="1" applyAlignment="1">
      <alignment horizontal="right"/>
    </xf>
    <xf numFmtId="0" fontId="39" fillId="0" borderId="9" xfId="0" applyFont="1" applyBorder="1" applyAlignment="1">
      <alignment horizontal="right" vertical="top"/>
    </xf>
    <xf numFmtId="0" fontId="39" fillId="0" borderId="0" xfId="0" applyFont="1" applyAlignment="1">
      <alignment horizontal="right" vertical="top"/>
    </xf>
    <xf numFmtId="0" fontId="4" fillId="0" borderId="8" xfId="0" applyFont="1" applyBorder="1" applyAlignment="1">
      <alignment horizontal="right" vertical="top"/>
    </xf>
    <xf numFmtId="0" fontId="39" fillId="0" borderId="0" xfId="0" applyFont="1" applyAlignment="1">
      <alignment horizontal="center" vertical="center"/>
    </xf>
    <xf numFmtId="0" fontId="4" fillId="0" borderId="8" xfId="0" applyFont="1" applyBorder="1" applyAlignment="1">
      <alignment horizontal="center"/>
    </xf>
    <xf numFmtId="0" fontId="4" fillId="0" borderId="15" xfId="0" applyFont="1" applyBorder="1" applyAlignment="1">
      <alignment horizontal="center"/>
    </xf>
    <xf numFmtId="0" fontId="34" fillId="0" borderId="0" xfId="0" applyFont="1" applyAlignment="1">
      <alignment horizontal="left" vertical="top" wrapText="1"/>
    </xf>
    <xf numFmtId="0" fontId="3" fillId="0" borderId="34" xfId="0" applyFont="1" applyBorder="1" applyAlignment="1">
      <alignment horizontal="center"/>
    </xf>
    <xf numFmtId="0" fontId="3" fillId="0" borderId="41" xfId="0" applyFont="1" applyBorder="1" applyAlignment="1">
      <alignment horizontal="center"/>
    </xf>
    <xf numFmtId="0" fontId="20" fillId="0" borderId="37" xfId="0" applyFont="1" applyBorder="1" applyAlignment="1">
      <alignment horizontal="center"/>
    </xf>
    <xf numFmtId="0" fontId="20" fillId="0" borderId="38" xfId="0" applyFont="1" applyBorder="1" applyAlignment="1">
      <alignment horizontal="center"/>
    </xf>
    <xf numFmtId="0" fontId="20" fillId="0" borderId="39" xfId="0" applyFont="1" applyBorder="1" applyAlignment="1">
      <alignment horizontal="center"/>
    </xf>
    <xf numFmtId="0" fontId="20" fillId="0" borderId="40" xfId="0" applyFont="1" applyBorder="1" applyAlignment="1">
      <alignment horizontal="center"/>
    </xf>
    <xf numFmtId="0" fontId="5" fillId="0" borderId="36" xfId="0" applyFont="1" applyBorder="1" applyAlignment="1">
      <alignment horizontal="center"/>
    </xf>
    <xf numFmtId="167" fontId="0" fillId="0" borderId="36" xfId="1" applyNumberFormat="1" applyFont="1" applyFill="1" applyBorder="1" applyAlignment="1">
      <alignment horizontal="center"/>
    </xf>
    <xf numFmtId="0" fontId="23" fillId="0" borderId="36" xfId="0" applyFont="1" applyBorder="1" applyAlignment="1">
      <alignment horizontal="center" vertical="center"/>
    </xf>
    <xf numFmtId="0" fontId="22" fillId="0" borderId="0" xfId="0" applyFont="1" applyAlignment="1">
      <alignment horizontal="left" wrapText="1"/>
    </xf>
    <xf numFmtId="167" fontId="22" fillId="0" borderId="8" xfId="1" applyNumberFormat="1" applyFont="1" applyFill="1" applyBorder="1" applyAlignment="1">
      <alignment horizontal="center" vertical="center"/>
    </xf>
    <xf numFmtId="0" fontId="13" fillId="5" borderId="1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7" borderId="48"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7" borderId="50" xfId="0" applyFont="1" applyFill="1" applyBorder="1" applyAlignment="1">
      <alignment horizontal="center" vertical="center" wrapText="1"/>
    </xf>
    <xf numFmtId="164" fontId="13" fillId="7" borderId="50" xfId="0" quotePrefix="1"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5" borderId="25" xfId="0" applyFont="1" applyFill="1" applyBorder="1" applyAlignment="1">
      <alignment horizontal="center" vertical="center" wrapText="1"/>
    </xf>
    <xf numFmtId="164" fontId="13" fillId="7" borderId="25" xfId="0" applyNumberFormat="1" applyFont="1" applyFill="1" applyBorder="1" applyAlignment="1">
      <alignment horizontal="center" vertical="center" wrapText="1"/>
    </xf>
    <xf numFmtId="0" fontId="13" fillId="5" borderId="30"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6" borderId="54"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5" borderId="45" xfId="0" applyFont="1" applyFill="1" applyBorder="1" applyAlignment="1">
      <alignment horizontal="center" vertical="center" wrapText="1"/>
    </xf>
  </cellXfs>
  <cellStyles count="4">
    <cellStyle name="Normal" xfId="0" builtinId="0"/>
    <cellStyle name="Normal 2" xfId="2" xr:uid="{968D326A-4F50-4DBA-8985-E6D8D050F0DC}"/>
    <cellStyle name="Percent" xfId="1" builtinId="5"/>
    <cellStyle name="Percent 2" xfId="3" xr:uid="{186971AB-3665-4354-AEB2-83CAEBA54EAC}"/>
  </cellStyles>
  <dxfs count="100">
    <dxf>
      <border outline="0">
        <bottom style="double">
          <color indexed="64"/>
        </bottom>
      </border>
    </dxf>
    <dxf>
      <border outline="0">
        <bottom style="thin">
          <color indexed="64"/>
        </bottom>
      </border>
    </dxf>
    <dxf>
      <border outline="0">
        <left style="double">
          <color rgb="FF000000"/>
        </left>
        <right style="double">
          <color rgb="FF000000"/>
        </right>
        <top style="double">
          <color rgb="FF000000"/>
        </top>
        <bottom style="hair">
          <color auto="1"/>
        </bottom>
      </border>
    </dxf>
    <dxf>
      <font>
        <strike val="0"/>
        <outline val="0"/>
        <shadow val="0"/>
        <u val="none"/>
        <vertAlign val="baseline"/>
        <sz val="5"/>
        <name val="Aptos Narrow"/>
        <family val="2"/>
        <scheme val="minor"/>
      </font>
      <alignment horizontal="center" vertical="center" textRotation="0" indent="0" justifyLastLine="0" shrinkToFit="0" readingOrder="0"/>
    </dxf>
    <dxf>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ill>
        <patternFill patternType="solid">
          <bgColor theme="2" tint="-9.9948118533890809E-2"/>
        </patternFill>
      </fill>
    </dxf>
    <dxf>
      <fill>
        <patternFill patternType="solid">
          <bgColor theme="2" tint="-9.9948118533890809E-2"/>
        </patternFill>
      </fill>
    </dxf>
    <dxf>
      <fill>
        <patternFill patternType="solid">
          <bgColor theme="2" tint="-9.9948118533890809E-2"/>
        </patternFill>
      </fill>
    </dxf>
    <dxf>
      <fill>
        <patternFill patternType="solid">
          <bgColor theme="2" tint="-9.9948118533890809E-2"/>
        </patternFill>
      </fill>
    </dxf>
    <dxf>
      <fill>
        <patternFill patternType="solid">
          <bgColor theme="2" tint="-9.9948118533890809E-2"/>
        </patternFill>
      </fill>
    </dxf>
    <dxf>
      <font>
        <color rgb="FF9C5700"/>
      </font>
      <fill>
        <patternFill>
          <bgColor rgb="FFFFEB9C"/>
        </patternFill>
      </fill>
    </dxf>
    <dxf>
      <fill>
        <patternFill>
          <bgColor theme="9" tint="0.59996337778862885"/>
        </patternFill>
      </fill>
    </dxf>
    <dxf>
      <font>
        <color rgb="FF006100"/>
      </font>
      <fill>
        <patternFill>
          <bgColor rgb="FFC6EFCE"/>
        </patternFill>
      </fill>
    </dxf>
    <dxf>
      <fill>
        <patternFill>
          <bgColor theme="9" tint="0.59996337778862885"/>
        </patternFill>
      </fill>
    </dxf>
    <dxf>
      <font>
        <color rgb="FF006100"/>
      </font>
      <fill>
        <patternFill>
          <bgColor rgb="FFC6EFCE"/>
        </patternFill>
      </fill>
    </dxf>
    <dxf>
      <fill>
        <patternFill patternType="solid">
          <bgColor theme="2" tint="-9.9948118533890809E-2"/>
        </patternFill>
      </fill>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30" formatCode="@"/>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5"/>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border>
    </dxf>
    <dxf>
      <font>
        <b val="0"/>
        <i val="0"/>
        <strike val="0"/>
        <condense val="0"/>
        <extend val="0"/>
        <outline val="0"/>
        <shadow val="0"/>
        <u val="none"/>
        <vertAlign val="baseline"/>
        <sz val="5"/>
        <color auto="1"/>
        <name val="Aptos Narrow"/>
        <family val="2"/>
        <scheme val="minor"/>
      </font>
      <numFmt numFmtId="169"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border>
    </dxf>
    <dxf>
      <font>
        <b val="0"/>
        <i val="0"/>
        <strike val="0"/>
        <condense val="0"/>
        <extend val="0"/>
        <outline val="0"/>
        <shadow val="0"/>
        <u val="none"/>
        <vertAlign val="baseline"/>
        <sz val="5"/>
        <color auto="1"/>
        <name val="Aptos Narrow"/>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auto="1"/>
        <name val="Aptos Narrow"/>
        <family val="2"/>
        <scheme val="minor"/>
      </font>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auto="1"/>
        <name val="Aptos Narrow"/>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style="hair">
          <color auto="1"/>
        </top>
        <bottom/>
      </border>
    </dxf>
    <dxf>
      <font>
        <b val="0"/>
        <i val="0"/>
        <strike val="0"/>
        <condense val="0"/>
        <extend val="0"/>
        <outline val="0"/>
        <shadow val="0"/>
        <u val="none"/>
        <vertAlign val="baseline"/>
        <sz val="5"/>
        <color auto="1"/>
        <name val="Aptos Narrow"/>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left style="double">
          <color indexed="64"/>
        </left>
        <right/>
        <top style="hair">
          <color indexed="64"/>
        </top>
        <bottom/>
      </border>
    </dxf>
    <dxf>
      <font>
        <b val="0"/>
        <i val="0"/>
        <strike val="0"/>
        <condense val="0"/>
        <extend val="0"/>
        <outline val="0"/>
        <shadow val="0"/>
        <u val="none"/>
        <vertAlign val="baseline"/>
        <sz val="5"/>
        <color theme="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double">
          <color indexed="64"/>
        </right>
        <top style="hair">
          <color auto="1"/>
        </top>
        <bottom/>
      </border>
    </dxf>
    <dxf>
      <font>
        <b val="0"/>
        <i val="0"/>
        <strike val="0"/>
        <condense val="0"/>
        <extend val="0"/>
        <outline val="0"/>
        <shadow val="0"/>
        <u val="none"/>
        <vertAlign val="baseline"/>
        <sz val="5"/>
        <color theme="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5"/>
        <color theme="1"/>
        <name val="Aptos Narrow"/>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style="hair">
          <color indexed="64"/>
        </top>
        <bottom/>
      </border>
    </dxf>
    <dxf>
      <font>
        <b/>
        <i val="0"/>
        <strike val="0"/>
        <condense val="0"/>
        <extend val="0"/>
        <outline val="0"/>
        <shadow val="0"/>
        <u val="none"/>
        <vertAlign val="baseline"/>
        <sz val="5"/>
        <color theme="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double">
          <color indexed="64"/>
        </right>
        <top style="hair">
          <color indexed="64"/>
        </top>
        <bottom/>
      </border>
    </dxf>
    <dxf>
      <font>
        <b/>
        <i val="0"/>
        <strike val="0"/>
        <condense val="0"/>
        <extend val="0"/>
        <outline val="0"/>
        <shadow val="0"/>
        <u val="none"/>
        <vertAlign val="baseline"/>
        <sz val="5"/>
        <color theme="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border>
    </dxf>
    <dxf>
      <border outline="0">
        <left style="double">
          <color rgb="FF000000"/>
        </left>
        <right style="double">
          <color rgb="FF000000"/>
        </right>
        <top style="double">
          <color rgb="FF000000"/>
        </top>
        <bottom style="hair">
          <color auto="1"/>
        </bottom>
      </border>
    </dxf>
    <dxf>
      <font>
        <strike val="0"/>
        <outline val="0"/>
        <shadow val="0"/>
        <u val="none"/>
        <vertAlign val="baseline"/>
        <sz val="5"/>
        <name val="Aptos Narrow"/>
        <family val="2"/>
        <scheme val="minor"/>
      </font>
      <alignment horizontal="center" vertical="center" textRotation="0" indent="0" justifyLastLine="0" shrinkToFit="0" readingOrder="0"/>
    </dxf>
    <dxf>
      <font>
        <b val="0"/>
        <i val="0"/>
        <strike val="0"/>
        <condense val="0"/>
        <extend val="0"/>
        <outline val="0"/>
        <shadow val="0"/>
        <u val="none"/>
        <vertAlign val="baseline"/>
        <sz val="5"/>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border>
    </dxf>
    <dxf>
      <font>
        <b val="0"/>
        <i val="0"/>
        <strike val="0"/>
        <condense val="0"/>
        <extend val="0"/>
        <outline val="0"/>
        <shadow val="0"/>
        <u val="none"/>
        <vertAlign val="baseline"/>
        <sz val="5"/>
        <color auto="1"/>
        <name val="Aptos Narrow"/>
        <family val="2"/>
        <scheme val="minor"/>
      </font>
      <numFmt numFmtId="169" formatCode="0.0%"/>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border>
    </dxf>
    <dxf>
      <font>
        <b val="0"/>
        <i val="0"/>
        <strike val="0"/>
        <condense val="0"/>
        <extend val="0"/>
        <outline val="0"/>
        <shadow val="0"/>
        <u val="none"/>
        <vertAlign val="baseline"/>
        <sz val="5"/>
        <color auto="1"/>
        <name val="Aptos Narrow"/>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auto="1"/>
        <name val="Aptos Narrow"/>
        <family val="2"/>
        <scheme val="minor"/>
      </font>
      <numFmt numFmtId="13" formatCode="0\ %"/>
      <alignment horizontal="center" vertical="center"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5"/>
        <color auto="1"/>
        <name val="Aptos Narrow"/>
        <family val="2"/>
        <scheme val="minor"/>
      </font>
      <numFmt numFmtId="164" formatCode="\-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style="hair">
          <color auto="1"/>
        </top>
        <bottom/>
      </border>
    </dxf>
    <dxf>
      <font>
        <b val="0"/>
        <i val="0"/>
        <strike val="0"/>
        <condense val="0"/>
        <extend val="0"/>
        <outline val="0"/>
        <shadow val="0"/>
        <u val="none"/>
        <vertAlign val="baseline"/>
        <sz val="5"/>
        <color auto="1"/>
        <name val="Aptos Narrow"/>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left style="double">
          <color indexed="64"/>
        </left>
        <right/>
        <top style="hair">
          <color indexed="64"/>
        </top>
        <bottom/>
      </border>
    </dxf>
    <dxf>
      <font>
        <b val="0"/>
        <i val="0"/>
        <strike val="0"/>
        <condense val="0"/>
        <extend val="0"/>
        <outline val="0"/>
        <shadow val="0"/>
        <u val="none"/>
        <vertAlign val="baseline"/>
        <sz val="5"/>
        <color theme="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double">
          <color indexed="64"/>
        </right>
        <top style="hair">
          <color auto="1"/>
        </top>
        <bottom/>
      </border>
    </dxf>
    <dxf>
      <font>
        <b val="0"/>
        <i val="0"/>
        <strike val="0"/>
        <condense val="0"/>
        <extend val="0"/>
        <outline val="0"/>
        <shadow val="0"/>
        <u val="none"/>
        <vertAlign val="baseline"/>
        <sz val="5"/>
        <color theme="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theme="1"/>
        <name val="Aptos Narrow"/>
        <family val="2"/>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style="hair">
          <color auto="1"/>
        </top>
        <bottom/>
      </border>
    </dxf>
    <dxf>
      <font>
        <b val="0"/>
        <i val="0"/>
        <strike val="0"/>
        <condense val="0"/>
        <extend val="0"/>
        <outline val="0"/>
        <shadow val="0"/>
        <u val="none"/>
        <vertAlign val="baseline"/>
        <sz val="5"/>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style="hair">
          <color auto="1"/>
        </top>
        <bottom/>
      </border>
    </dxf>
    <dxf>
      <font>
        <b val="0"/>
        <i val="0"/>
        <strike val="0"/>
        <condense val="0"/>
        <extend val="0"/>
        <outline val="0"/>
        <shadow val="0"/>
        <u val="none"/>
        <vertAlign val="baseline"/>
        <sz val="5"/>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style="hair">
          <color indexed="64"/>
        </top>
        <bottom/>
      </border>
    </dxf>
    <dxf>
      <font>
        <b/>
        <i val="0"/>
        <strike val="0"/>
        <condense val="0"/>
        <extend val="0"/>
        <outline val="0"/>
        <shadow val="0"/>
        <u val="none"/>
        <vertAlign val="baseline"/>
        <sz val="5"/>
        <color theme="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double">
          <color indexed="64"/>
        </right>
        <top style="hair">
          <color indexed="64"/>
        </top>
        <bottom/>
      </border>
    </dxf>
    <dxf>
      <font>
        <b/>
        <i val="0"/>
        <strike val="0"/>
        <condense val="0"/>
        <extend val="0"/>
        <outline val="0"/>
        <shadow val="0"/>
        <u val="none"/>
        <vertAlign val="baseline"/>
        <sz val="5"/>
        <color theme="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hair">
          <color auto="1"/>
        </top>
        <bottom/>
      </border>
    </dxf>
    <dxf>
      <font>
        <b val="0"/>
        <i val="0"/>
        <strike val="0"/>
        <condense val="0"/>
        <extend val="0"/>
        <outline val="0"/>
        <shadow val="0"/>
        <u val="none"/>
        <vertAlign val="baseline"/>
        <sz val="10"/>
        <color theme="1"/>
        <name val="Aptos Narrow"/>
        <family val="2"/>
        <scheme val="minor"/>
      </font>
      <numFmt numFmtId="30" formatCode="@"/>
      <alignment horizontal="center" vertical="center" textRotation="0" wrapText="0" indent="0" justifyLastLine="0" shrinkToFit="0" readingOrder="0"/>
      <border diagonalUp="0" diagonalDown="0">
        <left style="hair">
          <color indexed="64"/>
        </left>
        <right/>
        <top style="hair">
          <color auto="1"/>
        </top>
        <bottom/>
        <vertical/>
        <horizontal/>
      </border>
    </dxf>
    <dxf>
      <font>
        <b val="0"/>
        <i val="0"/>
        <strike val="0"/>
        <condense val="0"/>
        <extend val="0"/>
        <outline val="0"/>
        <shadow val="0"/>
        <u val="none"/>
        <vertAlign val="baseline"/>
        <sz val="9"/>
        <color auto="1"/>
        <name val="Aptos Narrow"/>
        <family val="2"/>
        <scheme val="minor"/>
      </font>
      <numFmt numFmtId="13" formatCode="0\ %"/>
      <fill>
        <patternFill patternType="none">
          <fgColor indexed="64"/>
          <bgColor indexed="65"/>
        </patternFill>
      </fill>
      <alignment horizontal="center" vertical="bottom" textRotation="0" wrapText="0" indent="0" justifyLastLine="0" shrinkToFit="0" readingOrder="0"/>
      <border diagonalUp="0" diagonalDown="0">
        <left style="hair">
          <color indexed="64"/>
        </left>
        <right style="hair">
          <color indexed="64"/>
        </right>
        <top style="hair">
          <color auto="1"/>
        </top>
        <bottom/>
        <vertical/>
        <horizontal/>
      </border>
    </dxf>
    <dxf>
      <font>
        <b val="0"/>
        <i val="0"/>
        <strike val="0"/>
        <condense val="0"/>
        <extend val="0"/>
        <outline val="0"/>
        <shadow val="0"/>
        <u val="none"/>
        <vertAlign val="baseline"/>
        <sz val="10"/>
        <color auto="1"/>
        <name val="Aptos Narrow"/>
        <family val="2"/>
        <scheme val="minor"/>
      </font>
      <numFmt numFmtId="165" formatCode="0.0"/>
      <alignment horizontal="center" vertical="bottom" textRotation="0" wrapText="0" indent="0" justifyLastLine="0" shrinkToFit="0" readingOrder="0"/>
      <border diagonalUp="0" diagonalDown="0">
        <left style="hair">
          <color indexed="64"/>
        </left>
        <right style="hair">
          <color indexed="64"/>
        </right>
        <top style="hair">
          <color auto="1"/>
        </top>
        <bottom/>
      </border>
    </dxf>
    <dxf>
      <font>
        <b/>
        <i val="0"/>
        <strike val="0"/>
        <condense val="0"/>
        <extend val="0"/>
        <outline val="0"/>
        <shadow val="0"/>
        <u val="none"/>
        <vertAlign val="baseline"/>
        <sz val="10"/>
        <color auto="1"/>
        <name val="Aptos Narrow"/>
        <family val="2"/>
        <scheme val="minor"/>
      </font>
      <numFmt numFmtId="13" formatCode="0\ %"/>
      <alignment horizontal="center" vertical="center" textRotation="0" wrapText="0" indent="0" justifyLastLine="0" shrinkToFit="0" readingOrder="0"/>
      <border diagonalUp="0" diagonalDown="0" outline="0">
        <left style="hair">
          <color indexed="64"/>
        </left>
        <right style="hair">
          <color indexed="64"/>
        </right>
        <top style="hair">
          <color auto="1"/>
        </top>
        <bottom/>
      </border>
    </dxf>
    <dxf>
      <font>
        <b val="0"/>
        <i val="0"/>
        <strike val="0"/>
        <condense val="0"/>
        <extend val="0"/>
        <outline val="0"/>
        <shadow val="0"/>
        <u val="none"/>
        <vertAlign val="baseline"/>
        <sz val="10"/>
        <color auto="1"/>
        <name val="Aptos Narrow"/>
        <family val="2"/>
        <scheme val="minor"/>
      </font>
      <numFmt numFmtId="170" formatCode="0.0_ ;\-0.0\ "/>
      <alignment horizontal="center" vertical="center" textRotation="0" wrapText="0" indent="0" justifyLastLine="0" shrinkToFit="0" readingOrder="0"/>
      <border diagonalUp="0" diagonalDown="0" outline="0">
        <left style="hair">
          <color indexed="64"/>
        </left>
        <right style="hair">
          <color indexed="64"/>
        </right>
        <top style="hair">
          <color auto="1"/>
        </top>
        <bottom/>
      </border>
    </dxf>
    <dxf>
      <font>
        <b val="0"/>
        <i val="0"/>
        <strike val="0"/>
        <condense val="0"/>
        <extend val="0"/>
        <outline val="0"/>
        <shadow val="0"/>
        <u val="none"/>
        <vertAlign val="baseline"/>
        <sz val="10"/>
        <color auto="1"/>
        <name val="Aptos Narrow"/>
        <family val="2"/>
        <scheme val="minor"/>
      </font>
      <numFmt numFmtId="165" formatCode="0.0"/>
      <alignment horizontal="center" vertical="center" textRotation="0" wrapText="0" indent="0" justifyLastLine="0" shrinkToFit="0" readingOrder="0"/>
      <border diagonalUp="0" diagonalDown="0">
        <left style="double">
          <color indexed="64"/>
        </left>
        <right style="hair">
          <color indexed="64"/>
        </right>
        <top style="hair">
          <color indexed="64"/>
        </top>
        <bottom/>
      </border>
    </dxf>
    <dxf>
      <font>
        <b val="0"/>
        <i val="0"/>
        <strike val="0"/>
        <condense val="0"/>
        <extend val="0"/>
        <outline val="0"/>
        <shadow val="0"/>
        <u val="none"/>
        <vertAlign val="baseline"/>
        <sz val="10"/>
        <color theme="1"/>
        <name val="Aptos Narrow"/>
        <family val="2"/>
        <scheme val="minor"/>
      </font>
      <numFmt numFmtId="0" formatCode="General"/>
      <alignment horizontal="center" vertical="bottom" textRotation="0" wrapText="0" indent="0" justifyLastLine="0" shrinkToFit="0" readingOrder="0"/>
      <border diagonalUp="0" diagonalDown="0">
        <left/>
        <right style="double">
          <color indexed="64"/>
        </right>
        <top style="hair">
          <color auto="1"/>
        </top>
        <bottom/>
      </border>
    </dxf>
    <dxf>
      <font>
        <b val="0"/>
        <i val="0"/>
        <strike val="0"/>
        <condense val="0"/>
        <extend val="0"/>
        <outline val="0"/>
        <shadow val="0"/>
        <u val="none"/>
        <vertAlign val="baseline"/>
        <sz val="10"/>
        <color theme="1"/>
        <name val="Aptos Narrow"/>
        <family val="2"/>
        <scheme val="minor"/>
      </font>
      <numFmt numFmtId="0" formatCode="General"/>
      <alignment horizontal="center" vertical="bottom"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10"/>
        <color theme="1"/>
        <name val="Aptos Narrow"/>
        <family val="2"/>
        <scheme val="minor"/>
      </font>
      <alignment horizontal="center" vertical="bottom" textRotation="0" wrapText="0" indent="0" justifyLastLine="0" shrinkToFit="0" readingOrder="0"/>
      <border diagonalUp="0" diagonalDown="0" outline="0">
        <left/>
        <right style="hair">
          <color indexed="64"/>
        </right>
        <top style="hair">
          <color auto="1"/>
        </top>
        <bottom/>
      </border>
    </dxf>
    <dxf>
      <font>
        <b val="0"/>
        <i val="0"/>
        <strike val="0"/>
        <condense val="0"/>
        <extend val="0"/>
        <outline val="0"/>
        <shadow val="0"/>
        <u val="none"/>
        <vertAlign val="baseline"/>
        <sz val="10"/>
        <color theme="1"/>
        <name val="Aptos Narrow"/>
        <family val="2"/>
        <scheme val="minor"/>
      </font>
      <numFmt numFmtId="30" formatCode="@"/>
      <alignment horizontal="center" vertical="bottom" textRotation="0" wrapText="0" indent="0" justifyLastLine="0" shrinkToFit="0" readingOrder="0"/>
      <border diagonalUp="0" diagonalDown="0" outline="0">
        <left/>
        <right/>
        <top style="hair">
          <color auto="1"/>
        </top>
        <bottom/>
      </border>
    </dxf>
    <dxf>
      <font>
        <b val="0"/>
        <i val="0"/>
        <strike val="0"/>
        <condense val="0"/>
        <extend val="0"/>
        <outline val="0"/>
        <shadow val="0"/>
        <u val="none"/>
        <vertAlign val="baseline"/>
        <sz val="10"/>
        <color theme="1"/>
        <name val="Aptos Narrow"/>
        <family val="2"/>
        <scheme val="minor"/>
      </font>
      <numFmt numFmtId="30" formatCode="@"/>
      <alignment horizontal="center" vertical="bottom" textRotation="0" wrapText="0" indent="0" justifyLastLine="0" shrinkToFit="0" readingOrder="0"/>
      <border diagonalUp="0" diagonalDown="0" outline="0">
        <left style="double">
          <color indexed="64"/>
        </left>
        <right style="hair">
          <color indexed="64"/>
        </right>
        <top style="hair">
          <color indexed="64"/>
        </top>
        <bottom/>
      </border>
    </dxf>
    <dxf>
      <font>
        <b/>
        <i val="0"/>
        <strike val="0"/>
        <condense val="0"/>
        <extend val="0"/>
        <outline val="0"/>
        <shadow val="0"/>
        <u val="none"/>
        <vertAlign val="baseline"/>
        <sz val="10"/>
        <color theme="1"/>
        <name val="Aptos Narrow"/>
        <family val="2"/>
        <scheme val="minor"/>
      </font>
      <alignment horizontal="center" vertical="bottom" textRotation="0" wrapText="0" indent="0" justifyLastLine="0" shrinkToFit="0" readingOrder="0"/>
      <border diagonalUp="0" diagonalDown="0" outline="0">
        <left style="thin">
          <color indexed="64"/>
        </left>
        <right style="double">
          <color indexed="64"/>
        </right>
        <top style="hair">
          <color indexed="64"/>
        </top>
        <bottom/>
      </border>
    </dxf>
    <dxf>
      <font>
        <b/>
        <i val="0"/>
        <strike val="0"/>
        <condense val="0"/>
        <extend val="0"/>
        <outline val="0"/>
        <shadow val="0"/>
        <u val="none"/>
        <vertAlign val="baseline"/>
        <sz val="10"/>
        <color theme="1"/>
        <name val="Aptos Narrow"/>
        <family val="2"/>
        <scheme val="minor"/>
      </font>
      <alignment horizontal="center" vertical="bottom" textRotation="0" wrapText="0" indent="0" justifyLastLine="0" shrinkToFit="0" readingOrder="0"/>
      <border diagonalUp="0" diagonalDown="0">
        <left/>
        <right/>
        <top style="hair">
          <color auto="1"/>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border>
    </dxf>
    <dxf>
      <font>
        <b val="0"/>
        <i val="0"/>
        <strike val="0"/>
        <condense val="0"/>
        <extend val="0"/>
        <outline val="0"/>
        <shadow val="0"/>
        <u val="none"/>
        <vertAlign val="baseline"/>
        <sz val="9"/>
        <color auto="1"/>
        <name val="Aptos Narrow"/>
        <family val="2"/>
        <scheme val="minor"/>
      </font>
      <numFmt numFmtId="13" formatCode="0\ %"/>
      <fill>
        <patternFill patternType="none">
          <fgColor indexed="64"/>
          <bgColor indexed="65"/>
        </patternFill>
      </fill>
      <alignment horizontal="center" vertical="bottom" textRotation="0" wrapText="0" indent="0" justifyLastLine="0" shrinkToFit="0" readingOrder="0"/>
      <border diagonalUp="0" diagonalDown="0">
        <left/>
        <right/>
        <top style="hair">
          <color auto="1"/>
        </top>
        <bottom/>
      </border>
    </dxf>
    <dxf>
      <font>
        <b val="0"/>
        <i val="0"/>
        <strike val="0"/>
        <condense val="0"/>
        <extend val="0"/>
        <outline val="0"/>
        <shadow val="0"/>
        <u val="none"/>
        <vertAlign val="baseline"/>
        <sz val="10"/>
        <color auto="1"/>
        <name val="Aptos Narrow"/>
        <family val="2"/>
        <scheme val="minor"/>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10"/>
        <color auto="1"/>
        <name val="Aptos Narrow"/>
        <family val="2"/>
        <scheme val="minor"/>
      </font>
      <alignment horizontal="center" vertical="center"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10"/>
        <color auto="1"/>
        <name val="Aptos Narrow"/>
        <family val="2"/>
        <scheme val="minor"/>
      </font>
      <numFmt numFmtId="164" formatCode="\-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auto="1"/>
        </top>
        <bottom/>
      </border>
    </dxf>
    <dxf>
      <font>
        <b val="0"/>
        <i val="0"/>
        <strike val="0"/>
        <condense val="0"/>
        <extend val="0"/>
        <outline val="0"/>
        <shadow val="0"/>
        <u val="none"/>
        <vertAlign val="baseline"/>
        <sz val="10"/>
        <color auto="1"/>
        <name val="Aptos Narrow"/>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left style="double">
          <color indexed="64"/>
        </left>
        <right/>
        <top style="hair">
          <color indexed="64"/>
        </top>
        <bottom/>
      </border>
    </dxf>
    <dxf>
      <font>
        <b val="0"/>
        <i val="0"/>
        <strike val="0"/>
        <condense val="0"/>
        <extend val="0"/>
        <outline val="0"/>
        <shadow val="0"/>
        <u val="none"/>
        <vertAlign val="baseline"/>
        <sz val="10"/>
        <color theme="1"/>
        <name val="Aptos Narrow"/>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style="hair">
          <color auto="1"/>
        </top>
        <bottom/>
      </border>
    </dxf>
    <dxf>
      <font>
        <b val="0"/>
        <i val="0"/>
        <strike val="0"/>
        <condense val="0"/>
        <extend val="0"/>
        <outline val="0"/>
        <shadow val="0"/>
        <u val="none"/>
        <vertAlign val="baseline"/>
        <sz val="10"/>
        <color theme="1"/>
        <name val="Aptos Narrow"/>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10"/>
        <color auto="1"/>
        <name val="Aptos Narrow"/>
        <family val="2"/>
        <scheme val="minor"/>
      </font>
      <alignment horizontal="center" vertical="bottom" textRotation="0" wrapText="0" indent="0" justifyLastLine="0" shrinkToFit="0" readingOrder="0"/>
      <border diagonalUp="0" diagonalDown="0">
        <left style="hair">
          <color indexed="64"/>
        </left>
        <right style="hair">
          <color indexed="64"/>
        </right>
        <top style="hair">
          <color auto="1"/>
        </top>
        <bottom/>
      </border>
    </dxf>
    <dxf>
      <font>
        <b val="0"/>
        <i val="0"/>
        <strike val="0"/>
        <condense val="0"/>
        <extend val="0"/>
        <outline val="0"/>
        <shadow val="0"/>
        <u val="none"/>
        <vertAlign val="baseline"/>
        <sz val="10"/>
        <color theme="1"/>
        <name val="Aptos Narrow"/>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hair">
          <color indexed="64"/>
        </left>
        <right/>
        <top style="hair">
          <color auto="1"/>
        </top>
        <bottom/>
      </border>
    </dxf>
    <dxf>
      <font>
        <b val="0"/>
        <i val="0"/>
        <strike val="0"/>
        <condense val="0"/>
        <extend val="0"/>
        <outline val="0"/>
        <shadow val="0"/>
        <u val="none"/>
        <vertAlign val="baseline"/>
        <sz val="10"/>
        <color theme="1"/>
        <name val="Aptos Narrow"/>
        <family val="2"/>
        <scheme val="minor"/>
      </font>
      <numFmt numFmtId="164" formatCode="\-0"/>
      <fill>
        <patternFill patternType="none">
          <fgColor indexed="64"/>
          <bgColor indexed="65"/>
        </patternFill>
      </fill>
      <alignment horizontal="center" vertical="bottom" textRotation="0" wrapText="0" indent="0" justifyLastLine="0" shrinkToFit="0" readingOrder="0"/>
      <border diagonalUp="0" diagonalDown="0">
        <left style="double">
          <color indexed="64"/>
        </left>
        <right/>
        <top style="hair">
          <color indexed="64"/>
        </top>
        <bottom/>
      </border>
    </dxf>
    <dxf>
      <font>
        <b/>
        <i val="0"/>
        <strike val="0"/>
        <condense val="0"/>
        <extend val="0"/>
        <outline val="0"/>
        <shadow val="0"/>
        <u val="none"/>
        <vertAlign val="baseline"/>
        <sz val="10"/>
        <color theme="1"/>
        <name val="Aptos Narrow"/>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border>
    </dxf>
    <dxf>
      <font>
        <b/>
        <i val="0"/>
        <strike val="0"/>
        <condense val="0"/>
        <extend val="0"/>
        <outline val="0"/>
        <shadow val="0"/>
        <u val="none"/>
        <vertAlign val="baseline"/>
        <sz val="10"/>
        <color theme="1"/>
        <name val="Aptos Narrow"/>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style="hair">
          <color auto="1"/>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ptos Narrow"/>
        <family val="2"/>
        <scheme val="minor"/>
      </font>
    </dxf>
  </dxfs>
  <tableStyles count="0" defaultTableStyle="TableStyleMedium2" defaultPivotStyle="PivotStyleLight16"/>
  <colors>
    <mruColors>
      <color rgb="FFFFAFD7"/>
      <color rgb="FFFFFF99"/>
      <color rgb="FFFCD4CC"/>
      <color rgb="FFFF8FC7"/>
      <color rgb="FFFF99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V2007-Laajojen-kohteiden-pohja-vaakamall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usivu"/>
      <sheetName val="Konealueet"/>
      <sheetName val="Huonetilat kooste"/>
      <sheetName val="Mittauspöytäkirja"/>
      <sheetName val="Säätöpelti luettelo"/>
      <sheetName val="IMS laiteluettelo"/>
      <sheetName val="Lisätiedot ja huomiot"/>
      <sheetName val="k-arvo tietokanta"/>
      <sheetName val="V2007-Laajojen-kohteiden-pohj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7">
  <rv s="0">
    <v>0</v>
    <v>5</v>
  </rv>
  <rv s="0">
    <v>1</v>
    <v>5</v>
  </rv>
  <rv s="0">
    <v>2</v>
    <v>5</v>
  </rv>
  <rv s="0">
    <v>3</v>
    <v>5</v>
  </rv>
  <rv s="0">
    <v>4</v>
    <v>5</v>
  </rv>
  <rv s="0">
    <v>5</v>
    <v>5</v>
  </rv>
  <rv s="0">
    <v>6</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88BB43-52B0-4B65-9541-155B0B803B8F}" name="MP_P" displayName="MP_P" ref="A12:M41" totalsRowShown="0" dataDxfId="99" headerRowBorderDxfId="1" tableBorderDxfId="98">
  <tableColumns count="13">
    <tableColumn id="1" xr3:uid="{A2FB8343-B945-4FA7-A288-B78CADF9AD62}" name="KRS_x000a_№" dataDxfId="97"/>
    <tableColumn id="2" xr3:uid="{1F5F4AAA-4D0C-474C-B0EE-13BFD50FF76E}" name="Huone /_x000a_Tila" dataDxfId="96"/>
    <tableColumn id="3" xr3:uid="{BB961EA6-592E-4DD8-994D-48C903727D1D}" name="Päätelaite _x000a_Mittapiste" dataDxfId="95"/>
    <tableColumn id="4" xr3:uid="{867D1864-AE7D-4249-A173-E1FAFD17B6D6}" name="Koko _x000a_ Ød" dataDxfId="94"/>
    <tableColumn id="15" xr3:uid="{6647F03D-4DD5-4CFA-B9F4-3CBAF0B88396}" name="Paine_x000a_Pa" dataDxfId="93"/>
    <tableColumn id="5" xr3:uid="{8283F243-A767-48DF-8C4F-2BFF346202F5}" name="Avaus_x000a_mm" dataDxfId="92">
      <calculatedColumnFormula array="1">säätöasento_poisto(MP_P[[#This Row],[Päätelaite 
Mittapiste]],MP_P[[#This Row],[Koko 
 Ød]],MP_P[[#This Row],[Suunniteltu
l/s]]*$J$9,MP_P[[#This Row],[Paine
Pa]],Tietokanta_yksinkertainen_poisto[])</calculatedColumnFormula>
    </tableColumn>
    <tableColumn id="7" xr3:uid="{4FA3AB24-E797-469B-89F8-0AAFABDF3A54}" name="Kerroin_x000a_k-arvo" dataDxfId="91">
      <calculatedColumnFormula array="1">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calculatedColumnFormula>
    </tableColumn>
    <tableColumn id="9" xr3:uid="{C7DD2A54-9B75-4F1D-B1F7-D46BF055BE41}" name="Mitattu_x000a_l/s" dataDxfId="90">
      <calculatedColumnFormula>IFERROR(IF(OR(ISBLANK(MP_P[[#This Row],[Paine
Pa]]), ISBLANK(MP_P[[#This Row],[Kerroin
k-arvo]])), "",MP_P[[#This Row],[Kerroin
k-arvo]]*SQRT(MP_P[[#This Row],[Paine
Pa]])),"")</calculatedColumnFormula>
    </tableColumn>
    <tableColumn id="10" xr3:uid="{3660FD08-8E36-4145-BE93-5CA6E3BBFA81}" name="Suunniteltu_x000a_l/s" dataDxfId="89"/>
    <tableColumn id="14" xr3:uid="{FD05385C-B6A6-44DB-8046-1FA22EC53D4F}" name="Seuranta_x000a_%" dataDxfId="88">
      <calculatedColumnFormula array="1">_xlfn.LET(_xlpm.h, INDIRECT("H"&amp;ROW()), _xlpm.i, INDIRECT("I"&amp;ROW()), IF(OR(_xlpm.h="", _xlpm.i="", _xlpm.i=0), " ", (_xlpm.h/_xlpm.i)))</calculatedColumnFormula>
    </tableColumn>
    <tableColumn id="11" xr3:uid="{673C5F8D-0CC5-40CD-9F1B-BC4F2BC89694}" name=" - Ero_x000a_l/s" dataDxfId="87">
      <calculatedColumnFormula array="1">IF(OR(INDIRECT("H"&amp;ROW())=0, INDIRECT("I"&amp;ROW())=0), " ", IFERROR((INDIRECT("H"&amp;ROW())-INDIRECT("I"&amp;ROW())), " "))</calculatedColumnFormula>
    </tableColumn>
    <tableColumn id="12" xr3:uid="{B2E860D9-F000-460F-854D-E2E8EE1F4A85}" name="- Ero_x000a_%" dataDxfId="86">
      <calculatedColumnFormula>IF(OR(ISBLANK(MP_P[[#This Row],[Mitattu
l/s]]), ISBLANK(MP_P[[#This Row],[Suunniteltu
l/s]])), "", IFERROR(IF(MP_P[[#This Row],[Suunniteltu
l/s]] = 0, "", IF(MP_P[[#This Row],[Mitattu
l/s]] = MP_P[[#This Row],[Suunniteltu
l/s]], "0%", (MP_P[[#This Row],[Mitattu
l/s]]-MP_P[[#This Row],[Suunniteltu
l/s]]) / MP_P[[#This Row],[Suunniteltu
l/s]])), ""))</calculatedColumnFormula>
    </tableColumn>
    <tableColumn id="13" xr3:uid="{7CC94716-1067-4682-A778-7BC7A0B36B6E}" name="★" dataDxfId="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A695EE-C38A-4D80-8965-8286C6D03257}" name="MP_T" displayName="MP_T" ref="A45:M73" totalsRowShown="0" tableBorderDxfId="84">
  <tableColumns count="13">
    <tableColumn id="1" xr3:uid="{0A2366BB-7395-4579-B0CE-145691E4F14A}" name="KRS_x000a_№" dataDxfId="83"/>
    <tableColumn id="2" xr3:uid="{5387A028-0CBE-4640-BBA6-4CABC2BB9847}" name="Huone /_x000a_Tila" dataDxfId="82"/>
    <tableColumn id="3" xr3:uid="{B21F1E6F-7947-4AB1-AE48-DFD50E8844A7}" name="Päätelaite_x000a_Mittapiste" dataDxfId="81"/>
    <tableColumn id="4" xr3:uid="{38D62DB0-5F34-4B25-AE94-315892A441B7}" name="Koko_x000a_ Ød" dataDxfId="80"/>
    <tableColumn id="14" xr3:uid="{351992E7-0C5C-4B1F-9084-3FBB3F458E39}" name="Paine_x000a_Pa" dataDxfId="79"/>
    <tableColumn id="5" xr3:uid="{03DD2A6E-55A6-44D0-87A7-90935CAB15A1}" name="Avaus_x000a_mm" dataDxfId="78">
      <calculatedColumnFormula array="1">säätöasento_tulo(MP_T[[#This Row],[Päätelaite
Mittapiste]],MP_T[[#This Row],[Koko
 Ød]],MP_T[[#This Row],[Suunniteltu
l/s]]*$J$43,MP_T[[#This Row],[Paine
Pa]],Tietokanta_yksinkertainen_tulo[])</calculatedColumnFormula>
    </tableColumn>
    <tableColumn id="7" xr3:uid="{31C1C1CF-5DB9-4524-94CE-ADDF7C9DD48B}" name="Kerroin_x000a_k-arvo" dataDxfId="77">
      <calculatedColumnFormula array="1">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calculatedColumnFormula>
    </tableColumn>
    <tableColumn id="8" xr3:uid="{4BF7D4D4-6FF8-4622-B1E0-19286559D52A}" name="Mitattu_x000a_l/s" dataDxfId="76">
      <calculatedColumnFormula>IFERROR(IF(OR(ISBLANK(MP_T[[#This Row],[Paine
Pa]]), ISBLANK(MP_T[[#This Row],[Kerroin
k-arvo]])), "",MP_T[[#This Row],[Kerroin
k-arvo]]*SQRT(MP_T[[#This Row],[Paine
Pa]])),"")</calculatedColumnFormula>
    </tableColumn>
    <tableColumn id="9" xr3:uid="{5A28B620-5211-4619-AF9A-8F4E1507AB0B}" name="Suunniteltu_x000a_l/s" dataDxfId="75"/>
    <tableColumn id="10" xr3:uid="{C60E05EF-F0B4-458A-B9EA-2D5AFD07BBBE}" name="Seuranta_x000a_%" dataDxfId="74">
      <calculatedColumnFormula array="1">_xlfn.LET(_xlpm.h, INDIRECT("H"&amp;ROW()), _xlpm.i, INDIRECT("I"&amp;ROW()), IF(OR(_xlpm.h="", _xlpm.i="", _xlpm.i=0), " ", (_xlpm.h/_xlpm.i)))</calculatedColumnFormula>
    </tableColumn>
    <tableColumn id="11" xr3:uid="{757DAF90-423D-4FBB-85C1-8DF6484933EF}" name="- ero_x000a_l/s " dataDxfId="73">
      <calculatedColumnFormula array="1">IF(OR(INDIRECT("H"&amp;ROW())=0, INDIRECT("I"&amp;ROW())=0), " ", IFERROR((INDIRECT("H"&amp;ROW())-INDIRECT("I"&amp;ROW())), " "))</calculatedColumnFormula>
    </tableColumn>
    <tableColumn id="12" xr3:uid="{FA516A43-B3CB-41ED-B29C-FBE9622C7D9B}" name="- ero_x000a_%" dataDxfId="72">
      <calculatedColumnFormula>IF(OR(ISBLANK(MP_T[[#This Row],[Mitattu
l/s]]), ISBLANK(MP_T[[#This Row],[Suunniteltu
l/s]])), "", IFERROR(IF(MP_T[[#This Row],[Suunniteltu
l/s]] = 0, "", IF(MP_T[[#This Row],[Mitattu
l/s]] = MP_T[[#This Row],[Suunniteltu
l/s]], "0%", (MP_T[[#This Row],[Mitattu
l/s]]-MP_T[[#This Row],[Suunniteltu
l/s]]) / MP_T[[#This Row],[Suunniteltu
l/s]])), ""))</calculatedColumnFormula>
    </tableColumn>
    <tableColumn id="13" xr3:uid="{B2651108-BBA3-4F4C-B1C1-F568D9D1E167}" name="★" dataDxfId="7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74FBCA-FFB6-47CA-A868-DC49815415FF}" name="MPM_P" displayName="MPM_P" ref="A11:M29" totalsRowShown="0" dataDxfId="3" headerRowBorderDxfId="0" tableBorderDxfId="2">
  <tableColumns count="13">
    <tableColumn id="1" xr3:uid="{674AE749-2BF0-44C4-82A8-7F626A8DA0A2}" name="KRS_x000a_№" dataDxfId="70"/>
    <tableColumn id="2" xr3:uid="{1D4D5D83-3C8C-4CFD-A0C6-3ACAA2242395}" name="Huone /_x000a_Tila" dataDxfId="69"/>
    <tableColumn id="3" xr3:uid="{35293B8A-2D7F-4154-B0DB-380838C90C30}" name="Päätelaite_x000a_Mittapiste" dataDxfId="68"/>
    <tableColumn id="4" xr3:uid="{F0FA1BCF-84BE-4938-9695-215F1384CC2A}" name="Koko_x000a_ Ød" dataDxfId="67"/>
    <tableColumn id="5" xr3:uid="{04655266-C9AF-4D84-9F8C-A7346DFCE12F}" name="Paine_x000a_Pa" dataDxfId="66"/>
    <tableColumn id="6" xr3:uid="{C7958A2F-32C3-4486-B9C7-3AA2B6837131}" name="Avaus_x000a_mm" dataDxfId="65">
      <calculatedColumnFormula array="1">säätöasento_poisto(MPM_P[[#This Row],[Päätelaite
Mittapiste]],MPM_P[[#This Row],[Koko
 Ød]],MPM_P[[#This Row],[Suunniteltu
l/s]]*$J$9,MPM_P[[#This Row],[Paine
Pa]],Tietokanta_yksinkertainen_poisto[])</calculatedColumnFormula>
    </tableColumn>
    <tableColumn id="7" xr3:uid="{2AC796C3-1B75-4587-87AD-128F32C346B6}" name="Kerroin_x000a_k-arvo" dataDxfId="64">
      <calculatedColumnFormula array="1">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calculatedColumnFormula>
    </tableColumn>
    <tableColumn id="9" xr3:uid="{D128ADAA-F479-455F-AB6C-714D3A7BF551}" name="Mitattu_x000a_l/s" dataDxfId="63">
      <calculatedColumnFormula>IFERROR(IF(OR(ISBLANK(MPM_P[[#This Row],[Paine
Pa]]), ISBLANK(MPM_P[[#This Row],[Kerroin
k-arvo]])), "",MPM_P[[#This Row],[Kerroin
k-arvo]]*SQRT(MPM_P[[#This Row],[Paine
Pa]])),"")</calculatedColumnFormula>
    </tableColumn>
    <tableColumn id="10" xr3:uid="{BA60C2D2-A05B-488C-AE5C-7CF8ACFDC92E}" name="Suunniteltu_x000a_l/s" dataDxfId="62"/>
    <tableColumn id="14" xr3:uid="{5149968A-9654-431B-9070-BA984A5E8FD7}" name="Seuranta_x000a_%" dataDxfId="61">
      <calculatedColumnFormula array="1">_xlfn.LET(_xlpm.h, INDIRECT("H"&amp;ROW()), _xlpm.i, INDIRECT("I"&amp;ROW()), IF(OR(_xlpm.h="", _xlpm.i="", _xlpm.i=0), " ", (_xlpm.h/_xlpm.i)))</calculatedColumnFormula>
    </tableColumn>
    <tableColumn id="11" xr3:uid="{9063A6B7-74AF-4542-AF20-C23F0AEBE105}" name="- ero_x000a_l/s " dataDxfId="60"/>
    <tableColumn id="12" xr3:uid="{442B69A3-9521-4524-9399-A1858EE26A6A}" name="- ero_x000a_%" dataDxfId="59"/>
    <tableColumn id="13" xr3:uid="{67C029F5-A050-4BDA-9CC0-1DB3073000E1}" name="★" dataDxfId="5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422044-B453-49AD-996D-5897B283FD96}" name="MPM_T" displayName="MPM_T" ref="A33:M51" totalsRowShown="0" dataDxfId="57" tableBorderDxfId="56">
  <tableColumns count="13">
    <tableColumn id="1" xr3:uid="{DB9C1A9C-5750-459B-85A8-0F6B3E527854}" name="KRS_x000a_№" dataDxfId="55"/>
    <tableColumn id="2" xr3:uid="{73F30B70-50F5-49B5-9E6C-0854AFB367E6}" name="Huone /_x000a_Tila" dataDxfId="54"/>
    <tableColumn id="3" xr3:uid="{AF4A0AF8-F5AB-4841-B05B-B5177599FBB9}" name="Päätelaite_x000a_Mittapiste" dataDxfId="53"/>
    <tableColumn id="4" xr3:uid="{881B0DC0-2E25-4886-8FA5-6E867E5E2C9C}" name="Koko_x000a_ Ød" dataDxfId="52"/>
    <tableColumn id="5" xr3:uid="{C76228B6-582A-4509-823D-B745A2BF70CB}" name="Paine_x000a_Pa" dataDxfId="51"/>
    <tableColumn id="6" xr3:uid="{163405A0-FEC5-47EF-A110-96F233509AF3}" name="Avaus_x000a_mm" dataDxfId="50">
      <calculatedColumnFormula array="1">säätöasento_tulo(MPM_T[[#This Row],[Päätelaite
Mittapiste]],MPM_T[[#This Row],[Koko
 Ød]],MPM_T[[#This Row],[Suunniteltu
l/s]]*$J$31,MPM_T[[#This Row],[Paine
Pa]],Tietokanta_yksinkertainen_tulo[])</calculatedColumnFormula>
    </tableColumn>
    <tableColumn id="7" xr3:uid="{949B9C8A-AEB2-4684-92E5-F372EA9B6B71}" name="Kerroin_x000a_k-arvo" dataDxfId="49">
      <calculatedColumnFormula array="1">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calculatedColumnFormula>
    </tableColumn>
    <tableColumn id="9" xr3:uid="{2B00C507-67C3-4207-A2DC-6BD552826EDC}" name="Mitattu_x000a_l/s" dataDxfId="48">
      <calculatedColumnFormula>IFERROR(IF(OR(ISBLANK(MPM_T[[#This Row],[Paine
Pa]]), ISBLANK(MPM_T[[#This Row],[Kerroin
k-arvo]])), "",MPM_T[[#This Row],[Kerroin
k-arvo]]*SQRT(MPM_T[[#This Row],[Paine
Pa]])),"")</calculatedColumnFormula>
    </tableColumn>
    <tableColumn id="10" xr3:uid="{F748F742-0939-4D1F-836B-7A1571DCB483}" name="Suunniteltu_x000a_l/s" dataDxfId="47"/>
    <tableColumn id="14" xr3:uid="{E311BEFE-0F26-41FD-8E3C-89C8E1F4F2C0}" name="Seuranta_x000a_%" dataDxfId="46">
      <calculatedColumnFormula array="1">_xlfn.LET(_xlpm.h, INDIRECT("H"&amp;ROW()), _xlpm.i, INDIRECT("I"&amp;ROW()), IF(OR(_xlpm.h="", _xlpm.i="", _xlpm.i=0), " ", (_xlpm.h/_xlpm.i)))</calculatedColumnFormula>
    </tableColumn>
    <tableColumn id="11" xr3:uid="{44244DA7-7031-480E-A477-8F9F22348A3A}" name="- ero_x000a_l/s " dataDxfId="45">
      <calculatedColumnFormula>IFERROR(((IF(AND(H34&gt;0,I34&gt;0,H34&lt;&gt;I34),(H34-I34)," ")))," ")</calculatedColumnFormula>
    </tableColumn>
    <tableColumn id="12" xr3:uid="{1F148808-2BBD-455C-AA4B-32880A90AC32}" name="- ero_x000a_%" dataDxfId="44">
      <calculatedColumnFormula>IF(OR(ISBLANK(H34), ISBLANK(I34)), "", IFERROR(IF(I34 = 0, "", IF(H34 = I34, "0%", (H34-I34) / I34)), ""))</calculatedColumnFormula>
    </tableColumn>
    <tableColumn id="13" xr3:uid="{9DB22F3D-76AD-44B3-B8CC-80FBA737F8DB}" name="★" dataDxfId="4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92CBC-AEE0-47CF-9647-BE7EBDE08569}" name="Tietokanta_yksinkertainen_poisto" displayName="Tietokanta_yksinkertainen_poisto" ref="A9:E12100" totalsRowShown="0">
  <autoFilter ref="A9:E12100" xr:uid="{843CADE3-0442-4524-8B7E-40322EA92F35}"/>
  <sortState xmlns:xlrd2="http://schemas.microsoft.com/office/spreadsheetml/2017/richdata2" ref="A10:F849">
    <sortCondition ref="B9:B849"/>
  </sortState>
  <tableColumns count="5">
    <tableColumn id="1" xr3:uid="{499F99FF-D089-4A7B-90A6-2F4BE839FDB2}" name="valmistaja"/>
    <tableColumn id="2" xr3:uid="{EE9CE67F-D829-4DFD-AEFB-F95229634A59}" name="Tyyppi" dataDxfId="42"/>
    <tableColumn id="3" xr3:uid="{C7303385-40AC-4A63-BE1E-FE033FC898EB}" name="Koko" dataDxfId="41"/>
    <tableColumn id="6" xr3:uid="{477E8DB2-6674-4E55-8EA7-E3D321DC91A4}" name="asento" dataDxfId="40"/>
    <tableColumn id="7" xr3:uid="{82B42AD4-B40E-477B-95D8-2DBFE024FC51}" name="k-arvo" dataDxfId="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6F7406-3319-4ECA-8402-068EF90D9ACF}" name="Tietokanta_yksinkertainen_tulo" displayName="Tietokanta_yksinkertainen_tulo" ref="J9:N6487" totalsRowShown="0" headerRowDxfId="38" dataDxfId="37">
  <autoFilter ref="J9:N6487" xr:uid="{DD6F7406-3319-4ECA-8402-068EF90D9ACF}"/>
  <tableColumns count="5">
    <tableColumn id="1" xr3:uid="{E11D4A5B-4FC2-4D04-8B2C-C5A554FE0BD8}" name="valmistaja" dataDxfId="36"/>
    <tableColumn id="2" xr3:uid="{F104CF70-285C-4AB4-B5B8-F072625AD4AF}" name="Tyyppi" dataDxfId="35"/>
    <tableColumn id="3" xr3:uid="{F326DD16-C1E6-4FB3-99A0-2ED2D0D643D7}" name="Koko" dataDxfId="34"/>
    <tableColumn id="4" xr3:uid="{B0B5EB7A-7B0C-4357-9BAF-68BBE51801A4}" name="asento" dataDxfId="33"/>
    <tableColumn id="5" xr3:uid="{B01F6CA7-AE46-4C15-BAA1-26CD82CC971E}" name="k-arvo" dataDxfId="3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9033-AE2D-416B-9D1F-74067CEDC1ED}">
  <dimension ref="A1:AC143"/>
  <sheetViews>
    <sheetView tabSelected="1" view="pageLayout" zoomScaleNormal="70" workbookViewId="0">
      <selection activeCell="E2" sqref="E2:G2"/>
    </sheetView>
  </sheetViews>
  <sheetFormatPr defaultRowHeight="15" x14ac:dyDescent="0.25"/>
  <cols>
    <col min="1" max="1" width="7.42578125" customWidth="1"/>
    <col min="2" max="2" width="11.85546875" customWidth="1"/>
    <col min="3" max="3" width="10.7109375" customWidth="1"/>
    <col min="4" max="4" width="8.7109375" customWidth="1"/>
    <col min="5" max="5" width="8" customWidth="1"/>
    <col min="6" max="6" width="7.140625" customWidth="1"/>
    <col min="7" max="7" width="6.7109375" customWidth="1"/>
    <col min="8" max="8" width="6.5703125" customWidth="1"/>
    <col min="9" max="9" width="10.7109375" customWidth="1"/>
    <col min="10" max="10" width="8" customWidth="1"/>
    <col min="11" max="12" width="4.7109375" customWidth="1"/>
    <col min="13" max="13" width="5.140625" style="110" customWidth="1"/>
    <col min="14" max="14" width="14.140625" style="110" customWidth="1"/>
    <col min="15" max="15" width="11.140625" style="110" customWidth="1"/>
    <col min="16" max="16" width="11.28515625" style="110" customWidth="1"/>
    <col min="17" max="17" width="7.7109375" style="112" customWidth="1"/>
    <col min="18" max="18" width="6.7109375" customWidth="1"/>
    <col min="19" max="19" width="7.28515625" style="112" customWidth="1"/>
    <col min="20" max="20" width="7.85546875" style="112" customWidth="1"/>
    <col min="21" max="21" width="11.28515625" style="112" customWidth="1"/>
    <col min="22" max="22" width="6.140625" customWidth="1"/>
    <col min="23" max="23" width="5.85546875" style="42" customWidth="1"/>
    <col min="24" max="24" width="3.5703125" customWidth="1"/>
    <col min="25" max="25" width="14.42578125" customWidth="1"/>
    <col min="26" max="26" width="12.7109375" customWidth="1"/>
  </cols>
  <sheetData>
    <row r="1" spans="1:27" ht="42" customHeight="1" x14ac:dyDescent="0.25">
      <c r="A1" s="346" t="s">
        <v>0</v>
      </c>
      <c r="B1" s="346"/>
      <c r="C1" s="346"/>
      <c r="D1" s="6" t="s">
        <v>1</v>
      </c>
      <c r="E1" s="6"/>
      <c r="K1" s="6"/>
      <c r="M1" s="113" t="str" cm="1">
        <f t="array" ref="M1:X14">IFERROR(IF(
  AND(
    AND($Y$7=FALSE,$Y$8=FALSE),
    AND($Z$7=FALSE,$Z$8=FALSE)
  ),
  "",
  _xlfn.LET(
    _xlpm.headerBase, _xlfn.CHOOSECOLS(MP_P[#Headers],1,2,3,4,5,6,7,8,9),
    _xlpm.headerEnd,  _xlfn.CHOOSECOLS(MP_P[#Headers],13),
    _xlpm.headerRow,  _xlfn.HSTACK(_xlpm.headerBase,"Ero 
l/s", " Ero %", _xlpm.headerEnd),
    _xlpm.numCols,    COLUMNS(_xlpm.headerRow),
    _xlpm.spacerRow,  _xlfn.MAKEARRAY(1,_xlpm.numCols,_xlfn.LAMBDA(_xlpm.r,_xlpm.c,"")),
    _xlpm.dataPBase,
      _xlfn.HSTACK(
        _xlfn.CHOOSECOLS(MP_P[],1,2,3,4,5,6,7),
        _xlfn.MAP(_xlfn.CHOOSECOLS(MP_P[],8),_xlfn.LAMBDA(_xlpm.x,-_xlpm.x)),
        _xlfn.MAP(_xlfn.CHOOSECOLS(MP_P[],9),_xlfn.LAMBDA(_xlpm.x,-_xlpm.x))
      ),
    _xlpm.dataPEnd, _xlfn.CHOOSECOLS(MP_P[],13),
    _xlpm.dataPEro,
      _xlfn.HSTACK(
        INDEX(_xlpm.dataPBase,0,8)-INDEX(_xlpm.dataPBase,0,9),
        IFERROR(
          (INDEX(_xlpm.dataPBase,0,8)-INDEX(_xlpm.dataPBase,0,9)) / INDEX(_xlpm.dataPBase,0,9),
          ""
        )
      ),
    _xlpm.dataPraw, _xlfn.HSTACK(_xlpm.dataPBase,_xlpm.dataPEro,_xlpm.dataPEnd),
    _xlpm.dataTBase,
      _xlfn.CHOOSECOLS(MP_T[],1,2,3,4,5,6,7,8,9),
    _xlpm.dataTEnd, _xlfn.CHOOSECOLS(MP_T[],13),
    _xlpm.dataTEro,
      _xlfn.HSTACK(
        INDEX(_xlpm.dataTBase,0,8)-INDEX(_xlpm.dataTBase,0,9),
        IFERROR(
          (INDEX(_xlpm.dataTBase,0,8)-INDEX(_xlpm.dataTBase,0,9)) / INDEX(_xlpm.dataTBase,0,9),
          ""
        )
      ),
    _xlpm.dataTraw, _xlfn.HSTACK(_xlpm.dataTBase,_xlpm.dataTEro,_xlpm.dataTEnd),
    _xlpm.MPM_PBase,
      _xlfn.HSTACK(
        _xlfn.CHOOSECOLS(MPM_P[],1,2,3,4,5,6,7),
        _xlfn.MAP(_xlfn.CHOOSECOLS(MPM_P[],8),_xlfn.LAMBDA(_xlpm.x,-_xlpm.x)),
        _xlfn.MAP(_xlfn.CHOOSECOLS(MPM_P[],9),_xlfn.LAMBDA(_xlpm.x,-_xlpm.x))
      ),
    _xlpm.MPM_PEnd, _xlfn.CHOOSECOLS(MPM_P[],13),
    _xlpm.MPM_PEro,
      _xlfn.HSTACK(
        INDEX(_xlpm.MPM_PBase,0,8)-INDEX(_xlpm.MPM_PBase,0,9),
        IFERROR(
          (INDEX(_xlpm.MPM_PBase,0,8)-INDEX(_xlpm.MPM_PBase,0,9)) / INDEX(_xlpm.MPM_PBase,0,9),
          ""
        )
      ),
    _xlpm.MPM_Praw, _xlfn.HSTACK(_xlpm.MPM_PBase,_xlpm.MPM_PEro,_xlpm.MPM_PEnd),
    _xlpm.MPM_TBase,
      _xlfn.CHOOSECOLS(MPM_T[],1,2,3,4,5,6,7,8,9),
    _xlpm.MPM_TEnd, _xlfn.CHOOSECOLS(MPM_T[],13),
    _xlpm.MPM_TEro,
      _xlfn.HSTACK(
        INDEX(_xlpm.MPM_TBase,0,8)-INDEX(_xlpm.MPM_TBase,0,9),
        IFERROR(
          (INDEX(_xlpm.MPM_TBase,0,8)-INDEX(_xlpm.MPM_TBase,0,9)) / INDEX(_xlpm.MPM_TBase,0,9),
          ""
        )
      ),
    _xlpm.MPM_Traw, _xlfn.HSTACK(_xlpm.MPM_TBase,_xlpm.MPM_TEro,_xlpm.MPM_TEnd),
    _xlpm.dataPfiltered, IFERROR(_xlfn._xlws.FILTER(_xlpm.dataPraw, INDEX(_xlpm.dataPraw,0,3)&lt;&gt;""), {""}),
    _xlpm.dataTfiltered, IFERROR(_xlfn._xlws.FILTER(_xlpm.dataTraw, INDEX(_xlpm.dataTraw,0,3)&lt;&gt;""), {""}),
    _xlpm.dataMPM_Pfiltered, IFERROR(_xlfn._xlws.FILTER(_xlpm.MPM_Praw, INDEX(_xlpm.MPM_Praw,0,3)&lt;&gt;""), {""}),
    _xlpm.dataMPM_Tfiltered, IFERROR(_xlfn._xlws.FILTER(_xlpm.MPM_Traw, INDEX(_xlpm.MPM_Traw,0,3)&lt;&gt;""), {""}),
    _xlpm.exhaustData,
      IF(
        AND($Y$7,$Y$8),
        _xlfn.VSTACK(_xlpm.dataPfiltered, _xlpm.spacerRow, _xlpm.dataMPM_Pfiltered),
        IF($Y$7, _xlpm.dataPfiltered, IF($Y$8, _xlpm.dataMPM_Pfiltered, ""))
      ),
    _xlpm.inletData,
      IF(
        AND($Z$7,$Z$8),
        _xlfn.VSTACK(_xlpm.dataTfiltered, _xlpm.spacerRow, _xlpm.dataMPM_Tfiltered),
        IF($Z$7, _xlpm.dataTfiltered, IF($Z$8, _xlpm.dataMPM_Tfiltered, ""))
      ),
    _xlpm.mergedData,
      IF(
        AND( OR($Y$7,$Y$8), OR($Z$7,$Z$8) ),
        _xlfn.VSTACK(_xlpm.exhaustData, _xlpm.spacerRow, _xlpm.inletData),
        IF( OR($Y$7,$Y$8), _xlpm.exhaustData, _xlpm.inletData )
      ),
    _xlpm.exhaustTotMeas, IFERROR(SUM(INDEX(_xlpm.exhaustData,0,8)),0),
    _xlpm.exhaustTotPlan, IFERROR(SUM(INDEX(_xlpm.exhaustData,0,9)),0),
    _xlpm.inletTotMeas,   IFERROR(SUM(INDEX(_xlpm.inletData,0,8)),0),
    _xlpm.inletTotPlan,   IFERROR(SUM(INDEX(_xlpm.inletData,0,9)),0),
    _xlpm.finalData,
      _xlfn.MAP(
        _xlpm.mergedData,
        _xlfn.LAMBDA(_xlpm.x, IF(AND(ISNUMBER(_xlpm.x), _xlpm.x=0), "", _xlpm.x))
      ),
    _xlpm.totalExhaustRow,
      IF(
        ROWS(_xlpm.exhaustData)&gt;0,
        _xlfn.HSTACK("Poisto","","","","","","", _xlpm.exhaustTotMeas, _xlpm.exhaustTotPlan,"","",""),
        {""}
      ),
    _xlpm.totalInletRow,
      IF(
        ROWS(_xlpm.inletData)&gt;0,
        _xlfn.HSTACK("Tulo","","","","","","", _xlpm.inletTotMeas, _xlpm.inletTotPlan,"","",""),
        {""}
      ),
    _xlpm.output,
      _xlfn.VSTACK(_xlpm.headerRow, _xlpm.finalData, _xlpm.totalExhaustRow, _xlpm.totalInletRow),
  _xlpm.output)
),"")</f>
        <v>KRS
№</v>
      </c>
      <c r="N1" s="114" t="str">
        <v>Huone /
Tila</v>
      </c>
      <c r="O1" s="114" t="str">
        <v>Päätelaite 
Mittapiste</v>
      </c>
      <c r="P1" s="114" t="str">
        <v>Koko 
 Ød</v>
      </c>
      <c r="Q1" s="114" t="str">
        <v>Paine
Pa</v>
      </c>
      <c r="R1" s="114" t="str">
        <v>Avaus
mm</v>
      </c>
      <c r="S1" s="114" t="str">
        <v>Kerroin
k-arvo</v>
      </c>
      <c r="T1" s="114" t="str">
        <v>Mitattu
l/s</v>
      </c>
      <c r="U1" s="114" t="str">
        <v>Suunniteltu
l/s</v>
      </c>
      <c r="V1" s="114" t="str">
        <v>Ero 
l/s</v>
      </c>
      <c r="W1" s="114" t="str">
        <v xml:space="preserve"> Ero %</v>
      </c>
      <c r="X1" s="114" t="str">
        <v>★</v>
      </c>
    </row>
    <row r="2" spans="1:27" x14ac:dyDescent="0.25">
      <c r="A2" s="346"/>
      <c r="B2" s="346"/>
      <c r="C2" s="346"/>
      <c r="D2" s="8" t="s">
        <v>2</v>
      </c>
      <c r="E2" s="339" t="s">
        <v>3016</v>
      </c>
      <c r="F2" s="339"/>
      <c r="G2" s="339"/>
      <c r="H2" s="337" t="s">
        <v>3</v>
      </c>
      <c r="I2" s="337"/>
      <c r="J2" s="338" t="s">
        <v>2996</v>
      </c>
      <c r="K2" s="338"/>
      <c r="L2" s="338"/>
      <c r="M2" s="261">
        <v>1</v>
      </c>
      <c r="N2" s="13">
        <v>1</v>
      </c>
      <c r="O2" s="13" t="str">
        <v>KSU</v>
      </c>
      <c r="P2" s="13" t="str">
        <v>100 käyrä 90˚</v>
      </c>
      <c r="Q2" s="61">
        <v>18.8</v>
      </c>
      <c r="R2" s="13">
        <v>10</v>
      </c>
      <c r="S2" s="61">
        <v>2.77</v>
      </c>
      <c r="T2" s="61">
        <v>-12.010433797328055</v>
      </c>
      <c r="U2" s="61">
        <v>-12</v>
      </c>
      <c r="V2" s="61">
        <v>-1.043379732805505E-2</v>
      </c>
      <c r="W2" s="262">
        <v>8.6948311067125417E-4</v>
      </c>
      <c r="X2" s="13" t="str">
        <v>R</v>
      </c>
    </row>
    <row r="3" spans="1:27" ht="14.45" customHeight="1" x14ac:dyDescent="0.25">
      <c r="A3" s="346"/>
      <c r="B3" s="346"/>
      <c r="C3" s="346"/>
      <c r="D3" s="8" t="s">
        <v>4</v>
      </c>
      <c r="E3" s="339" t="s">
        <v>3017</v>
      </c>
      <c r="F3" s="339"/>
      <c r="G3" s="339"/>
      <c r="H3" s="337" t="s">
        <v>5</v>
      </c>
      <c r="I3" s="337"/>
      <c r="J3" s="338">
        <v>45612</v>
      </c>
      <c r="K3" s="338"/>
      <c r="L3" s="338"/>
      <c r="M3" s="13">
        <v>1</v>
      </c>
      <c r="N3" s="13">
        <v>2</v>
      </c>
      <c r="O3" s="13" t="str">
        <v>KSU</v>
      </c>
      <c r="P3" s="13" t="str">
        <v>100 T-haara</v>
      </c>
      <c r="Q3" s="61">
        <v>28.8</v>
      </c>
      <c r="R3" s="13">
        <v>-4</v>
      </c>
      <c r="S3" s="61">
        <v>1.51</v>
      </c>
      <c r="T3" s="61">
        <v>-8.1035103504592385</v>
      </c>
      <c r="U3" s="61">
        <v>-8</v>
      </c>
      <c r="V3" s="61">
        <v>-0.10351035045923851</v>
      </c>
      <c r="W3" s="262">
        <v>1.2938793807404814E-2</v>
      </c>
      <c r="X3" s="13" t="str">
        <v/>
      </c>
      <c r="Y3" s="1" t="s">
        <v>6</v>
      </c>
      <c r="Z3" s="1" t="s">
        <v>7</v>
      </c>
      <c r="AA3" s="1"/>
    </row>
    <row r="4" spans="1:27" x14ac:dyDescent="0.25">
      <c r="A4" s="346"/>
      <c r="B4" s="346"/>
      <c r="C4" s="346"/>
      <c r="D4" s="8" t="s">
        <v>8</v>
      </c>
      <c r="E4" s="352" t="s">
        <v>3018</v>
      </c>
      <c r="F4" s="320"/>
      <c r="G4" s="320"/>
      <c r="H4" s="337" t="s">
        <v>9</v>
      </c>
      <c r="I4" s="337"/>
      <c r="J4" s="339" t="s">
        <v>2997</v>
      </c>
      <c r="K4" s="339"/>
      <c r="L4" s="339"/>
      <c r="M4" s="13">
        <v>1</v>
      </c>
      <c r="N4" s="13">
        <v>3</v>
      </c>
      <c r="O4" s="13" t="str">
        <v>KSU</v>
      </c>
      <c r="P4" s="13" t="str">
        <v>100 T-haara</v>
      </c>
      <c r="Q4" s="61">
        <v>32.1</v>
      </c>
      <c r="R4" s="13">
        <v>-6</v>
      </c>
      <c r="S4" s="61">
        <v>1.34</v>
      </c>
      <c r="T4" s="61">
        <v>-7.5920194941793993</v>
      </c>
      <c r="U4" s="61">
        <v>-6</v>
      </c>
      <c r="V4" s="61">
        <v>-1.5920194941793993</v>
      </c>
      <c r="W4" s="262">
        <v>0.26533658236323321</v>
      </c>
      <c r="X4" s="13" t="str">
        <v>1</v>
      </c>
      <c r="Y4" s="214" t="s">
        <v>2995</v>
      </c>
      <c r="Z4" s="214" t="s">
        <v>2995</v>
      </c>
      <c r="AA4" s="38" t="s">
        <v>10</v>
      </c>
    </row>
    <row r="5" spans="1:27" x14ac:dyDescent="0.25">
      <c r="A5" s="29"/>
      <c r="B5" s="29"/>
      <c r="C5" s="29"/>
      <c r="D5" s="8" t="s">
        <v>11</v>
      </c>
      <c r="E5" s="339" t="s">
        <v>3019</v>
      </c>
      <c r="F5" s="339"/>
      <c r="G5" s="339"/>
      <c r="H5" s="348" t="s">
        <v>12</v>
      </c>
      <c r="I5" s="348"/>
      <c r="J5" s="320" t="s">
        <v>2998</v>
      </c>
      <c r="K5" s="320"/>
      <c r="L5" s="320"/>
      <c r="M5" s="13">
        <v>1</v>
      </c>
      <c r="N5" s="13">
        <v>4</v>
      </c>
      <c r="O5" s="13" t="str">
        <v>KSU</v>
      </c>
      <c r="P5" s="13" t="str">
        <v>100 T-haara</v>
      </c>
      <c r="Q5" s="61">
        <v>32.200000000000003</v>
      </c>
      <c r="R5" s="13">
        <v>-1</v>
      </c>
      <c r="S5" s="61">
        <v>1.8</v>
      </c>
      <c r="T5" s="61">
        <v>-10.214107890559998</v>
      </c>
      <c r="U5" s="61">
        <v>-10</v>
      </c>
      <c r="V5" s="61">
        <v>-0.21410789055999757</v>
      </c>
      <c r="W5" s="262">
        <v>2.1410789055999756E-2</v>
      </c>
      <c r="X5" s="13" t="str">
        <v/>
      </c>
      <c r="Y5" s="214" t="s">
        <v>2407</v>
      </c>
      <c r="Z5" s="214" t="s">
        <v>2407</v>
      </c>
      <c r="AA5" s="38" t="s">
        <v>13</v>
      </c>
    </row>
    <row r="6" spans="1:27" x14ac:dyDescent="0.25">
      <c r="A6" s="1"/>
      <c r="B6" s="1"/>
      <c r="C6" s="1"/>
      <c r="D6" s="33" t="s">
        <v>14</v>
      </c>
      <c r="E6" s="350" t="s">
        <v>3020</v>
      </c>
      <c r="F6" s="350"/>
      <c r="G6" s="350"/>
      <c r="H6" s="337" t="s">
        <v>15</v>
      </c>
      <c r="I6" s="337"/>
      <c r="J6" s="320" t="s">
        <v>2999</v>
      </c>
      <c r="K6" s="320"/>
      <c r="L6" s="320"/>
      <c r="M6" s="13">
        <v>1</v>
      </c>
      <c r="N6" s="13">
        <v>5</v>
      </c>
      <c r="O6" s="13" t="str">
        <v>KSU</v>
      </c>
      <c r="P6" s="13" t="str">
        <v>100 T-haara</v>
      </c>
      <c r="Q6" s="61">
        <v>56</v>
      </c>
      <c r="R6" s="13">
        <v>-9</v>
      </c>
      <c r="S6" s="61">
        <v>1.0900000000000001</v>
      </c>
      <c r="T6" s="61">
        <v>-8.1568131031671935</v>
      </c>
      <c r="U6" s="61">
        <v>-8</v>
      </c>
      <c r="V6" s="61">
        <v>-0.15681310316719355</v>
      </c>
      <c r="W6" s="262">
        <v>1.9601637895899193E-2</v>
      </c>
      <c r="X6" s="13" t="str">
        <v/>
      </c>
    </row>
    <row r="7" spans="1:27" x14ac:dyDescent="0.25">
      <c r="A7" s="1"/>
      <c r="B7" s="1"/>
      <c r="C7" s="216"/>
      <c r="D7" s="216"/>
      <c r="E7" s="351"/>
      <c r="F7" s="351"/>
      <c r="G7" s="351"/>
      <c r="H7" s="349"/>
      <c r="I7" s="349"/>
      <c r="J7" s="347"/>
      <c r="K7" s="347"/>
      <c r="L7" s="347"/>
      <c r="M7" s="13" t="str">
        <v/>
      </c>
      <c r="N7" s="13" t="str">
        <v/>
      </c>
      <c r="O7" s="13" t="str">
        <v/>
      </c>
      <c r="P7" s="13" t="str">
        <v/>
      </c>
      <c r="Q7" s="61" t="str">
        <v/>
      </c>
      <c r="R7" s="13" t="str">
        <v/>
      </c>
      <c r="S7" s="61" t="str">
        <v/>
      </c>
      <c r="T7" s="61" t="str">
        <v/>
      </c>
      <c r="U7" s="61" t="str">
        <v/>
      </c>
      <c r="V7" s="61" t="str">
        <v/>
      </c>
      <c r="W7" s="262" t="str">
        <v/>
      </c>
      <c r="X7" s="13" t="str">
        <v/>
      </c>
      <c r="Y7" s="66" t="b">
        <f>IF(Y5="PÄÄLLÄ",TRUE,FALSE)</f>
        <v>0</v>
      </c>
      <c r="Z7" s="66" t="b">
        <f>IF(Z5="PÄÄLLÄ",TRUE,FALSE)</f>
        <v>0</v>
      </c>
    </row>
    <row r="8" spans="1:27" ht="18.75" x14ac:dyDescent="0.25">
      <c r="A8" s="344" t="s">
        <v>16</v>
      </c>
      <c r="B8" s="345"/>
      <c r="C8" s="345"/>
      <c r="D8" s="345"/>
      <c r="E8" s="345"/>
      <c r="F8" s="326" t="s">
        <v>17</v>
      </c>
      <c r="G8" s="326"/>
      <c r="H8" s="326"/>
      <c r="I8" s="326"/>
      <c r="J8" s="328" t="s">
        <v>3000</v>
      </c>
      <c r="K8" s="328"/>
      <c r="L8" s="329"/>
      <c r="M8" s="13">
        <v>1</v>
      </c>
      <c r="N8" s="13">
        <v>1</v>
      </c>
      <c r="O8" s="13" t="str">
        <v>KTS</v>
      </c>
      <c r="P8" s="13" t="str">
        <v>100 / 360°</v>
      </c>
      <c r="Q8" s="61">
        <v>25</v>
      </c>
      <c r="R8" s="13">
        <v>4</v>
      </c>
      <c r="S8" s="61">
        <v>2</v>
      </c>
      <c r="T8" s="61">
        <v>10</v>
      </c>
      <c r="U8" s="61">
        <v>10</v>
      </c>
      <c r="V8" s="61" t="str">
        <v/>
      </c>
      <c r="W8" s="262" t="str">
        <v/>
      </c>
      <c r="X8" s="13" t="str">
        <v/>
      </c>
      <c r="Y8" s="66" t="b">
        <f>IF(Y4="PÄÄLLÄ",TRUE,FALSE)</f>
        <v>1</v>
      </c>
      <c r="Z8" s="66" t="b">
        <f>IF(Z4="PÄÄLLÄ",TRUE,FALSE)</f>
        <v>1</v>
      </c>
    </row>
    <row r="9" spans="1:27" x14ac:dyDescent="0.25">
      <c r="A9" s="340" t="s">
        <v>18</v>
      </c>
      <c r="B9" s="341"/>
      <c r="C9" s="243" t="s">
        <v>19</v>
      </c>
      <c r="D9" s="243" t="s">
        <v>20</v>
      </c>
      <c r="E9" s="243" t="s">
        <v>21</v>
      </c>
      <c r="F9" s="321" t="s">
        <v>22</v>
      </c>
      <c r="G9" s="321"/>
      <c r="H9" s="321"/>
      <c r="I9" s="321"/>
      <c r="J9" s="330">
        <v>31900</v>
      </c>
      <c r="K9" s="331"/>
      <c r="L9" s="332"/>
      <c r="M9" s="13">
        <v>1</v>
      </c>
      <c r="N9" s="13">
        <v>2</v>
      </c>
      <c r="O9" s="13" t="str">
        <v>KTS</v>
      </c>
      <c r="P9" s="13" t="str">
        <v>100 / 360°</v>
      </c>
      <c r="Q9" s="61">
        <v>23</v>
      </c>
      <c r="R9" s="13">
        <v>3</v>
      </c>
      <c r="S9" s="61">
        <v>1.55</v>
      </c>
      <c r="T9" s="61">
        <v>7.4335388611347151</v>
      </c>
      <c r="U9" s="61">
        <v>8</v>
      </c>
      <c r="V9" s="61">
        <v>-0.56646113886528493</v>
      </c>
      <c r="W9" s="262">
        <v>-7.0807642358160616E-2</v>
      </c>
      <c r="X9" s="13" t="str">
        <v/>
      </c>
      <c r="Y9" s="67"/>
      <c r="Z9" s="67"/>
    </row>
    <row r="10" spans="1:27" x14ac:dyDescent="0.25">
      <c r="A10" s="356" t="s">
        <v>23</v>
      </c>
      <c r="B10" s="357"/>
      <c r="C10" s="243">
        <v>32</v>
      </c>
      <c r="D10" s="243">
        <v>36</v>
      </c>
      <c r="E10" s="243">
        <v>1</v>
      </c>
      <c r="F10" s="321" t="s">
        <v>24</v>
      </c>
      <c r="G10" s="321"/>
      <c r="H10" s="321"/>
      <c r="I10" s="321"/>
      <c r="J10" s="333">
        <v>0.1</v>
      </c>
      <c r="K10" s="333"/>
      <c r="L10" s="334"/>
      <c r="M10" s="13">
        <v>1</v>
      </c>
      <c r="N10" s="13">
        <v>3</v>
      </c>
      <c r="O10" s="13" t="str">
        <v>KTS</v>
      </c>
      <c r="P10" s="13" t="str">
        <v>100 / 360°</v>
      </c>
      <c r="Q10" s="61">
        <v>21</v>
      </c>
      <c r="R10" s="13">
        <v>6</v>
      </c>
      <c r="S10" s="61">
        <v>2.7</v>
      </c>
      <c r="T10" s="61">
        <v>12.372954376380768</v>
      </c>
      <c r="U10" s="61">
        <v>12</v>
      </c>
      <c r="V10" s="61">
        <v>0.37295437638076834</v>
      </c>
      <c r="W10" s="262">
        <v>3.1079531365064028E-2</v>
      </c>
      <c r="X10" s="13" t="str">
        <v>R</v>
      </c>
      <c r="Z10" s="13" t="s">
        <v>25</v>
      </c>
      <c r="AA10" s="110"/>
    </row>
    <row r="11" spans="1:27" x14ac:dyDescent="0.25">
      <c r="A11" s="358" t="s">
        <v>2990</v>
      </c>
      <c r="B11" s="357"/>
      <c r="C11" s="243" t="s">
        <v>26</v>
      </c>
      <c r="D11" s="243" t="s">
        <v>26</v>
      </c>
      <c r="E11" s="243">
        <v>2</v>
      </c>
      <c r="F11" s="321" t="s">
        <v>27</v>
      </c>
      <c r="G11" s="321"/>
      <c r="H11" s="321"/>
      <c r="I11" s="321"/>
      <c r="J11" s="335">
        <v>2</v>
      </c>
      <c r="K11" s="335"/>
      <c r="L11" s="336"/>
      <c r="M11" s="13">
        <v>1</v>
      </c>
      <c r="N11" s="13">
        <v>4</v>
      </c>
      <c r="O11" s="13" t="str">
        <v>KTS</v>
      </c>
      <c r="P11" s="13" t="str">
        <v>100 / 360°</v>
      </c>
      <c r="Q11" s="61">
        <v>8</v>
      </c>
      <c r="R11" s="13">
        <v>8</v>
      </c>
      <c r="S11" s="61">
        <v>3.56</v>
      </c>
      <c r="T11" s="61">
        <v>10.069200564096437</v>
      </c>
      <c r="U11" s="61">
        <v>10</v>
      </c>
      <c r="V11" s="61">
        <v>6.9200564096437489E-2</v>
      </c>
      <c r="W11" s="262">
        <v>6.9200564096437486E-3</v>
      </c>
      <c r="X11" s="13" t="str">
        <v>2</v>
      </c>
      <c r="Y11" s="227"/>
      <c r="Z11" s="35" t="s">
        <v>28</v>
      </c>
      <c r="AA11" s="227"/>
    </row>
    <row r="12" spans="1:27" x14ac:dyDescent="0.25">
      <c r="A12" s="356" t="s">
        <v>29</v>
      </c>
      <c r="B12" s="357"/>
      <c r="C12" s="243">
        <v>56</v>
      </c>
      <c r="D12" s="243">
        <v>58</v>
      </c>
      <c r="E12" s="244">
        <v>3</v>
      </c>
      <c r="F12" s="327" t="s">
        <v>30</v>
      </c>
      <c r="G12" s="327"/>
      <c r="H12" s="327"/>
      <c r="I12" s="327"/>
      <c r="J12" s="322" t="s">
        <v>3001</v>
      </c>
      <c r="K12" s="322"/>
      <c r="L12" s="323"/>
      <c r="M12" s="13">
        <v>1</v>
      </c>
      <c r="N12" s="13">
        <v>5</v>
      </c>
      <c r="O12" s="13" t="str">
        <v>KTS</v>
      </c>
      <c r="P12" s="13" t="str">
        <v>100 / 360°</v>
      </c>
      <c r="Q12" s="61">
        <v>15</v>
      </c>
      <c r="R12" s="13">
        <v>3</v>
      </c>
      <c r="S12" s="61">
        <v>1.55</v>
      </c>
      <c r="T12" s="61">
        <v>6.0031241866214966</v>
      </c>
      <c r="U12" s="61">
        <v>6</v>
      </c>
      <c r="V12" s="61">
        <v>3.1241866214966052E-3</v>
      </c>
      <c r="W12" s="262">
        <v>5.206977702494342E-4</v>
      </c>
      <c r="X12" s="13" t="str">
        <v/>
      </c>
      <c r="Y12" s="226"/>
      <c r="Z12" s="230">
        <v>10</v>
      </c>
      <c r="AA12" s="229" t="s">
        <v>31</v>
      </c>
    </row>
    <row r="13" spans="1:27" x14ac:dyDescent="0.25">
      <c r="A13" s="358" t="s">
        <v>2990</v>
      </c>
      <c r="B13" s="357"/>
      <c r="C13" s="243" t="s">
        <v>26</v>
      </c>
      <c r="D13" s="243" t="s">
        <v>26</v>
      </c>
      <c r="E13" s="242">
        <v>4</v>
      </c>
      <c r="F13" s="321" t="s">
        <v>32</v>
      </c>
      <c r="G13" s="321"/>
      <c r="H13" s="321"/>
      <c r="I13" s="321"/>
      <c r="J13" s="324" t="s">
        <v>3002</v>
      </c>
      <c r="K13" s="324"/>
      <c r="L13" s="325"/>
      <c r="M13" s="13" t="str">
        <v>Poisto</v>
      </c>
      <c r="N13" s="13" t="str">
        <v/>
      </c>
      <c r="O13" s="13" t="str">
        <v/>
      </c>
      <c r="P13" s="13" t="str">
        <v/>
      </c>
      <c r="Q13" s="61" t="str">
        <v/>
      </c>
      <c r="R13" s="13" t="str">
        <v/>
      </c>
      <c r="S13" s="61" t="str">
        <v/>
      </c>
      <c r="T13" s="61">
        <v>-46.076884635693887</v>
      </c>
      <c r="U13" s="61">
        <v>-44</v>
      </c>
      <c r="V13" s="61" t="str">
        <v/>
      </c>
      <c r="W13" s="262" t="str">
        <v/>
      </c>
      <c r="X13" s="13" t="str">
        <v/>
      </c>
      <c r="Y13" s="263"/>
      <c r="Z13" s="231" t="s">
        <v>26</v>
      </c>
    </row>
    <row r="14" spans="1:27" x14ac:dyDescent="0.25">
      <c r="A14" s="356" t="s">
        <v>33</v>
      </c>
      <c r="B14" s="357"/>
      <c r="C14" s="243">
        <v>84</v>
      </c>
      <c r="D14" s="243">
        <v>87</v>
      </c>
      <c r="E14" s="243">
        <v>5</v>
      </c>
      <c r="F14" s="321" t="s">
        <v>34</v>
      </c>
      <c r="G14" s="321"/>
      <c r="H14" s="321"/>
      <c r="I14" s="321"/>
      <c r="J14" s="322" t="s">
        <v>3003</v>
      </c>
      <c r="K14" s="322"/>
      <c r="L14" s="323"/>
      <c r="M14" s="13" t="str">
        <v>Tulo</v>
      </c>
      <c r="N14" s="13" t="str">
        <v/>
      </c>
      <c r="O14" s="13" t="str">
        <v/>
      </c>
      <c r="P14" s="13" t="str">
        <v/>
      </c>
      <c r="Q14" s="61" t="str">
        <v/>
      </c>
      <c r="R14" s="13" t="str">
        <v/>
      </c>
      <c r="S14" s="61" t="str">
        <v/>
      </c>
      <c r="T14" s="61">
        <v>45.878817988233415</v>
      </c>
      <c r="U14" s="61">
        <v>46</v>
      </c>
      <c r="V14" s="61" t="str">
        <v/>
      </c>
      <c r="W14" s="262" t="str">
        <v/>
      </c>
      <c r="X14" s="13" t="str">
        <v/>
      </c>
      <c r="Y14" s="226"/>
      <c r="Z14" s="233">
        <v>0.2</v>
      </c>
      <c r="AA14" s="232" t="s">
        <v>35</v>
      </c>
    </row>
    <row r="15" spans="1:27" x14ac:dyDescent="0.25">
      <c r="A15" s="356" t="s">
        <v>36</v>
      </c>
      <c r="B15" s="357"/>
      <c r="C15" s="245" t="s">
        <v>3005</v>
      </c>
      <c r="D15" s="243"/>
      <c r="E15" s="243" t="s">
        <v>26</v>
      </c>
      <c r="F15" s="321" t="s">
        <v>37</v>
      </c>
      <c r="G15" s="321"/>
      <c r="H15" s="321"/>
      <c r="I15" s="321"/>
      <c r="J15" s="342" t="s">
        <v>3004</v>
      </c>
      <c r="K15" s="342"/>
      <c r="L15" s="343"/>
      <c r="M15" s="13"/>
      <c r="N15" s="13"/>
      <c r="O15" s="13"/>
      <c r="P15" s="13"/>
      <c r="Q15" s="61"/>
      <c r="R15" s="13"/>
      <c r="S15" s="61"/>
      <c r="T15" s="61"/>
      <c r="U15" s="61"/>
      <c r="V15" s="61"/>
      <c r="W15" s="262"/>
      <c r="X15" s="13"/>
    </row>
    <row r="16" spans="1:27" x14ac:dyDescent="0.25">
      <c r="A16" s="359"/>
      <c r="B16" s="360"/>
      <c r="C16" s="362"/>
      <c r="D16" s="362"/>
      <c r="E16" s="362"/>
      <c r="F16" s="321"/>
      <c r="G16" s="321"/>
      <c r="H16" s="321"/>
      <c r="I16" s="321"/>
      <c r="J16" s="342"/>
      <c r="K16" s="342"/>
      <c r="L16" s="343"/>
      <c r="M16" s="13"/>
      <c r="N16" s="13"/>
      <c r="O16" s="13"/>
      <c r="P16" s="13"/>
      <c r="Q16" s="61"/>
      <c r="R16" s="13"/>
      <c r="S16" s="61"/>
      <c r="T16" s="61"/>
      <c r="U16" s="61"/>
      <c r="V16" s="61"/>
      <c r="W16" s="262"/>
      <c r="X16" s="13"/>
    </row>
    <row r="17" spans="1:29" x14ac:dyDescent="0.25">
      <c r="A17" s="83" t="s">
        <v>39</v>
      </c>
      <c r="B17" s="84"/>
      <c r="C17" s="84"/>
      <c r="D17" s="84"/>
      <c r="E17" s="246">
        <v>3</v>
      </c>
      <c r="F17" s="361"/>
      <c r="G17" s="361"/>
      <c r="H17" s="361"/>
      <c r="I17" s="361"/>
      <c r="J17" s="363"/>
      <c r="K17" s="363"/>
      <c r="L17" s="364"/>
      <c r="M17" s="13"/>
      <c r="N17" s="13"/>
      <c r="O17" s="13"/>
      <c r="P17" s="13"/>
      <c r="Q17" s="61"/>
      <c r="R17" s="13"/>
      <c r="S17" s="61"/>
      <c r="T17" s="61"/>
      <c r="U17" s="61"/>
      <c r="V17" s="61"/>
      <c r="W17" s="262"/>
      <c r="X17" s="13"/>
    </row>
    <row r="18" spans="1:29" x14ac:dyDescent="0.25">
      <c r="A18" s="7"/>
      <c r="B18" s="7"/>
      <c r="C18" s="7"/>
      <c r="D18" s="7"/>
      <c r="E18" s="9"/>
      <c r="F18" s="8"/>
      <c r="G18" s="7"/>
      <c r="H18" s="36"/>
      <c r="I18" s="34"/>
      <c r="J18" s="34"/>
      <c r="K18" s="34"/>
      <c r="L18" s="7"/>
      <c r="M18" s="13"/>
      <c r="N18" s="13"/>
      <c r="O18" s="13"/>
      <c r="P18" s="13"/>
      <c r="Q18" s="61"/>
      <c r="R18" s="13"/>
      <c r="S18" s="61"/>
      <c r="T18" s="61"/>
      <c r="U18" s="61"/>
      <c r="V18" s="61"/>
      <c r="W18" s="262"/>
      <c r="X18" s="13"/>
    </row>
    <row r="19" spans="1:29" x14ac:dyDescent="0.25">
      <c r="A19" s="1"/>
      <c r="B19" s="209" t="s">
        <v>40</v>
      </c>
      <c r="C19" s="1"/>
      <c r="D19" s="1"/>
      <c r="F19" s="1"/>
      <c r="G19" s="1"/>
      <c r="H19" s="209" t="s">
        <v>41</v>
      </c>
      <c r="I19" s="1"/>
      <c r="J19" s="1"/>
      <c r="K19" s="39"/>
      <c r="M19" s="13"/>
      <c r="N19" s="13"/>
      <c r="O19" s="13"/>
      <c r="P19" s="13"/>
      <c r="Q19" s="61"/>
      <c r="R19" s="13"/>
      <c r="S19" s="61"/>
      <c r="T19" s="61"/>
      <c r="U19" s="61"/>
      <c r="V19" s="61"/>
      <c r="W19" s="262"/>
      <c r="X19" s="13"/>
    </row>
    <row r="20" spans="1:29" ht="14.1" customHeight="1" x14ac:dyDescent="0.25">
      <c r="A20" s="91"/>
      <c r="B20" s="215" t="s">
        <v>38</v>
      </c>
      <c r="C20" s="221" t="s">
        <v>3006</v>
      </c>
      <c r="D20" s="221"/>
      <c r="E20" s="222"/>
      <c r="F20" s="8"/>
      <c r="G20" s="7"/>
      <c r="H20" s="1" t="s">
        <v>42</v>
      </c>
      <c r="I20" s="1" t="s">
        <v>43</v>
      </c>
      <c r="J20" s="1"/>
      <c r="K20" s="1" t="s">
        <v>44</v>
      </c>
      <c r="L20" s="64" t="s">
        <v>44</v>
      </c>
      <c r="M20" s="13"/>
      <c r="N20" s="13"/>
      <c r="O20" s="13"/>
      <c r="P20" s="13"/>
      <c r="Q20" s="61"/>
      <c r="R20" s="13"/>
      <c r="S20" s="61"/>
      <c r="T20" s="61"/>
      <c r="U20" s="61"/>
      <c r="V20" s="61"/>
      <c r="W20" s="262"/>
      <c r="X20" s="13"/>
    </row>
    <row r="21" spans="1:29" ht="14.1" customHeight="1" x14ac:dyDescent="0.25">
      <c r="A21" s="89"/>
      <c r="B21" s="33" t="s">
        <v>45</v>
      </c>
      <c r="C21" s="220"/>
      <c r="D21" s="220"/>
      <c r="E21" s="223"/>
      <c r="F21" s="8"/>
      <c r="G21" s="7"/>
      <c r="H21" s="1" t="s">
        <v>46</v>
      </c>
      <c r="I21" s="1" t="s">
        <v>46</v>
      </c>
      <c r="J21" s="1"/>
      <c r="K21" s="1" t="s">
        <v>46</v>
      </c>
      <c r="L21" s="64" t="s">
        <v>47</v>
      </c>
      <c r="M21" s="13"/>
      <c r="N21" s="13"/>
      <c r="O21" s="13"/>
      <c r="P21" s="13"/>
      <c r="Q21" s="61"/>
      <c r="R21" s="13"/>
      <c r="S21" s="61"/>
      <c r="T21" s="61"/>
      <c r="U21" s="61"/>
      <c r="V21" s="61"/>
      <c r="W21" s="262"/>
      <c r="X21" s="13"/>
    </row>
    <row r="22" spans="1:29" ht="14.1" customHeight="1" x14ac:dyDescent="0.25">
      <c r="A22" s="89"/>
      <c r="B22" s="33" t="s">
        <v>48</v>
      </c>
      <c r="C22" s="220"/>
      <c r="D22" s="220"/>
      <c r="E22" s="223"/>
      <c r="F22" s="8"/>
      <c r="G22" s="92" t="s">
        <v>49</v>
      </c>
      <c r="H22" s="75" cm="1">
        <f t="array" ref="H22">IFERROR(IF(AND($Z$7=TRUE,$Z$8=TRUE),
   INDEX(_xlfn.ANCHORARRAY(Täyttönäkymä!G3),ROWS(_xlfn.ANCHORARRAY(Täyttönäkymä!G3)),2) + INDEX(_xlfn.ANCHORARRAY(Mobiilinäkymä!G3),ROWS(_xlfn.ANCHORARRAY(Mobiilinäkymä!G3)),2),
   IF($Z$7=TRUE,
      INDEX(_xlfn.ANCHORARRAY(Täyttönäkymä!G3),ROWS(_xlfn.ANCHORARRAY(Täyttönäkymä!G3)),2),
      IF($Z$8=TRUE,
         INDEX(_xlfn.ANCHORARRAY(Mobiilinäkymä!G3),ROWS(_xlfn.ANCHORARRAY(Mobiilinäkymä!G3)),2),
         ""
      )
   )
),"")</f>
        <v>45.878817988233415</v>
      </c>
      <c r="I22" s="76" cm="1">
        <f t="array" ref="I22">IFERROR(IF(AND($Z$7=TRUE,$Z$8=TRUE),
   INDEX(_xlfn.ANCHORARRAY(Täyttönäkymä!G3),ROWS(_xlfn.ANCHORARRAY(Täyttönäkymä!G3)),3) + INDEX(_xlfn.ANCHORARRAY(Mobiilinäkymä!G3),ROWS(_xlfn.ANCHORARRAY(Mobiilinäkymä!G3)),3),
   IF($Z$7=TRUE,
      INDEX(_xlfn.ANCHORARRAY(Täyttönäkymä!G3),ROWS(_xlfn.ANCHORARRAY(Täyttönäkymä!G3)),3),
      IF($Z$8=TRUE,
         INDEX(_xlfn.ANCHORARRAY(Mobiilinäkymä!G3),ROWS(_xlfn.ANCHORARRAY(Mobiilinäkymä!G3)),3),
         ""
      )
   )
),"")</f>
        <v>46</v>
      </c>
      <c r="J22" s="210"/>
      <c r="K22" s="75">
        <f>IFERROR(H22-I22,"")</f>
        <v>-0.12118201176658516</v>
      </c>
      <c r="L22" s="208">
        <f>IFERROR((H22-I22)/I22,"")</f>
        <v>-2.6343915601431556E-3</v>
      </c>
      <c r="M22" s="13"/>
      <c r="N22" s="13"/>
      <c r="O22" s="13"/>
      <c r="P22" s="13"/>
      <c r="Q22" s="61"/>
      <c r="R22" s="13"/>
      <c r="S22" s="61"/>
      <c r="T22" s="61"/>
      <c r="U22" s="61"/>
      <c r="V22" s="61"/>
      <c r="W22" s="262"/>
      <c r="X22" s="13"/>
    </row>
    <row r="23" spans="1:29" ht="14.1" customHeight="1" x14ac:dyDescent="0.25">
      <c r="A23" s="90"/>
      <c r="B23" s="219" t="s">
        <v>50</v>
      </c>
      <c r="C23" s="224"/>
      <c r="D23" s="224"/>
      <c r="E23" s="225"/>
      <c r="F23" s="8"/>
      <c r="G23" s="92" t="s">
        <v>51</v>
      </c>
      <c r="H23" s="75" cm="1">
        <f t="array" ref="H23">IFERROR(IF(AND($Y$7=TRUE,$Y$8=TRUE),
   INDEX(_xlfn.ANCHORARRAY(Täyttönäkymä!A3),ROWS(_xlfn.ANCHORARRAY(Täyttönäkymä!A3)),2) + INDEX(_xlfn.ANCHORARRAY(Mobiilinäkymä!A3),ROWS(_xlfn.ANCHORARRAY(Mobiilinäkymä!A3)),2),
   IF($Y$7=TRUE,
      INDEX(_xlfn.ANCHORARRAY(Täyttönäkymä!A3),ROWS(_xlfn.ANCHORARRAY(Täyttönäkymä!A3)),2),
      IF($Y$8=TRUE,
         INDEX(_xlfn.ANCHORARRAY(Mobiilinäkymä!A3),ROWS(_xlfn.ANCHORARRAY(Mobiilinäkymä!A3)),2),
         ""
      )
   )
),"")</f>
        <v>46.076884635693887</v>
      </c>
      <c r="I23" s="76" cm="1">
        <f t="array" ref="I23">IFERROR(IF(AND($Y$7=TRUE,$Y$8=TRUE),
   INDEX(_xlfn.ANCHORARRAY(Täyttönäkymä!A3),ROWS(_xlfn.ANCHORARRAY(Täyttönäkymä!A3)),3) + INDEX(_xlfn.ANCHORARRAY(Mobiilinäkymä!A3),ROWS(_xlfn.ANCHORARRAY(Mobiilinäkymä!A3)),3),
   IF($Y$7=TRUE,
      INDEX(_xlfn.ANCHORARRAY(Täyttönäkymä!A3),ROWS(_xlfn.ANCHORARRAY(Täyttönäkymä!A3)),3),
      IF($Y$8=TRUE,
         INDEX(_xlfn.ANCHORARRAY(Mobiilinäkymä!A3),ROWS(_xlfn.ANCHORARRAY(Mobiilinäkymä!A3)),3),
         ""
      )
   )
),"")</f>
        <v>44</v>
      </c>
      <c r="J23" s="210"/>
      <c r="K23" s="75">
        <f>IFERROR(H23-I23,"")</f>
        <v>2.0768846356938866</v>
      </c>
      <c r="L23" s="208">
        <f>IFERROR((H23-I23)/I23,"")</f>
        <v>4.720192353849742E-2</v>
      </c>
      <c r="M23" s="13"/>
      <c r="N23" s="13"/>
      <c r="O23" s="13"/>
      <c r="P23" s="13"/>
      <c r="Q23" s="61"/>
      <c r="R23" s="13"/>
      <c r="S23" s="61"/>
      <c r="T23" s="61"/>
      <c r="U23" s="61"/>
      <c r="V23" s="61"/>
      <c r="W23" s="262"/>
      <c r="X23" s="13"/>
    </row>
    <row r="24" spans="1:29" ht="14.1" customHeight="1" x14ac:dyDescent="0.25">
      <c r="A24" s="1"/>
      <c r="B24" s="217"/>
      <c r="C24" s="217"/>
      <c r="D24" s="218"/>
      <c r="F24" s="8"/>
      <c r="G24" s="92" t="s">
        <v>52</v>
      </c>
      <c r="H24" s="75">
        <f>IFERROR(H22-H23,"")</f>
        <v>-0.19806664746047176</v>
      </c>
      <c r="I24" s="75">
        <f>IFERROR(I22-I23,"")</f>
        <v>2</v>
      </c>
      <c r="J24" s="210"/>
      <c r="K24" s="210"/>
      <c r="L24" s="211"/>
      <c r="M24" s="13"/>
      <c r="N24" s="13"/>
      <c r="O24" s="13"/>
      <c r="P24" s="13"/>
      <c r="Q24" s="61"/>
      <c r="R24" s="13"/>
      <c r="S24" s="61"/>
      <c r="T24" s="61"/>
      <c r="U24" s="61"/>
      <c r="V24" s="61"/>
      <c r="W24" s="262"/>
      <c r="X24" s="13"/>
    </row>
    <row r="25" spans="1:29" ht="14.1" customHeight="1" x14ac:dyDescent="0.25">
      <c r="A25" s="1"/>
      <c r="B25" s="209" t="s">
        <v>53</v>
      </c>
      <c r="C25" s="1"/>
      <c r="D25" s="1"/>
      <c r="F25" s="8"/>
      <c r="G25" s="92"/>
      <c r="H25" s="210"/>
      <c r="I25" s="210"/>
      <c r="J25" s="210"/>
      <c r="K25" s="211"/>
      <c r="L25" s="1"/>
      <c r="M25" s="13"/>
      <c r="N25" s="13"/>
      <c r="O25" s="13"/>
      <c r="P25" s="13"/>
      <c r="Q25" s="61"/>
      <c r="R25" s="13"/>
      <c r="S25" s="61"/>
      <c r="T25" s="61"/>
      <c r="U25" s="61"/>
      <c r="V25" s="61"/>
      <c r="W25" s="111"/>
      <c r="X25" s="13"/>
    </row>
    <row r="26" spans="1:29" ht="14.1" customHeight="1" x14ac:dyDescent="0.25">
      <c r="A26" s="312"/>
      <c r="B26" s="313" t="s">
        <v>2989</v>
      </c>
      <c r="C26" s="316" t="s">
        <v>2991</v>
      </c>
      <c r="D26" s="316" t="s">
        <v>2992</v>
      </c>
      <c r="E26" s="317" t="s">
        <v>2993</v>
      </c>
      <c r="F26" s="1"/>
      <c r="G26" s="1"/>
      <c r="H26" s="209" t="s">
        <v>54</v>
      </c>
      <c r="I26" s="1"/>
      <c r="J26" s="1"/>
      <c r="K26" s="39"/>
      <c r="L26" s="13"/>
      <c r="M26" s="13"/>
      <c r="N26" s="13"/>
      <c r="O26" s="13"/>
      <c r="P26" s="13"/>
      <c r="Q26" s="61"/>
      <c r="R26" s="13"/>
      <c r="S26" s="61"/>
      <c r="T26" s="61"/>
      <c r="U26" s="61"/>
      <c r="V26" s="61"/>
      <c r="W26" s="111"/>
      <c r="X26" s="13"/>
    </row>
    <row r="27" spans="1:29" ht="14.1" customHeight="1" x14ac:dyDescent="0.25">
      <c r="A27" s="89"/>
      <c r="B27" s="217" t="s">
        <v>23</v>
      </c>
      <c r="C27" s="218">
        <v>-0.3</v>
      </c>
      <c r="D27" s="218">
        <v>-1.8</v>
      </c>
      <c r="E27" s="310"/>
      <c r="F27" s="8"/>
      <c r="G27" s="7"/>
      <c r="H27" s="1" t="s">
        <v>46</v>
      </c>
      <c r="I27" s="1" t="s">
        <v>46</v>
      </c>
      <c r="J27" s="1"/>
      <c r="K27" s="1" t="s">
        <v>46</v>
      </c>
      <c r="L27" s="64" t="s">
        <v>47</v>
      </c>
      <c r="M27" s="13"/>
      <c r="N27" s="13"/>
      <c r="O27" s="13"/>
      <c r="P27" s="13"/>
      <c r="Q27" s="61"/>
      <c r="R27" s="13"/>
      <c r="S27" s="61"/>
      <c r="T27" s="61"/>
      <c r="U27" s="61"/>
      <c r="V27" s="61"/>
      <c r="W27" s="111"/>
      <c r="X27" s="13"/>
    </row>
    <row r="28" spans="1:29" ht="14.1" customHeight="1" x14ac:dyDescent="0.25">
      <c r="A28" s="89"/>
      <c r="B28" s="217" t="s">
        <v>29</v>
      </c>
      <c r="C28" s="218">
        <v>-2</v>
      </c>
      <c r="D28" s="218">
        <v>-3.2</v>
      </c>
      <c r="E28" s="310"/>
      <c r="F28" s="8"/>
      <c r="G28" s="92" t="s">
        <v>49</v>
      </c>
      <c r="H28" s="75">
        <f>H22*1.3</f>
        <v>59.64246338470344</v>
      </c>
      <c r="I28" s="76">
        <f>I22*1.3</f>
        <v>59.800000000000004</v>
      </c>
      <c r="J28" s="60"/>
      <c r="K28" s="76">
        <f>IFERROR(IF(ISBLANK(H28)=TRUE,"",H28-I28),H28-I28)</f>
        <v>-0.15753661529656426</v>
      </c>
      <c r="L28" s="81">
        <f>IFERROR((H28-I28)/I28,"")</f>
        <v>-2.634391560143215E-3</v>
      </c>
      <c r="M28" s="13"/>
      <c r="N28" s="13"/>
      <c r="O28" s="13"/>
      <c r="P28" s="13"/>
      <c r="Q28" s="61"/>
      <c r="R28" s="13"/>
      <c r="S28" s="61"/>
      <c r="T28" s="61"/>
      <c r="U28" s="61"/>
      <c r="V28" s="61"/>
      <c r="W28" s="111"/>
      <c r="X28" s="13"/>
    </row>
    <row r="29" spans="1:29" ht="14.1" customHeight="1" x14ac:dyDescent="0.25">
      <c r="A29" s="89"/>
      <c r="B29" s="217" t="s">
        <v>33</v>
      </c>
      <c r="C29" s="218">
        <v>-4</v>
      </c>
      <c r="D29" s="218">
        <v>-4.2</v>
      </c>
      <c r="E29" s="310"/>
      <c r="F29" s="8"/>
      <c r="G29" s="92" t="s">
        <v>51</v>
      </c>
      <c r="H29" s="75">
        <f>H23*1.3</f>
        <v>59.899950026402053</v>
      </c>
      <c r="I29" s="76">
        <f>I23*1.3</f>
        <v>57.2</v>
      </c>
      <c r="J29" s="60"/>
      <c r="K29" s="76">
        <f>IFERROR(IF(ISBLANK(H29)=TRUE,"",H29-I29),H29-I29)</f>
        <v>2.6999500264020497</v>
      </c>
      <c r="L29" s="81">
        <f>IFERROR((H29-I29)/I29,"")</f>
        <v>4.7201923538497371E-2</v>
      </c>
      <c r="M29" s="13"/>
      <c r="N29" s="13"/>
      <c r="O29" s="13"/>
      <c r="P29" s="13"/>
      <c r="Q29" s="61"/>
      <c r="R29" s="13"/>
      <c r="S29" s="61"/>
      <c r="T29" s="61"/>
      <c r="U29" s="61"/>
      <c r="V29" s="61"/>
      <c r="W29" s="111"/>
      <c r="X29" s="13"/>
      <c r="Z29" s="1"/>
      <c r="AA29" s="39"/>
      <c r="AB29" s="1"/>
      <c r="AC29" s="1"/>
    </row>
    <row r="30" spans="1:29" ht="14.1" customHeight="1" x14ac:dyDescent="0.25">
      <c r="A30" s="90"/>
      <c r="B30" s="314" t="s">
        <v>55</v>
      </c>
      <c r="C30" s="315">
        <v>-4</v>
      </c>
      <c r="D30" s="315">
        <v>-4.2</v>
      </c>
      <c r="E30" s="311"/>
      <c r="F30" s="8"/>
      <c r="G30" s="92" t="s">
        <v>52</v>
      </c>
      <c r="H30" s="76">
        <f>IFERROR(IF(ISBLANK(H28)=TRUE,"",H28-H29),"")</f>
        <v>-0.25748664169861257</v>
      </c>
      <c r="I30" s="76">
        <f>IFERROR(IF(ISBLANK(I28)=TRUE,"",I28-I29),"")</f>
        <v>2.6000000000000014</v>
      </c>
      <c r="J30" s="60"/>
      <c r="K30" s="60"/>
      <c r="L30" s="60"/>
      <c r="M30" s="13"/>
      <c r="N30" s="13"/>
      <c r="O30" s="13"/>
      <c r="P30" s="13"/>
      <c r="Q30" s="61"/>
      <c r="R30" s="13"/>
      <c r="S30" s="61"/>
      <c r="T30" s="61"/>
      <c r="U30" s="61"/>
      <c r="V30" s="13"/>
      <c r="W30" s="111"/>
      <c r="X30" s="13"/>
      <c r="Z30" s="1"/>
      <c r="AA30" s="217"/>
      <c r="AB30" s="217"/>
      <c r="AC30" s="218"/>
    </row>
    <row r="31" spans="1:29" ht="9" customHeight="1" x14ac:dyDescent="0.25">
      <c r="A31" s="59"/>
      <c r="B31" s="58"/>
      <c r="C31" s="58"/>
      <c r="D31" s="58"/>
      <c r="E31" s="58"/>
      <c r="F31" s="58"/>
      <c r="G31" s="58"/>
      <c r="H31" s="58"/>
      <c r="I31" s="58"/>
      <c r="J31" s="58"/>
      <c r="K31" s="58"/>
      <c r="L31" s="58"/>
      <c r="M31" s="13"/>
      <c r="N31" s="13"/>
      <c r="O31" s="13"/>
      <c r="P31" s="13"/>
      <c r="Q31" s="61"/>
      <c r="R31" s="13"/>
      <c r="S31" s="61"/>
      <c r="T31" s="61"/>
      <c r="U31" s="61"/>
      <c r="V31" s="13"/>
      <c r="W31" s="111"/>
      <c r="X31" s="13"/>
      <c r="Z31" s="1"/>
      <c r="AA31" s="217"/>
      <c r="AB31" s="217"/>
      <c r="AC31" s="218"/>
    </row>
    <row r="32" spans="1:29" ht="14.1" customHeight="1" x14ac:dyDescent="0.25">
      <c r="A32" s="353" t="s">
        <v>56</v>
      </c>
      <c r="B32" s="354"/>
      <c r="C32" s="354" t="s">
        <v>57</v>
      </c>
      <c r="D32" s="354"/>
      <c r="E32" s="354"/>
      <c r="F32" s="354"/>
      <c r="G32" s="354"/>
      <c r="H32" s="354"/>
      <c r="I32" s="354"/>
      <c r="J32" s="354"/>
      <c r="K32" s="354"/>
      <c r="L32" s="355"/>
      <c r="M32" s="13"/>
      <c r="N32" s="13"/>
      <c r="O32" s="13"/>
      <c r="P32" s="13"/>
      <c r="Q32" s="61"/>
      <c r="R32" s="13"/>
      <c r="S32" s="61"/>
      <c r="T32" s="61"/>
      <c r="U32" s="61"/>
      <c r="V32" s="13"/>
      <c r="W32" s="111"/>
      <c r="X32" s="13"/>
      <c r="Z32" s="1"/>
      <c r="AA32" s="217"/>
      <c r="AB32" s="217"/>
      <c r="AC32" s="218"/>
    </row>
    <row r="33" spans="1:29" ht="14.1" customHeight="1" x14ac:dyDescent="0.25">
      <c r="A33" s="85">
        <v>1</v>
      </c>
      <c r="B33" s="319" t="s">
        <v>3007</v>
      </c>
      <c r="C33" s="319"/>
      <c r="D33" s="319"/>
      <c r="E33" s="319"/>
      <c r="F33" s="319"/>
      <c r="G33" s="319"/>
      <c r="H33" s="319"/>
      <c r="I33" s="319"/>
      <c r="J33" s="319"/>
      <c r="K33" s="86"/>
      <c r="L33" s="87"/>
      <c r="M33" s="13"/>
      <c r="N33" s="13"/>
      <c r="O33" s="13"/>
      <c r="P33" s="13"/>
      <c r="Q33" s="61"/>
      <c r="R33" s="13"/>
      <c r="S33" s="61"/>
      <c r="T33" s="61"/>
      <c r="U33" s="61"/>
      <c r="V33" s="13"/>
      <c r="W33" s="111"/>
      <c r="X33" s="13"/>
      <c r="Z33" s="1"/>
      <c r="AA33" s="217"/>
      <c r="AB33" s="217"/>
      <c r="AC33" s="218"/>
    </row>
    <row r="34" spans="1:29" ht="14.1" customHeight="1" x14ac:dyDescent="0.25">
      <c r="A34" s="63">
        <v>2</v>
      </c>
      <c r="B34" s="318" t="s">
        <v>3008</v>
      </c>
      <c r="C34" s="318"/>
      <c r="D34" s="318"/>
      <c r="E34" s="318"/>
      <c r="F34" s="318"/>
      <c r="G34" s="318"/>
      <c r="H34" s="318"/>
      <c r="I34" s="318"/>
      <c r="J34" s="318"/>
      <c r="K34" s="88"/>
      <c r="L34" s="82"/>
      <c r="M34" s="13"/>
      <c r="N34" s="13"/>
      <c r="O34" s="13"/>
      <c r="P34" s="13"/>
      <c r="Q34" s="61"/>
      <c r="R34" s="13"/>
      <c r="S34" s="61"/>
      <c r="T34" s="61"/>
      <c r="U34" s="61"/>
      <c r="V34" s="13"/>
      <c r="W34" s="111"/>
      <c r="X34" s="13"/>
      <c r="Z34" s="1"/>
      <c r="AA34" s="217"/>
      <c r="AB34" s="217"/>
      <c r="AC34" s="218"/>
    </row>
    <row r="35" spans="1:29" ht="14.1" customHeight="1" x14ac:dyDescent="0.25">
      <c r="A35" s="63" t="s">
        <v>2994</v>
      </c>
      <c r="B35" s="318" t="s">
        <v>3009</v>
      </c>
      <c r="C35" s="318"/>
      <c r="D35" s="318"/>
      <c r="E35" s="318"/>
      <c r="F35" s="318"/>
      <c r="G35" s="318"/>
      <c r="H35" s="318"/>
      <c r="I35" s="318"/>
      <c r="J35" s="318"/>
      <c r="K35" s="88"/>
      <c r="L35" s="82"/>
      <c r="M35" s="13"/>
      <c r="N35" s="13"/>
      <c r="O35" s="13"/>
      <c r="P35" s="13"/>
      <c r="Q35" s="61"/>
      <c r="R35" s="13"/>
      <c r="S35" s="61"/>
      <c r="T35" s="61"/>
      <c r="U35" s="61"/>
      <c r="V35" s="13"/>
      <c r="W35" s="111"/>
      <c r="X35" s="13"/>
    </row>
    <row r="36" spans="1:29" ht="14.1" customHeight="1" x14ac:dyDescent="0.25">
      <c r="A36" s="63">
        <v>4</v>
      </c>
      <c r="B36" s="318" t="s">
        <v>3010</v>
      </c>
      <c r="C36" s="318"/>
      <c r="D36" s="318"/>
      <c r="E36" s="318"/>
      <c r="F36" s="318"/>
      <c r="G36" s="318"/>
      <c r="H36" s="318"/>
      <c r="I36" s="318"/>
      <c r="J36" s="318"/>
      <c r="K36" s="88"/>
      <c r="L36" s="82"/>
      <c r="M36" s="13"/>
      <c r="N36" s="13"/>
      <c r="O36" s="13"/>
      <c r="P36" s="13"/>
      <c r="Q36" s="61"/>
      <c r="R36" s="13"/>
      <c r="S36" s="61"/>
      <c r="T36" s="61"/>
      <c r="U36" s="61"/>
      <c r="V36" s="13"/>
      <c r="W36" s="111"/>
      <c r="X36" s="13"/>
    </row>
    <row r="37" spans="1:29" ht="14.1" customHeight="1" x14ac:dyDescent="0.25">
      <c r="A37" s="63">
        <v>5</v>
      </c>
      <c r="B37" s="318" t="s">
        <v>3011</v>
      </c>
      <c r="C37" s="318"/>
      <c r="D37" s="318"/>
      <c r="E37" s="318"/>
      <c r="F37" s="318"/>
      <c r="G37" s="318"/>
      <c r="H37" s="318"/>
      <c r="I37" s="318"/>
      <c r="J37" s="318"/>
      <c r="K37" s="88"/>
      <c r="L37" s="82"/>
      <c r="M37" s="13"/>
      <c r="N37" s="13"/>
      <c r="O37" s="13"/>
      <c r="P37" s="13"/>
      <c r="Q37" s="61"/>
      <c r="R37" s="13"/>
      <c r="S37" s="61"/>
      <c r="T37" s="61"/>
      <c r="U37" s="61"/>
      <c r="V37" s="13"/>
      <c r="W37" s="111"/>
      <c r="X37" s="13"/>
    </row>
    <row r="38" spans="1:29" ht="14.1" customHeight="1" x14ac:dyDescent="0.25">
      <c r="A38" s="63">
        <v>6</v>
      </c>
      <c r="B38" s="318" t="s">
        <v>3012</v>
      </c>
      <c r="C38" s="318"/>
      <c r="D38" s="318"/>
      <c r="E38" s="318"/>
      <c r="F38" s="318"/>
      <c r="G38" s="318"/>
      <c r="H38" s="318"/>
      <c r="I38" s="318"/>
      <c r="J38" s="318"/>
      <c r="K38" s="88"/>
      <c r="L38" s="82"/>
      <c r="M38" s="13"/>
      <c r="N38" s="13"/>
      <c r="O38" s="13"/>
      <c r="P38" s="13"/>
      <c r="Q38" s="61"/>
      <c r="R38" s="13"/>
      <c r="S38" s="61"/>
      <c r="T38" s="61"/>
      <c r="U38" s="61"/>
      <c r="V38" s="13"/>
      <c r="W38" s="111"/>
      <c r="X38" s="13"/>
    </row>
    <row r="39" spans="1:29" ht="14.1" customHeight="1" x14ac:dyDescent="0.25">
      <c r="A39" s="63">
        <v>7</v>
      </c>
      <c r="B39" s="318" t="s">
        <v>3013</v>
      </c>
      <c r="C39" s="318"/>
      <c r="D39" s="318"/>
      <c r="E39" s="318"/>
      <c r="F39" s="318"/>
      <c r="G39" s="318"/>
      <c r="H39" s="318"/>
      <c r="I39" s="318"/>
      <c r="J39" s="318"/>
      <c r="K39" s="88"/>
      <c r="L39" s="82"/>
      <c r="M39" s="13"/>
      <c r="N39" s="13"/>
      <c r="O39" s="13"/>
      <c r="P39" s="13"/>
      <c r="Q39" s="61"/>
      <c r="R39" s="13"/>
      <c r="S39" s="61"/>
      <c r="T39" s="61"/>
      <c r="U39" s="61"/>
      <c r="V39" s="13"/>
      <c r="W39" s="111"/>
      <c r="X39" s="13"/>
    </row>
    <row r="40" spans="1:29" ht="14.1" customHeight="1" x14ac:dyDescent="0.25">
      <c r="A40" s="63" t="s">
        <v>2991</v>
      </c>
      <c r="B40" s="318" t="s">
        <v>3014</v>
      </c>
      <c r="C40" s="318"/>
      <c r="D40" s="318"/>
      <c r="E40" s="318"/>
      <c r="F40" s="318"/>
      <c r="G40" s="318"/>
      <c r="H40" s="318"/>
      <c r="I40" s="318"/>
      <c r="J40" s="318"/>
      <c r="K40" s="88"/>
      <c r="L40" s="82"/>
      <c r="M40" s="13"/>
      <c r="N40" s="13"/>
      <c r="O40" s="13"/>
      <c r="P40" s="13"/>
      <c r="Q40" s="61"/>
      <c r="R40" s="13"/>
      <c r="S40" s="61"/>
      <c r="T40" s="61"/>
      <c r="U40" s="61"/>
      <c r="V40" s="13"/>
      <c r="W40" s="111"/>
      <c r="X40" s="13"/>
    </row>
    <row r="41" spans="1:29" ht="14.1" customHeight="1" x14ac:dyDescent="0.25">
      <c r="A41" s="63" t="s">
        <v>2992</v>
      </c>
      <c r="B41" s="318" t="s">
        <v>3015</v>
      </c>
      <c r="C41" s="318"/>
      <c r="D41" s="318"/>
      <c r="E41" s="318"/>
      <c r="F41" s="318"/>
      <c r="G41" s="318"/>
      <c r="H41" s="318"/>
      <c r="I41" s="318"/>
      <c r="J41" s="318"/>
      <c r="K41" s="88"/>
      <c r="L41" s="82"/>
      <c r="M41" s="13"/>
      <c r="N41" s="13"/>
      <c r="O41" s="13"/>
      <c r="P41" s="13"/>
      <c r="Q41" s="61"/>
      <c r="R41" s="13"/>
      <c r="S41" s="61"/>
      <c r="T41" s="61"/>
      <c r="U41" s="61"/>
      <c r="V41" s="13"/>
      <c r="W41" s="111"/>
      <c r="X41" s="13"/>
    </row>
    <row r="42" spans="1:29" ht="14.1" customHeight="1" x14ac:dyDescent="0.25">
      <c r="A42" s="63"/>
      <c r="B42" s="318"/>
      <c r="C42" s="318"/>
      <c r="D42" s="318"/>
      <c r="E42" s="318"/>
      <c r="F42" s="318"/>
      <c r="G42" s="318"/>
      <c r="H42" s="318"/>
      <c r="I42" s="318"/>
      <c r="J42" s="318"/>
      <c r="K42" s="88"/>
      <c r="L42" s="82"/>
      <c r="M42" s="13"/>
      <c r="N42" s="13"/>
      <c r="O42" s="13"/>
      <c r="P42" s="13"/>
      <c r="Q42" s="61"/>
      <c r="R42" s="13"/>
      <c r="S42" s="61"/>
      <c r="T42" s="61"/>
      <c r="U42" s="61"/>
      <c r="V42" s="13"/>
      <c r="W42" s="111"/>
      <c r="X42" s="13"/>
    </row>
    <row r="43" spans="1:29" ht="14.1" hidden="1" customHeight="1" x14ac:dyDescent="0.25">
      <c r="A43" s="63"/>
      <c r="B43" s="318"/>
      <c r="C43" s="318"/>
      <c r="D43" s="318"/>
      <c r="E43" s="318"/>
      <c r="F43" s="318"/>
      <c r="G43" s="318"/>
      <c r="H43" s="318"/>
      <c r="I43" s="318"/>
      <c r="J43" s="318"/>
      <c r="K43" s="88"/>
      <c r="L43" s="82"/>
      <c r="M43" s="13"/>
      <c r="N43" s="13"/>
      <c r="O43" s="13"/>
      <c r="P43" s="13"/>
      <c r="Q43" s="61"/>
      <c r="R43" s="13"/>
      <c r="S43" s="61"/>
      <c r="T43" s="61"/>
      <c r="U43" s="61"/>
      <c r="V43" s="13"/>
      <c r="W43" s="111"/>
      <c r="X43" s="13"/>
    </row>
    <row r="44" spans="1:29" ht="14.1" customHeight="1" x14ac:dyDescent="0.25">
      <c r="A44" s="63"/>
      <c r="B44" s="318"/>
      <c r="C44" s="318"/>
      <c r="D44" s="318"/>
      <c r="E44" s="318"/>
      <c r="F44" s="318"/>
      <c r="G44" s="318"/>
      <c r="H44" s="318"/>
      <c r="I44" s="318"/>
      <c r="J44" s="318"/>
      <c r="K44" s="88"/>
      <c r="L44" s="82"/>
      <c r="M44" s="13"/>
      <c r="N44" s="13"/>
      <c r="O44" s="13"/>
      <c r="P44" s="13"/>
      <c r="Q44" s="61"/>
      <c r="R44" s="13"/>
      <c r="S44" s="61"/>
      <c r="T44" s="61"/>
      <c r="U44" s="61"/>
      <c r="V44" s="13"/>
      <c r="W44" s="111"/>
      <c r="X44" s="13"/>
    </row>
    <row r="45" spans="1:29" ht="14.1" customHeight="1" x14ac:dyDescent="0.25">
      <c r="A45" s="63"/>
      <c r="B45" s="318"/>
      <c r="C45" s="318"/>
      <c r="D45" s="318"/>
      <c r="E45" s="318"/>
      <c r="F45" s="318"/>
      <c r="G45" s="318"/>
      <c r="H45" s="318"/>
      <c r="I45" s="318"/>
      <c r="J45" s="318"/>
      <c r="K45" s="88"/>
      <c r="L45" s="82"/>
      <c r="M45" s="13"/>
      <c r="N45" s="13"/>
      <c r="O45" s="13"/>
      <c r="P45" s="13"/>
      <c r="Q45" s="61"/>
      <c r="R45" s="13"/>
      <c r="S45" s="61"/>
      <c r="T45" s="61"/>
      <c r="U45" s="61"/>
      <c r="V45" s="13"/>
      <c r="W45" s="111"/>
      <c r="X45" s="13"/>
    </row>
    <row r="46" spans="1:29" ht="14.1" customHeight="1" x14ac:dyDescent="0.25">
      <c r="A46" s="63"/>
      <c r="B46" s="318"/>
      <c r="C46" s="318"/>
      <c r="D46" s="318"/>
      <c r="E46" s="318"/>
      <c r="F46" s="318"/>
      <c r="G46" s="318"/>
      <c r="H46" s="318"/>
      <c r="I46" s="318"/>
      <c r="J46" s="318"/>
      <c r="K46" s="88"/>
      <c r="L46" s="82"/>
      <c r="M46" s="13"/>
      <c r="N46" s="13"/>
      <c r="O46" s="13"/>
      <c r="P46" s="13"/>
      <c r="Q46" s="61"/>
      <c r="R46" s="13"/>
      <c r="S46" s="61"/>
      <c r="T46" s="61"/>
      <c r="U46" s="61"/>
      <c r="V46" s="13"/>
      <c r="W46" s="111"/>
      <c r="X46" s="13"/>
    </row>
    <row r="47" spans="1:29" ht="14.1" customHeight="1" x14ac:dyDescent="0.25">
      <c r="A47" s="105"/>
      <c r="B47" s="106"/>
      <c r="C47" s="106"/>
      <c r="D47" s="106"/>
      <c r="E47" s="106"/>
      <c r="F47" s="106"/>
      <c r="G47" s="106"/>
      <c r="H47" s="107"/>
      <c r="I47" s="107"/>
      <c r="J47" s="107"/>
      <c r="K47" s="108"/>
      <c r="L47" s="109"/>
      <c r="M47" s="13"/>
      <c r="N47" s="13"/>
      <c r="O47" s="13"/>
      <c r="P47" s="13"/>
      <c r="Q47" s="210"/>
      <c r="R47" s="13"/>
      <c r="S47" s="61"/>
      <c r="T47" s="61"/>
      <c r="U47" s="61"/>
      <c r="V47" s="13"/>
      <c r="W47" s="111"/>
      <c r="X47" s="13"/>
    </row>
    <row r="48" spans="1:29" ht="14.1" customHeight="1" x14ac:dyDescent="0.25">
      <c r="A48" s="68"/>
      <c r="B48" s="68"/>
      <c r="C48" s="68"/>
      <c r="D48" s="68"/>
      <c r="E48" s="68"/>
      <c r="F48" s="68"/>
      <c r="G48" s="68"/>
      <c r="H48" s="69"/>
      <c r="I48" s="69"/>
      <c r="J48" s="69"/>
      <c r="K48" s="70"/>
      <c r="L48" s="68"/>
      <c r="M48" s="13"/>
      <c r="N48" s="13"/>
      <c r="O48" s="13"/>
      <c r="P48" s="13"/>
      <c r="Q48" s="210"/>
      <c r="R48" s="1"/>
      <c r="S48" s="210"/>
      <c r="T48" s="210"/>
      <c r="U48" s="210"/>
      <c r="V48" s="1"/>
      <c r="W48" s="212"/>
      <c r="X48" s="1"/>
    </row>
    <row r="49" spans="1:24" x14ac:dyDescent="0.25">
      <c r="A49" s="68"/>
      <c r="B49" s="68"/>
      <c r="C49" s="68"/>
      <c r="D49" s="68"/>
      <c r="E49" s="68"/>
      <c r="F49" s="68"/>
      <c r="G49" s="68"/>
      <c r="H49" s="69"/>
      <c r="I49" s="69"/>
      <c r="J49" s="69"/>
      <c r="K49" s="70"/>
      <c r="L49" s="68"/>
      <c r="M49" s="13"/>
      <c r="N49" s="13"/>
      <c r="O49" s="13"/>
      <c r="P49" s="13"/>
      <c r="Q49" s="210"/>
      <c r="R49" s="1"/>
      <c r="S49" s="210"/>
      <c r="T49" s="210"/>
      <c r="U49" s="210"/>
      <c r="V49" s="1"/>
      <c r="W49" s="212"/>
      <c r="X49" s="1"/>
    </row>
    <row r="50" spans="1:24" x14ac:dyDescent="0.25">
      <c r="A50" s="68"/>
      <c r="B50" s="68"/>
      <c r="C50" s="68"/>
      <c r="D50" s="68"/>
      <c r="E50" s="68"/>
      <c r="F50" s="68"/>
      <c r="G50" s="68"/>
      <c r="H50" s="69"/>
      <c r="I50" s="69"/>
      <c r="J50" s="69"/>
      <c r="K50" s="70"/>
      <c r="L50" s="68"/>
      <c r="M50" s="13"/>
      <c r="N50" s="13"/>
      <c r="O50" s="13"/>
      <c r="P50" s="13"/>
      <c r="Q50" s="210"/>
      <c r="R50" s="1"/>
      <c r="S50" s="210"/>
      <c r="T50" s="210"/>
      <c r="U50" s="210"/>
      <c r="V50" s="1"/>
      <c r="W50" s="212"/>
      <c r="X50" s="1"/>
    </row>
    <row r="51" spans="1:24" x14ac:dyDescent="0.25">
      <c r="A51" s="68"/>
      <c r="B51" s="68"/>
      <c r="C51" s="68"/>
      <c r="D51" s="68"/>
      <c r="E51" s="68"/>
      <c r="F51" s="68"/>
      <c r="G51" s="68"/>
      <c r="H51" s="69"/>
      <c r="I51" s="69"/>
      <c r="J51" s="69"/>
      <c r="K51" s="70"/>
      <c r="L51" s="68"/>
      <c r="M51" s="13"/>
      <c r="N51" s="13"/>
      <c r="O51" s="13"/>
      <c r="P51" s="13"/>
      <c r="Q51" s="210"/>
      <c r="R51" s="1"/>
      <c r="S51" s="210"/>
      <c r="T51" s="210"/>
      <c r="U51" s="210"/>
      <c r="V51" s="1"/>
      <c r="W51" s="212"/>
      <c r="X51" s="1"/>
    </row>
    <row r="52" spans="1:24" x14ac:dyDescent="0.25">
      <c r="A52" s="68"/>
      <c r="B52" s="68"/>
      <c r="C52" s="68"/>
      <c r="D52" s="68"/>
      <c r="E52" s="68"/>
      <c r="F52" s="68"/>
      <c r="G52" s="68"/>
      <c r="H52" s="69"/>
      <c r="I52" s="69"/>
      <c r="J52" s="69"/>
      <c r="K52" s="70"/>
      <c r="L52" s="68"/>
      <c r="M52" s="13"/>
      <c r="N52" s="13"/>
      <c r="O52" s="13"/>
      <c r="P52" s="13"/>
      <c r="Q52" s="210"/>
      <c r="R52" s="1"/>
      <c r="S52" s="210"/>
      <c r="T52" s="210"/>
      <c r="U52" s="210"/>
      <c r="V52" s="1"/>
      <c r="W52" s="212"/>
      <c r="X52" s="1"/>
    </row>
    <row r="53" spans="1:24" x14ac:dyDescent="0.25">
      <c r="A53" s="68"/>
      <c r="B53" s="68"/>
      <c r="C53" s="68"/>
      <c r="D53" s="68"/>
      <c r="E53" s="68"/>
      <c r="F53" s="68"/>
      <c r="G53" s="68"/>
      <c r="H53" s="69"/>
      <c r="I53" s="69"/>
      <c r="J53" s="69"/>
      <c r="K53" s="70"/>
      <c r="L53" s="68"/>
      <c r="M53" s="13"/>
      <c r="N53" s="13"/>
      <c r="O53" s="13"/>
      <c r="P53" s="13"/>
      <c r="Q53" s="210"/>
      <c r="R53" s="1"/>
      <c r="S53" s="210"/>
      <c r="T53" s="210"/>
      <c r="U53" s="210"/>
      <c r="V53" s="1"/>
      <c r="W53" s="212"/>
      <c r="X53" s="1"/>
    </row>
    <row r="54" spans="1:24" x14ac:dyDescent="0.25">
      <c r="A54" s="68"/>
      <c r="B54" s="68"/>
      <c r="C54" s="68"/>
      <c r="D54" s="68"/>
      <c r="E54" s="68"/>
      <c r="F54" s="68"/>
      <c r="G54" s="68"/>
      <c r="H54" s="69"/>
      <c r="I54" s="69"/>
      <c r="J54" s="69"/>
      <c r="K54" s="70"/>
      <c r="L54" s="68"/>
      <c r="M54" s="13"/>
      <c r="N54" s="13"/>
      <c r="O54" s="13"/>
      <c r="P54" s="13"/>
      <c r="Q54" s="210"/>
      <c r="R54" s="1"/>
      <c r="S54" s="210"/>
      <c r="T54" s="210"/>
      <c r="U54" s="210"/>
      <c r="V54" s="1"/>
      <c r="W54" s="212"/>
      <c r="X54" s="1"/>
    </row>
    <row r="55" spans="1:24" x14ac:dyDescent="0.25">
      <c r="A55" s="68"/>
      <c r="B55" s="68"/>
      <c r="C55" s="68"/>
      <c r="D55" s="68"/>
      <c r="E55" s="68"/>
      <c r="F55" s="68"/>
      <c r="G55" s="68"/>
      <c r="H55" s="69"/>
      <c r="I55" s="69"/>
      <c r="J55" s="69"/>
      <c r="K55" s="70"/>
      <c r="L55" s="68"/>
      <c r="M55" s="13"/>
      <c r="N55" s="13"/>
      <c r="O55" s="13"/>
      <c r="P55" s="13"/>
      <c r="Q55" s="210"/>
      <c r="R55" s="1"/>
      <c r="S55" s="210"/>
      <c r="T55" s="210"/>
      <c r="U55" s="210"/>
      <c r="V55" s="1"/>
      <c r="W55" s="212"/>
      <c r="X55" s="1"/>
    </row>
    <row r="56" spans="1:24" x14ac:dyDescent="0.25">
      <c r="A56" s="68"/>
      <c r="B56" s="68"/>
      <c r="C56" s="68"/>
      <c r="D56" s="68"/>
      <c r="E56" s="68"/>
      <c r="F56" s="68"/>
      <c r="G56" s="68"/>
      <c r="H56" s="69"/>
      <c r="I56" s="69"/>
      <c r="J56" s="69"/>
      <c r="K56" s="70"/>
      <c r="L56" s="68"/>
      <c r="M56" s="13"/>
      <c r="N56" s="66"/>
      <c r="O56" s="66"/>
      <c r="P56" s="13"/>
      <c r="Q56" s="210"/>
      <c r="R56" s="1"/>
      <c r="S56" s="210"/>
      <c r="T56" s="210"/>
      <c r="U56" s="210"/>
      <c r="V56" s="1"/>
      <c r="W56" s="212"/>
      <c r="X56" s="1"/>
    </row>
    <row r="57" spans="1:24" x14ac:dyDescent="0.25">
      <c r="A57" s="68"/>
      <c r="B57" s="68"/>
      <c r="C57" s="68"/>
      <c r="D57" s="68"/>
      <c r="E57" s="68"/>
      <c r="F57" s="68"/>
      <c r="G57" s="68"/>
      <c r="H57" s="69"/>
      <c r="I57" s="69"/>
      <c r="J57" s="69"/>
      <c r="K57" s="70"/>
      <c r="L57" s="68"/>
      <c r="M57" s="13"/>
      <c r="N57" s="66"/>
      <c r="O57" s="66"/>
      <c r="P57" s="13"/>
      <c r="Q57" s="210"/>
      <c r="R57" s="1"/>
      <c r="S57" s="210"/>
      <c r="T57" s="210"/>
      <c r="U57" s="210"/>
      <c r="V57" s="1"/>
      <c r="W57" s="212"/>
      <c r="X57" s="1"/>
    </row>
    <row r="58" spans="1:24" x14ac:dyDescent="0.25">
      <c r="A58" s="68"/>
      <c r="B58" s="68"/>
      <c r="C58" s="68"/>
      <c r="D58" s="68"/>
      <c r="E58" s="68"/>
      <c r="F58" s="68"/>
      <c r="G58" s="68"/>
      <c r="H58" s="69"/>
      <c r="I58" s="69"/>
      <c r="J58" s="69"/>
      <c r="K58" s="70"/>
      <c r="L58" s="68"/>
      <c r="M58" s="13"/>
      <c r="N58" s="66"/>
      <c r="O58" s="66"/>
      <c r="P58" s="13"/>
      <c r="Q58" s="210"/>
      <c r="R58" s="1"/>
      <c r="S58" s="210"/>
      <c r="T58" s="210"/>
      <c r="U58" s="210"/>
      <c r="V58" s="1"/>
      <c r="W58" s="212"/>
      <c r="X58" s="1"/>
    </row>
    <row r="59" spans="1:24" x14ac:dyDescent="0.25">
      <c r="A59" s="68"/>
      <c r="B59" s="68"/>
      <c r="C59" s="68"/>
      <c r="D59" s="68"/>
      <c r="E59" s="68"/>
      <c r="F59" s="68"/>
      <c r="G59" s="68"/>
      <c r="H59" s="69"/>
      <c r="I59" s="69"/>
      <c r="J59" s="69"/>
      <c r="K59" s="70"/>
      <c r="L59" s="68"/>
      <c r="M59" s="13"/>
      <c r="N59" s="13"/>
      <c r="O59" s="13"/>
      <c r="P59" s="13"/>
      <c r="Q59" s="210"/>
      <c r="R59" s="1"/>
      <c r="S59" s="210"/>
      <c r="T59" s="210"/>
      <c r="U59" s="210"/>
      <c r="V59" s="1"/>
      <c r="W59" s="212"/>
      <c r="X59" s="1"/>
    </row>
    <row r="60" spans="1:24" x14ac:dyDescent="0.25">
      <c r="A60" s="68"/>
      <c r="B60" s="68"/>
      <c r="C60" s="68"/>
      <c r="D60" s="68"/>
      <c r="E60" s="68"/>
      <c r="F60" s="68"/>
      <c r="G60" s="68"/>
      <c r="H60" s="69"/>
      <c r="I60" s="69"/>
      <c r="J60" s="69"/>
      <c r="K60" s="70"/>
      <c r="L60" s="68"/>
      <c r="M60" s="13"/>
      <c r="N60" s="13"/>
      <c r="O60" s="13"/>
      <c r="P60" s="13"/>
      <c r="Q60" s="210"/>
      <c r="R60" s="1"/>
      <c r="S60" s="210"/>
      <c r="T60" s="210"/>
      <c r="U60" s="210"/>
      <c r="V60" s="1"/>
      <c r="W60" s="212"/>
      <c r="X60" s="1"/>
    </row>
    <row r="61" spans="1:24" x14ac:dyDescent="0.25">
      <c r="A61" s="68"/>
      <c r="B61" s="68"/>
      <c r="C61" s="68"/>
      <c r="D61" s="68"/>
      <c r="E61" s="68"/>
      <c r="F61" s="68"/>
      <c r="G61" s="68"/>
      <c r="H61" s="69"/>
      <c r="I61" s="69"/>
      <c r="J61" s="69"/>
      <c r="K61" s="70"/>
      <c r="L61" s="68"/>
      <c r="M61" s="13"/>
      <c r="N61" s="13"/>
      <c r="O61" s="13"/>
      <c r="P61" s="13"/>
      <c r="Q61" s="210"/>
      <c r="R61" s="1"/>
      <c r="S61" s="210"/>
      <c r="T61" s="210"/>
      <c r="U61" s="210"/>
      <c r="V61" s="1"/>
      <c r="W61" s="212"/>
      <c r="X61" s="1"/>
    </row>
    <row r="62" spans="1:24" x14ac:dyDescent="0.25">
      <c r="A62" s="68"/>
      <c r="B62" s="68"/>
      <c r="C62" s="68"/>
      <c r="D62" s="68"/>
      <c r="E62" s="68"/>
      <c r="F62" s="68"/>
      <c r="G62" s="68"/>
      <c r="H62" s="69"/>
      <c r="I62" s="69"/>
      <c r="J62" s="69"/>
      <c r="K62" s="70"/>
      <c r="L62" s="68"/>
      <c r="M62" s="13"/>
      <c r="N62" s="13"/>
      <c r="O62" s="13"/>
      <c r="P62" s="13"/>
      <c r="Q62" s="210"/>
      <c r="R62" s="1"/>
      <c r="S62" s="210"/>
      <c r="T62" s="210"/>
      <c r="U62" s="210"/>
      <c r="V62" s="1"/>
      <c r="W62" s="212"/>
      <c r="X62" s="1"/>
    </row>
    <row r="63" spans="1:24" x14ac:dyDescent="0.25">
      <c r="A63" s="68"/>
      <c r="B63" s="68"/>
      <c r="C63" s="68"/>
      <c r="D63" s="68"/>
      <c r="E63" s="68"/>
      <c r="F63" s="68"/>
      <c r="G63" s="68"/>
      <c r="H63" s="69"/>
      <c r="I63" s="69"/>
      <c r="J63" s="69"/>
      <c r="K63" s="70"/>
      <c r="L63" s="68"/>
      <c r="M63" s="13"/>
      <c r="N63" s="13"/>
      <c r="O63" s="13"/>
      <c r="P63" s="13"/>
      <c r="Q63" s="210"/>
      <c r="R63" s="1"/>
      <c r="S63" s="210"/>
      <c r="T63" s="210"/>
      <c r="U63" s="210"/>
      <c r="V63" s="1"/>
      <c r="W63" s="212"/>
      <c r="X63" s="1"/>
    </row>
    <row r="64" spans="1:24" x14ac:dyDescent="0.25">
      <c r="A64" s="68"/>
      <c r="B64" s="68"/>
      <c r="C64" s="68"/>
      <c r="D64" s="68"/>
      <c r="E64" s="68"/>
      <c r="F64" s="68"/>
      <c r="G64" s="68"/>
      <c r="H64" s="69"/>
      <c r="I64" s="69"/>
      <c r="J64" s="69"/>
      <c r="K64" s="70"/>
      <c r="L64" s="68"/>
      <c r="M64" s="13"/>
      <c r="N64" s="13"/>
      <c r="O64" s="13"/>
      <c r="P64" s="13"/>
      <c r="Q64" s="210"/>
      <c r="R64" s="1"/>
      <c r="S64" s="210"/>
      <c r="T64" s="210"/>
      <c r="U64" s="210"/>
      <c r="V64" s="1"/>
      <c r="W64" s="212"/>
      <c r="X64" s="1"/>
    </row>
    <row r="65" spans="1:24" x14ac:dyDescent="0.25">
      <c r="A65" s="68"/>
      <c r="B65" s="68"/>
      <c r="C65" s="68"/>
      <c r="D65" s="68"/>
      <c r="E65" s="68"/>
      <c r="F65" s="68"/>
      <c r="G65" s="68"/>
      <c r="H65" s="69"/>
      <c r="I65" s="69"/>
      <c r="J65" s="69"/>
      <c r="K65" s="70"/>
      <c r="L65" s="68"/>
      <c r="M65" s="13"/>
      <c r="N65" s="13"/>
      <c r="O65" s="13"/>
      <c r="P65" s="13"/>
      <c r="Q65" s="210"/>
      <c r="R65" s="1"/>
      <c r="S65" s="210"/>
      <c r="T65" s="210"/>
      <c r="U65" s="210"/>
      <c r="V65" s="1"/>
      <c r="W65" s="212"/>
      <c r="X65" s="1"/>
    </row>
    <row r="66" spans="1:24" x14ac:dyDescent="0.25">
      <c r="A66" s="68"/>
      <c r="B66" s="68"/>
      <c r="C66" s="68"/>
      <c r="D66" s="68"/>
      <c r="E66" s="68"/>
      <c r="F66" s="68"/>
      <c r="G66" s="68"/>
      <c r="H66" s="69"/>
      <c r="I66" s="69"/>
      <c r="J66" s="69"/>
      <c r="K66" s="70"/>
      <c r="L66" s="68"/>
      <c r="M66" s="13"/>
      <c r="N66" s="13"/>
      <c r="O66" s="13"/>
      <c r="P66" s="13"/>
      <c r="Q66" s="210"/>
      <c r="R66" s="1"/>
      <c r="S66" s="210"/>
      <c r="T66" s="210"/>
      <c r="U66" s="210"/>
      <c r="V66" s="1"/>
      <c r="W66" s="212"/>
      <c r="X66" s="1"/>
    </row>
    <row r="67" spans="1:24" x14ac:dyDescent="0.25">
      <c r="A67" s="68"/>
      <c r="B67" s="68"/>
      <c r="C67" s="68"/>
      <c r="D67" s="68"/>
      <c r="E67" s="68"/>
      <c r="F67" s="68"/>
      <c r="G67" s="68"/>
      <c r="H67" s="69"/>
      <c r="I67" s="69"/>
      <c r="J67" s="69"/>
      <c r="K67" s="70"/>
      <c r="L67" s="68"/>
      <c r="M67" s="13"/>
      <c r="N67" s="13"/>
      <c r="O67" s="13"/>
      <c r="P67" s="13"/>
      <c r="Q67" s="210"/>
      <c r="R67" s="1"/>
      <c r="S67" s="210"/>
      <c r="T67" s="210"/>
      <c r="U67" s="210"/>
      <c r="V67" s="1"/>
      <c r="W67" s="212"/>
      <c r="X67" s="1"/>
    </row>
    <row r="68" spans="1:24" x14ac:dyDescent="0.25">
      <c r="A68" s="68"/>
      <c r="B68" s="68"/>
      <c r="C68" s="68"/>
      <c r="D68" s="68"/>
      <c r="E68" s="68"/>
      <c r="F68" s="68"/>
      <c r="G68" s="68"/>
      <c r="H68" s="69"/>
      <c r="I68" s="69"/>
      <c r="J68" s="69"/>
      <c r="K68" s="70"/>
      <c r="L68" s="68"/>
      <c r="M68" s="13"/>
      <c r="N68" s="13"/>
      <c r="O68" s="13"/>
      <c r="P68" s="13"/>
      <c r="Q68" s="210"/>
      <c r="R68" s="1"/>
      <c r="S68" s="210"/>
      <c r="T68" s="210"/>
      <c r="U68" s="210"/>
      <c r="V68" s="1"/>
      <c r="W68" s="212"/>
      <c r="X68" s="1"/>
    </row>
    <row r="69" spans="1:24" x14ac:dyDescent="0.25">
      <c r="A69" s="68"/>
      <c r="B69" s="68"/>
      <c r="C69" s="68"/>
      <c r="D69" s="68"/>
      <c r="E69" s="68"/>
      <c r="F69" s="68"/>
      <c r="G69" s="68"/>
      <c r="H69" s="69"/>
      <c r="I69" s="69"/>
      <c r="J69" s="69"/>
      <c r="K69" s="70"/>
      <c r="L69" s="68"/>
      <c r="M69" s="13"/>
      <c r="N69" s="13"/>
      <c r="O69" s="13"/>
      <c r="P69" s="13"/>
      <c r="Q69" s="210"/>
      <c r="R69" s="1"/>
      <c r="S69" s="210"/>
      <c r="T69" s="210"/>
      <c r="U69" s="210"/>
      <c r="V69" s="1"/>
      <c r="W69" s="212"/>
      <c r="X69" s="1"/>
    </row>
    <row r="70" spans="1:24" x14ac:dyDescent="0.25">
      <c r="A70" s="68"/>
      <c r="B70" s="68"/>
      <c r="C70" s="68"/>
      <c r="D70" s="68"/>
      <c r="E70" s="68"/>
      <c r="F70" s="68"/>
      <c r="G70" s="68"/>
      <c r="H70" s="69"/>
      <c r="I70" s="69"/>
      <c r="J70" s="69"/>
      <c r="K70" s="70"/>
      <c r="L70" s="68"/>
      <c r="M70" s="13"/>
      <c r="N70" s="13"/>
      <c r="O70" s="13"/>
      <c r="P70" s="13"/>
      <c r="Q70" s="210"/>
      <c r="R70" s="1"/>
      <c r="S70" s="210"/>
      <c r="T70" s="210"/>
      <c r="U70" s="210"/>
      <c r="V70" s="1"/>
      <c r="W70" s="212"/>
      <c r="X70" s="1"/>
    </row>
    <row r="71" spans="1:24" x14ac:dyDescent="0.25">
      <c r="A71" s="68"/>
      <c r="B71" s="68"/>
      <c r="C71" s="68"/>
      <c r="D71" s="68"/>
      <c r="E71" s="68"/>
      <c r="F71" s="68"/>
      <c r="G71" s="68"/>
      <c r="H71" s="69"/>
      <c r="I71" s="69"/>
      <c r="J71" s="69"/>
      <c r="K71" s="70"/>
      <c r="L71" s="68"/>
      <c r="M71" s="13"/>
      <c r="N71" s="13"/>
      <c r="O71" s="13"/>
      <c r="P71" s="13"/>
      <c r="Q71" s="210"/>
      <c r="R71" s="1"/>
      <c r="S71" s="210"/>
      <c r="T71" s="210"/>
      <c r="U71" s="210"/>
      <c r="V71" s="1"/>
      <c r="W71" s="212"/>
      <c r="X71" s="1"/>
    </row>
    <row r="72" spans="1:24" x14ac:dyDescent="0.25">
      <c r="A72" s="68"/>
      <c r="B72" s="68"/>
      <c r="C72" s="68"/>
      <c r="D72" s="68"/>
      <c r="E72" s="68"/>
      <c r="F72" s="68"/>
      <c r="G72" s="68"/>
      <c r="H72" s="69"/>
      <c r="I72" s="69"/>
      <c r="J72" s="69"/>
      <c r="K72" s="70"/>
      <c r="L72" s="68"/>
      <c r="M72" s="13"/>
      <c r="N72" s="13"/>
      <c r="O72" s="13"/>
      <c r="P72" s="13"/>
      <c r="Q72" s="210"/>
      <c r="R72" s="1"/>
      <c r="S72" s="210"/>
      <c r="T72" s="210"/>
      <c r="U72" s="210"/>
      <c r="V72" s="1"/>
      <c r="W72" s="212"/>
      <c r="X72" s="1"/>
    </row>
    <row r="73" spans="1:24" x14ac:dyDescent="0.25">
      <c r="A73" s="68"/>
      <c r="B73" s="68"/>
      <c r="C73" s="68"/>
      <c r="D73" s="68"/>
      <c r="E73" s="68"/>
      <c r="F73" s="68"/>
      <c r="G73" s="68"/>
      <c r="H73" s="69"/>
      <c r="I73" s="69"/>
      <c r="J73" s="69"/>
      <c r="K73" s="70"/>
      <c r="L73" s="68"/>
      <c r="M73" s="13"/>
      <c r="N73" s="13"/>
      <c r="O73" s="13"/>
      <c r="P73" s="13"/>
      <c r="Q73" s="210"/>
      <c r="R73" s="1"/>
      <c r="S73" s="210"/>
      <c r="T73" s="210"/>
      <c r="U73" s="210"/>
      <c r="V73" s="1"/>
      <c r="W73" s="212"/>
      <c r="X73" s="1"/>
    </row>
    <row r="74" spans="1:24" x14ac:dyDescent="0.25">
      <c r="A74" s="71"/>
      <c r="B74" s="71"/>
      <c r="C74" s="71"/>
      <c r="D74" s="71"/>
      <c r="E74" s="71"/>
      <c r="F74" s="71"/>
      <c r="G74" s="71"/>
      <c r="H74" s="72"/>
      <c r="I74" s="72"/>
      <c r="J74" s="72"/>
      <c r="K74" s="62"/>
      <c r="L74" s="71"/>
      <c r="M74" s="13"/>
      <c r="N74" s="13"/>
      <c r="O74" s="13"/>
      <c r="P74" s="13"/>
      <c r="Q74" s="210"/>
      <c r="R74" s="1"/>
      <c r="S74" s="210"/>
      <c r="T74" s="210"/>
      <c r="U74" s="210"/>
      <c r="V74" s="1"/>
      <c r="W74" s="212"/>
      <c r="X74" s="1"/>
    </row>
    <row r="75" spans="1:24" x14ac:dyDescent="0.25">
      <c r="A75" s="71"/>
      <c r="B75" s="71"/>
      <c r="C75" s="71"/>
      <c r="D75" s="71"/>
      <c r="E75" s="71"/>
      <c r="F75" s="71"/>
      <c r="G75" s="71"/>
      <c r="H75" s="72"/>
      <c r="I75" s="72"/>
      <c r="J75" s="72"/>
      <c r="K75" s="62"/>
      <c r="L75" s="71"/>
      <c r="M75" s="13"/>
      <c r="N75" s="13"/>
      <c r="O75" s="13"/>
      <c r="P75" s="13"/>
      <c r="Q75" s="210"/>
      <c r="R75" s="1"/>
      <c r="S75" s="210"/>
      <c r="T75" s="210"/>
      <c r="U75" s="210"/>
      <c r="V75" s="1"/>
      <c r="W75" s="212"/>
      <c r="X75" s="1"/>
    </row>
    <row r="76" spans="1:24" x14ac:dyDescent="0.25">
      <c r="A76" s="71"/>
      <c r="B76" s="71"/>
      <c r="C76" s="71"/>
      <c r="D76" s="71"/>
      <c r="E76" s="71"/>
      <c r="F76" s="71"/>
      <c r="G76" s="71"/>
      <c r="H76" s="72"/>
      <c r="I76" s="72"/>
      <c r="J76" s="72"/>
      <c r="K76" s="62"/>
      <c r="L76" s="71"/>
      <c r="M76" s="13"/>
      <c r="N76" s="13"/>
      <c r="O76" s="13"/>
      <c r="P76" s="13"/>
      <c r="Q76" s="210"/>
      <c r="R76" s="1"/>
      <c r="S76" s="210"/>
      <c r="T76" s="210"/>
      <c r="U76" s="210"/>
      <c r="V76" s="1"/>
      <c r="W76" s="212"/>
      <c r="X76" s="1"/>
    </row>
    <row r="77" spans="1:24" x14ac:dyDescent="0.25">
      <c r="A77" s="71"/>
      <c r="B77" s="71"/>
      <c r="C77" s="71"/>
      <c r="D77" s="71"/>
      <c r="E77" s="71"/>
      <c r="F77" s="71"/>
      <c r="G77" s="71"/>
      <c r="H77" s="72"/>
      <c r="I77" s="72"/>
      <c r="J77" s="72"/>
      <c r="K77" s="62"/>
      <c r="L77" s="71"/>
      <c r="M77" s="13"/>
      <c r="N77" s="13"/>
      <c r="O77" s="13"/>
      <c r="P77" s="13"/>
      <c r="Q77" s="210"/>
      <c r="R77" s="1"/>
      <c r="S77" s="210"/>
      <c r="T77" s="210"/>
      <c r="U77" s="210"/>
      <c r="V77" s="1"/>
      <c r="W77" s="212"/>
      <c r="X77" s="1"/>
    </row>
    <row r="78" spans="1:24" x14ac:dyDescent="0.25">
      <c r="A78" s="71"/>
      <c r="B78" s="71"/>
      <c r="C78" s="71"/>
      <c r="D78" s="71"/>
      <c r="E78" s="71"/>
      <c r="F78" s="71"/>
      <c r="G78" s="71"/>
      <c r="H78" s="72"/>
      <c r="I78" s="72"/>
      <c r="J78" s="72"/>
      <c r="K78" s="62"/>
      <c r="L78" s="71"/>
      <c r="M78" s="13"/>
      <c r="N78" s="13"/>
      <c r="O78" s="13"/>
      <c r="P78" s="13"/>
      <c r="Q78" s="210"/>
      <c r="R78" s="1"/>
      <c r="S78" s="210"/>
      <c r="T78" s="210"/>
      <c r="U78" s="210"/>
      <c r="V78" s="1"/>
      <c r="W78" s="212"/>
      <c r="X78" s="1"/>
    </row>
    <row r="79" spans="1:24" x14ac:dyDescent="0.25">
      <c r="A79" s="71"/>
      <c r="B79" s="71"/>
      <c r="C79" s="71"/>
      <c r="D79" s="71"/>
      <c r="E79" s="71"/>
      <c r="F79" s="71"/>
      <c r="G79" s="71"/>
      <c r="H79" s="72"/>
      <c r="I79" s="72"/>
      <c r="J79" s="72"/>
      <c r="K79" s="62"/>
      <c r="L79" s="71"/>
      <c r="M79" s="13"/>
      <c r="N79" s="13"/>
      <c r="O79" s="13"/>
      <c r="P79" s="13"/>
      <c r="Q79" s="210"/>
      <c r="R79" s="1"/>
      <c r="S79" s="210"/>
      <c r="T79" s="210"/>
      <c r="U79" s="210"/>
      <c r="V79" s="1"/>
      <c r="W79" s="212"/>
      <c r="X79" s="1"/>
    </row>
    <row r="80" spans="1:24" x14ac:dyDescent="0.25">
      <c r="A80" s="71"/>
      <c r="B80" s="71"/>
      <c r="C80" s="71"/>
      <c r="D80" s="71"/>
      <c r="E80" s="71"/>
      <c r="F80" s="71"/>
      <c r="G80" s="71"/>
      <c r="H80" s="72"/>
      <c r="I80" s="72"/>
      <c r="J80" s="72"/>
      <c r="K80" s="62"/>
      <c r="L80" s="71"/>
      <c r="M80" s="13"/>
      <c r="N80" s="13"/>
      <c r="O80" s="13"/>
      <c r="P80" s="13"/>
      <c r="Q80" s="210"/>
      <c r="R80" s="1"/>
      <c r="S80" s="210"/>
      <c r="T80" s="210"/>
      <c r="U80" s="210"/>
      <c r="V80" s="1"/>
      <c r="W80" s="212"/>
      <c r="X80" s="1"/>
    </row>
    <row r="81" spans="1:24" x14ac:dyDescent="0.25">
      <c r="A81" s="71"/>
      <c r="B81" s="71"/>
      <c r="C81" s="71"/>
      <c r="D81" s="71"/>
      <c r="E81" s="71"/>
      <c r="F81" s="71"/>
      <c r="G81" s="71"/>
      <c r="H81" s="72"/>
      <c r="I81" s="72"/>
      <c r="J81" s="72"/>
      <c r="K81" s="62"/>
      <c r="L81" s="71"/>
      <c r="M81" s="13"/>
      <c r="N81" s="13"/>
      <c r="O81" s="13"/>
      <c r="P81" s="13"/>
      <c r="Q81" s="210"/>
      <c r="R81" s="1"/>
      <c r="S81" s="210"/>
      <c r="T81" s="210"/>
      <c r="U81" s="210"/>
      <c r="V81" s="1"/>
      <c r="W81" s="212"/>
      <c r="X81" s="1"/>
    </row>
    <row r="82" spans="1:24" x14ac:dyDescent="0.25">
      <c r="A82" s="71"/>
      <c r="B82" s="71"/>
      <c r="C82" s="71"/>
      <c r="D82" s="71"/>
      <c r="E82" s="71"/>
      <c r="F82" s="71"/>
      <c r="G82" s="71"/>
      <c r="H82" s="72"/>
      <c r="I82" s="72"/>
      <c r="J82" s="72"/>
      <c r="K82" s="62"/>
      <c r="L82" s="71"/>
      <c r="M82" s="13"/>
      <c r="N82" s="13"/>
      <c r="O82" s="13"/>
      <c r="P82" s="13"/>
      <c r="Q82" s="210"/>
      <c r="R82" s="1"/>
      <c r="S82" s="210"/>
      <c r="T82" s="210"/>
      <c r="U82" s="210"/>
      <c r="V82" s="1"/>
      <c r="W82" s="212"/>
      <c r="X82" s="1"/>
    </row>
    <row r="83" spans="1:24" x14ac:dyDescent="0.25">
      <c r="A83" s="71"/>
      <c r="B83" s="71"/>
      <c r="C83" s="71"/>
      <c r="D83" s="71"/>
      <c r="E83" s="71"/>
      <c r="F83" s="71"/>
      <c r="G83" s="71"/>
      <c r="H83" s="72"/>
      <c r="I83" s="72"/>
      <c r="J83" s="72"/>
      <c r="K83" s="62"/>
      <c r="L83" s="71"/>
      <c r="M83" s="13"/>
      <c r="N83" s="13"/>
      <c r="O83" s="13"/>
      <c r="P83" s="13"/>
      <c r="Q83" s="210"/>
      <c r="R83" s="1"/>
      <c r="S83" s="210"/>
      <c r="T83" s="210"/>
      <c r="U83" s="210"/>
      <c r="V83" s="1"/>
      <c r="W83" s="212"/>
      <c r="X83" s="1"/>
    </row>
    <row r="84" spans="1:24" x14ac:dyDescent="0.25">
      <c r="A84" s="71"/>
      <c r="B84" s="71"/>
      <c r="C84" s="71"/>
      <c r="D84" s="71"/>
      <c r="E84" s="71"/>
      <c r="F84" s="71"/>
      <c r="G84" s="71"/>
      <c r="H84" s="72"/>
      <c r="I84" s="72"/>
      <c r="J84" s="72"/>
      <c r="K84" s="62"/>
      <c r="L84" s="71"/>
      <c r="M84" s="13"/>
      <c r="N84" s="13"/>
      <c r="O84" s="13"/>
      <c r="P84" s="13"/>
      <c r="Q84" s="210"/>
      <c r="R84" s="1"/>
      <c r="S84" s="210"/>
      <c r="T84" s="210"/>
      <c r="U84" s="210"/>
      <c r="V84" s="1"/>
      <c r="W84" s="212"/>
      <c r="X84" s="1"/>
    </row>
    <row r="85" spans="1:24" x14ac:dyDescent="0.25">
      <c r="A85" s="71"/>
      <c r="B85" s="71"/>
      <c r="C85" s="71"/>
      <c r="D85" s="71"/>
      <c r="E85" s="71"/>
      <c r="F85" s="71"/>
      <c r="G85" s="71"/>
      <c r="H85" s="72"/>
      <c r="I85" s="72"/>
      <c r="J85" s="72"/>
      <c r="K85" s="62"/>
      <c r="L85" s="71"/>
      <c r="M85" s="13"/>
      <c r="N85" s="13"/>
      <c r="O85" s="13"/>
      <c r="P85" s="13"/>
      <c r="Q85" s="210"/>
      <c r="R85" s="1"/>
      <c r="S85" s="210"/>
      <c r="T85" s="210"/>
      <c r="U85" s="210"/>
      <c r="V85" s="1"/>
      <c r="W85" s="212"/>
      <c r="X85" s="1"/>
    </row>
    <row r="86" spans="1:24" x14ac:dyDescent="0.25">
      <c r="A86" s="71"/>
      <c r="B86" s="71"/>
      <c r="C86" s="71"/>
      <c r="D86" s="71"/>
      <c r="E86" s="71"/>
      <c r="F86" s="71"/>
      <c r="G86" s="71"/>
      <c r="H86" s="72"/>
      <c r="I86" s="72"/>
      <c r="J86" s="72"/>
      <c r="K86" s="62"/>
      <c r="L86" s="71"/>
      <c r="M86" s="13"/>
      <c r="N86" s="13"/>
      <c r="O86" s="13"/>
      <c r="P86" s="13"/>
      <c r="Q86" s="210"/>
      <c r="R86" s="1"/>
      <c r="S86" s="210"/>
      <c r="T86" s="210"/>
      <c r="U86" s="210"/>
      <c r="V86" s="1"/>
      <c r="W86" s="212"/>
      <c r="X86" s="1"/>
    </row>
    <row r="87" spans="1:24" x14ac:dyDescent="0.25">
      <c r="A87" s="71"/>
      <c r="B87" s="71"/>
      <c r="C87" s="71"/>
      <c r="D87" s="71"/>
      <c r="E87" s="71"/>
      <c r="F87" s="71"/>
      <c r="G87" s="71"/>
      <c r="H87" s="72"/>
      <c r="I87" s="72"/>
      <c r="J87" s="72"/>
      <c r="K87" s="62"/>
      <c r="L87" s="71"/>
      <c r="M87" s="13"/>
      <c r="N87" s="13"/>
      <c r="O87" s="13"/>
      <c r="P87" s="13"/>
      <c r="Q87" s="210"/>
      <c r="R87" s="1"/>
      <c r="S87" s="210"/>
      <c r="T87" s="210"/>
      <c r="U87" s="210"/>
      <c r="V87" s="1"/>
      <c r="W87" s="212"/>
      <c r="X87" s="1"/>
    </row>
    <row r="88" spans="1:24" x14ac:dyDescent="0.25">
      <c r="A88" s="71"/>
      <c r="B88" s="71"/>
      <c r="C88" s="71"/>
      <c r="D88" s="71"/>
      <c r="E88" s="71"/>
      <c r="F88" s="71"/>
      <c r="G88" s="71"/>
      <c r="H88" s="72"/>
      <c r="I88" s="72"/>
      <c r="J88" s="72"/>
      <c r="K88" s="62"/>
      <c r="L88" s="71"/>
      <c r="M88" s="13"/>
      <c r="N88" s="13"/>
      <c r="O88" s="13"/>
      <c r="P88" s="13"/>
      <c r="Q88" s="210"/>
      <c r="R88" s="1"/>
      <c r="S88" s="210"/>
      <c r="T88" s="210"/>
      <c r="U88" s="210"/>
      <c r="V88" s="1"/>
      <c r="W88" s="212"/>
      <c r="X88" s="1"/>
    </row>
    <row r="89" spans="1:24" x14ac:dyDescent="0.25">
      <c r="A89" s="71"/>
      <c r="B89" s="71"/>
      <c r="C89" s="71"/>
      <c r="D89" s="71"/>
      <c r="E89" s="71"/>
      <c r="F89" s="71"/>
      <c r="G89" s="71"/>
      <c r="H89" s="72"/>
      <c r="I89" s="72"/>
      <c r="J89" s="72"/>
      <c r="K89" s="62"/>
      <c r="L89" s="71"/>
      <c r="M89" s="13"/>
      <c r="N89" s="13"/>
      <c r="O89" s="13"/>
      <c r="P89" s="13"/>
      <c r="Q89" s="210"/>
      <c r="R89" s="1"/>
      <c r="S89" s="210"/>
      <c r="T89" s="210"/>
      <c r="U89" s="210"/>
      <c r="V89" s="1"/>
      <c r="W89" s="212"/>
      <c r="X89" s="1"/>
    </row>
    <row r="90" spans="1:24" x14ac:dyDescent="0.25">
      <c r="A90" s="32"/>
      <c r="B90" s="32"/>
      <c r="C90" s="32"/>
      <c r="D90" s="32"/>
      <c r="E90" s="32"/>
      <c r="F90" s="32"/>
      <c r="G90" s="32"/>
      <c r="H90" s="73"/>
      <c r="I90" s="73"/>
      <c r="J90" s="73"/>
      <c r="K90" s="74"/>
      <c r="L90" s="32"/>
      <c r="M90" s="13"/>
      <c r="N90" s="13"/>
      <c r="O90" s="13"/>
      <c r="P90" s="13"/>
      <c r="Q90" s="210"/>
      <c r="R90" s="1"/>
      <c r="S90" s="210"/>
      <c r="T90" s="210"/>
      <c r="U90" s="210"/>
      <c r="V90" s="1"/>
      <c r="W90" s="212"/>
      <c r="X90" s="1"/>
    </row>
    <row r="91" spans="1:24" x14ac:dyDescent="0.25">
      <c r="A91" s="32"/>
      <c r="B91" s="32"/>
      <c r="C91" s="32"/>
      <c r="D91" s="32"/>
      <c r="E91" s="32"/>
      <c r="F91" s="32"/>
      <c r="G91" s="32"/>
      <c r="H91" s="73"/>
      <c r="I91" s="73"/>
      <c r="J91" s="73"/>
      <c r="K91" s="74"/>
      <c r="L91" s="32"/>
      <c r="M91" s="13"/>
      <c r="N91" s="13"/>
      <c r="O91" s="13"/>
      <c r="P91" s="13"/>
      <c r="Q91" s="210"/>
      <c r="R91" s="1"/>
      <c r="S91" s="210"/>
      <c r="T91" s="210"/>
      <c r="U91" s="210"/>
      <c r="V91" s="1"/>
      <c r="W91" s="212"/>
      <c r="X91" s="1"/>
    </row>
    <row r="92" spans="1:24" x14ac:dyDescent="0.25">
      <c r="A92" s="32"/>
      <c r="B92" s="32"/>
      <c r="C92" s="32"/>
      <c r="D92" s="32"/>
      <c r="E92" s="32"/>
      <c r="F92" s="32"/>
      <c r="G92" s="32"/>
      <c r="H92" s="73"/>
      <c r="I92" s="73"/>
      <c r="J92" s="73"/>
      <c r="K92" s="74"/>
      <c r="L92" s="32"/>
      <c r="M92" s="13"/>
      <c r="N92" s="13"/>
      <c r="O92" s="13"/>
      <c r="P92" s="13"/>
      <c r="Q92" s="210"/>
      <c r="R92" s="1"/>
      <c r="S92" s="210"/>
      <c r="T92" s="210"/>
      <c r="U92" s="210"/>
      <c r="V92" s="1"/>
      <c r="W92" s="212"/>
      <c r="X92" s="1"/>
    </row>
    <row r="93" spans="1:24" x14ac:dyDescent="0.25">
      <c r="A93" s="32"/>
      <c r="B93" s="32"/>
      <c r="C93" s="32"/>
      <c r="D93" s="32"/>
      <c r="E93" s="32"/>
      <c r="F93" s="32"/>
      <c r="G93" s="32"/>
      <c r="H93" s="73"/>
      <c r="I93" s="73"/>
      <c r="J93" s="73"/>
      <c r="K93" s="74"/>
      <c r="L93" s="32"/>
      <c r="M93" s="13"/>
      <c r="N93" s="13"/>
      <c r="O93" s="13"/>
      <c r="P93" s="13"/>
      <c r="Q93" s="210"/>
      <c r="R93" s="1"/>
      <c r="S93" s="210"/>
      <c r="T93" s="210"/>
      <c r="U93" s="210"/>
      <c r="V93" s="1"/>
      <c r="W93" s="212"/>
      <c r="X93" s="1"/>
    </row>
    <row r="94" spans="1:24" x14ac:dyDescent="0.25">
      <c r="A94" s="32"/>
      <c r="B94" s="32"/>
      <c r="C94" s="32"/>
      <c r="D94" s="32"/>
      <c r="E94" s="32"/>
      <c r="F94" s="32"/>
      <c r="G94" s="32"/>
      <c r="H94" s="32"/>
      <c r="I94" s="32"/>
      <c r="J94" s="32"/>
      <c r="K94" s="74"/>
      <c r="L94" s="32"/>
      <c r="M94" s="13"/>
      <c r="N94" s="13"/>
      <c r="O94" s="13"/>
      <c r="P94" s="13"/>
      <c r="Q94" s="210"/>
      <c r="R94" s="1"/>
      <c r="S94" s="210"/>
      <c r="T94" s="210"/>
      <c r="U94" s="210"/>
      <c r="V94" s="1"/>
      <c r="W94" s="212"/>
      <c r="X94" s="1"/>
    </row>
    <row r="95" spans="1:24" x14ac:dyDescent="0.25">
      <c r="A95" s="32"/>
      <c r="B95" s="32"/>
      <c r="C95" s="32"/>
      <c r="D95" s="32"/>
      <c r="E95" s="32"/>
      <c r="F95" s="32"/>
      <c r="G95" s="32"/>
      <c r="H95" s="32"/>
      <c r="I95" s="32"/>
      <c r="J95" s="32"/>
      <c r="K95" s="32"/>
      <c r="L95" s="32"/>
      <c r="M95" s="13"/>
      <c r="N95" s="13"/>
      <c r="O95" s="13"/>
      <c r="P95" s="13"/>
      <c r="Q95" s="210"/>
      <c r="R95" s="1"/>
      <c r="S95" s="210"/>
      <c r="T95" s="210"/>
      <c r="U95" s="210"/>
      <c r="V95" s="1"/>
      <c r="W95" s="212"/>
      <c r="X95" s="1"/>
    </row>
    <row r="96" spans="1:24" x14ac:dyDescent="0.25">
      <c r="A96" s="32"/>
      <c r="B96" s="32"/>
      <c r="C96" s="32"/>
      <c r="D96" s="32"/>
      <c r="E96" s="32"/>
      <c r="F96" s="32"/>
      <c r="G96" s="32"/>
      <c r="H96" s="32"/>
      <c r="I96" s="32"/>
      <c r="J96" s="32"/>
      <c r="K96" s="32"/>
      <c r="L96" s="32"/>
      <c r="M96" s="13"/>
      <c r="N96" s="13"/>
      <c r="O96" s="13"/>
      <c r="P96" s="13"/>
      <c r="Q96" s="210"/>
      <c r="R96" s="1"/>
      <c r="S96" s="210"/>
      <c r="T96" s="210"/>
      <c r="U96" s="210"/>
      <c r="V96" s="1"/>
      <c r="W96" s="212"/>
      <c r="X96" s="1"/>
    </row>
    <row r="97" spans="1:24" x14ac:dyDescent="0.25">
      <c r="A97" s="32"/>
      <c r="B97" s="32"/>
      <c r="C97" s="32"/>
      <c r="D97" s="32"/>
      <c r="E97" s="32"/>
      <c r="F97" s="32"/>
      <c r="G97" s="32"/>
      <c r="H97" s="32"/>
      <c r="I97" s="32"/>
      <c r="J97" s="32"/>
      <c r="K97" s="32"/>
      <c r="L97" s="32"/>
      <c r="M97" s="13"/>
      <c r="N97" s="13"/>
      <c r="O97" s="13"/>
      <c r="P97" s="13"/>
      <c r="Q97" s="210"/>
      <c r="R97" s="1"/>
      <c r="S97" s="210"/>
      <c r="T97" s="210"/>
      <c r="U97" s="210"/>
      <c r="V97" s="1"/>
      <c r="W97" s="212"/>
      <c r="X97" s="1"/>
    </row>
    <row r="98" spans="1:24" x14ac:dyDescent="0.25">
      <c r="A98" s="32"/>
      <c r="B98" s="32"/>
      <c r="C98" s="32"/>
      <c r="D98" s="32"/>
      <c r="E98" s="32"/>
      <c r="F98" s="32"/>
      <c r="G98" s="32"/>
      <c r="H98" s="32"/>
      <c r="I98" s="32"/>
      <c r="J98" s="32"/>
      <c r="K98" s="32"/>
      <c r="L98" s="32"/>
      <c r="M98" s="13"/>
      <c r="N98" s="13"/>
      <c r="O98" s="13"/>
      <c r="P98" s="13"/>
      <c r="Q98" s="210"/>
      <c r="R98" s="1"/>
      <c r="S98" s="210"/>
      <c r="T98" s="210"/>
      <c r="U98" s="210"/>
      <c r="V98" s="1"/>
      <c r="W98" s="212"/>
      <c r="X98" s="1"/>
    </row>
    <row r="99" spans="1:24" x14ac:dyDescent="0.25">
      <c r="A99" s="32"/>
      <c r="B99" s="32"/>
      <c r="C99" s="32"/>
      <c r="D99" s="32"/>
      <c r="E99" s="32"/>
      <c r="F99" s="32"/>
      <c r="G99" s="32"/>
      <c r="H99" s="32"/>
      <c r="I99" s="32"/>
      <c r="J99" s="32"/>
      <c r="K99" s="32"/>
      <c r="L99" s="32"/>
      <c r="M99" s="13"/>
      <c r="N99" s="13"/>
      <c r="O99" s="13"/>
      <c r="P99" s="13"/>
      <c r="Q99" s="210"/>
      <c r="R99" s="1"/>
      <c r="S99" s="210"/>
      <c r="T99" s="210"/>
      <c r="U99" s="210"/>
      <c r="V99" s="1"/>
      <c r="W99" s="212"/>
      <c r="X99" s="1"/>
    </row>
    <row r="100" spans="1:24" x14ac:dyDescent="0.25">
      <c r="A100" s="32"/>
      <c r="B100" s="32"/>
      <c r="C100" s="32"/>
      <c r="D100" s="32"/>
      <c r="E100" s="32"/>
      <c r="F100" s="32"/>
      <c r="G100" s="32"/>
      <c r="H100" s="32"/>
      <c r="I100" s="32"/>
      <c r="J100" s="32"/>
      <c r="K100" s="32"/>
      <c r="L100" s="32"/>
      <c r="M100" s="13"/>
      <c r="N100" s="13"/>
      <c r="O100" s="13"/>
      <c r="P100" s="13"/>
      <c r="Q100" s="210"/>
      <c r="R100" s="1"/>
      <c r="S100" s="210"/>
      <c r="T100" s="210"/>
      <c r="U100" s="210"/>
      <c r="V100" s="1"/>
      <c r="W100" s="212"/>
      <c r="X100" s="1"/>
    </row>
    <row r="101" spans="1:24" x14ac:dyDescent="0.25">
      <c r="A101" s="32"/>
      <c r="B101" s="32"/>
      <c r="C101" s="32"/>
      <c r="D101" s="32"/>
      <c r="E101" s="32"/>
      <c r="F101" s="32"/>
      <c r="G101" s="32"/>
      <c r="H101" s="32"/>
      <c r="I101" s="32"/>
      <c r="J101" s="32"/>
      <c r="K101" s="32"/>
      <c r="L101" s="32"/>
      <c r="M101" s="13"/>
      <c r="N101" s="13"/>
      <c r="O101" s="13"/>
      <c r="P101" s="13"/>
      <c r="Q101" s="210"/>
      <c r="R101" s="1"/>
      <c r="S101" s="210"/>
      <c r="T101" s="210"/>
      <c r="U101" s="210"/>
      <c r="V101" s="1"/>
      <c r="W101" s="212"/>
      <c r="X101" s="1"/>
    </row>
    <row r="102" spans="1:24" x14ac:dyDescent="0.25">
      <c r="A102" s="32"/>
      <c r="B102" s="32"/>
      <c r="C102" s="32"/>
      <c r="D102" s="32"/>
      <c r="E102" s="32"/>
      <c r="F102" s="32"/>
      <c r="G102" s="32"/>
      <c r="H102" s="32"/>
      <c r="I102" s="32"/>
      <c r="J102" s="32"/>
      <c r="K102" s="32"/>
      <c r="L102" s="32"/>
      <c r="M102" s="13"/>
      <c r="N102" s="13"/>
      <c r="O102" s="13"/>
      <c r="P102" s="13"/>
      <c r="Q102" s="210"/>
      <c r="R102" s="1"/>
      <c r="S102" s="210"/>
      <c r="T102" s="210"/>
      <c r="U102" s="210"/>
      <c r="V102" s="1"/>
      <c r="W102" s="212"/>
      <c r="X102" s="1"/>
    </row>
    <row r="103" spans="1:24" x14ac:dyDescent="0.25">
      <c r="A103" s="32"/>
      <c r="B103" s="32"/>
      <c r="C103" s="32"/>
      <c r="D103" s="32"/>
      <c r="E103" s="32"/>
      <c r="F103" s="32"/>
      <c r="G103" s="32"/>
      <c r="H103" s="32"/>
      <c r="I103" s="32"/>
      <c r="J103" s="32"/>
      <c r="K103" s="32"/>
      <c r="L103" s="32"/>
      <c r="M103" s="13"/>
      <c r="N103" s="13"/>
      <c r="O103" s="13"/>
      <c r="P103" s="13"/>
      <c r="Q103" s="210"/>
      <c r="R103" s="1"/>
      <c r="S103" s="210"/>
      <c r="T103" s="210"/>
      <c r="U103" s="210"/>
      <c r="V103" s="1"/>
      <c r="W103" s="212"/>
      <c r="X103" s="1"/>
    </row>
    <row r="104" spans="1:24" x14ac:dyDescent="0.25">
      <c r="A104" s="32"/>
      <c r="B104" s="32"/>
      <c r="C104" s="32"/>
      <c r="D104" s="32"/>
      <c r="E104" s="32"/>
      <c r="F104" s="32"/>
      <c r="G104" s="32"/>
      <c r="H104" s="32"/>
      <c r="I104" s="32"/>
      <c r="J104" s="32"/>
      <c r="K104" s="32"/>
      <c r="L104" s="32"/>
      <c r="M104" s="13"/>
      <c r="N104" s="13"/>
      <c r="O104" s="13"/>
      <c r="P104" s="13"/>
      <c r="Q104" s="210"/>
      <c r="R104" s="1"/>
      <c r="S104" s="210"/>
      <c r="T104" s="210"/>
      <c r="U104" s="210"/>
      <c r="V104" s="1"/>
      <c r="W104" s="212"/>
      <c r="X104" s="1"/>
    </row>
    <row r="105" spans="1:24" x14ac:dyDescent="0.25">
      <c r="A105" s="32"/>
      <c r="B105" s="32"/>
      <c r="C105" s="32"/>
      <c r="D105" s="32"/>
      <c r="E105" s="32"/>
      <c r="F105" s="32"/>
      <c r="G105" s="32"/>
      <c r="H105" s="32"/>
      <c r="I105" s="32"/>
      <c r="J105" s="32"/>
      <c r="K105" s="32"/>
      <c r="L105" s="32"/>
      <c r="M105" s="13"/>
      <c r="N105" s="13"/>
      <c r="O105" s="13"/>
      <c r="P105" s="13"/>
      <c r="Q105" s="210"/>
      <c r="R105" s="1"/>
      <c r="S105" s="210"/>
      <c r="T105" s="210"/>
      <c r="U105" s="210"/>
      <c r="V105" s="1"/>
      <c r="W105" s="212"/>
      <c r="X105" s="1"/>
    </row>
    <row r="106" spans="1:24" x14ac:dyDescent="0.25">
      <c r="A106" s="32"/>
      <c r="B106" s="32"/>
      <c r="C106" s="32"/>
      <c r="D106" s="32"/>
      <c r="E106" s="32"/>
      <c r="F106" s="32"/>
      <c r="G106" s="32"/>
      <c r="H106" s="32"/>
      <c r="I106" s="32"/>
      <c r="J106" s="32"/>
      <c r="K106" s="32"/>
      <c r="L106" s="32"/>
      <c r="M106" s="13"/>
      <c r="N106" s="13"/>
      <c r="O106" s="13"/>
      <c r="P106" s="13"/>
      <c r="Q106" s="210"/>
      <c r="R106" s="1"/>
      <c r="S106" s="210"/>
      <c r="T106" s="210"/>
      <c r="U106" s="210"/>
      <c r="V106" s="1"/>
      <c r="W106" s="212"/>
      <c r="X106" s="1"/>
    </row>
    <row r="107" spans="1:24" x14ac:dyDescent="0.25">
      <c r="A107" s="32"/>
      <c r="B107" s="32"/>
      <c r="C107" s="32"/>
      <c r="D107" s="32"/>
      <c r="E107" s="32"/>
      <c r="F107" s="32"/>
      <c r="G107" s="32"/>
      <c r="H107" s="32"/>
      <c r="I107" s="32"/>
      <c r="J107" s="32"/>
      <c r="K107" s="32"/>
      <c r="L107" s="32"/>
      <c r="M107" s="13"/>
      <c r="N107" s="13"/>
      <c r="O107" s="13"/>
      <c r="P107" s="13"/>
      <c r="Q107" s="210"/>
      <c r="R107" s="1"/>
      <c r="S107" s="210"/>
      <c r="T107" s="210"/>
      <c r="U107" s="210"/>
      <c r="V107" s="1"/>
      <c r="W107" s="212"/>
      <c r="X107" s="1"/>
    </row>
    <row r="108" spans="1:24" x14ac:dyDescent="0.25">
      <c r="A108" s="32"/>
      <c r="B108" s="32"/>
      <c r="C108" s="32"/>
      <c r="D108" s="32"/>
      <c r="E108" s="32"/>
      <c r="F108" s="32"/>
      <c r="G108" s="32"/>
      <c r="H108" s="32"/>
      <c r="I108" s="32"/>
      <c r="J108" s="32"/>
      <c r="K108" s="32"/>
      <c r="L108" s="32"/>
      <c r="M108" s="13"/>
      <c r="N108" s="13"/>
      <c r="O108" s="13"/>
      <c r="P108" s="13"/>
      <c r="Q108" s="210"/>
      <c r="R108" s="1"/>
      <c r="S108" s="210"/>
      <c r="T108" s="210"/>
      <c r="U108" s="210"/>
      <c r="V108" s="1"/>
      <c r="W108" s="212"/>
      <c r="X108" s="1"/>
    </row>
    <row r="109" spans="1:24" x14ac:dyDescent="0.25">
      <c r="A109" s="32"/>
      <c r="B109" s="32"/>
      <c r="C109" s="32"/>
      <c r="D109" s="32"/>
      <c r="E109" s="32"/>
      <c r="F109" s="32"/>
      <c r="G109" s="32"/>
      <c r="H109" s="32"/>
      <c r="I109" s="32"/>
      <c r="J109" s="32"/>
      <c r="K109" s="32"/>
      <c r="L109" s="32"/>
      <c r="M109" s="13"/>
      <c r="N109" s="13"/>
      <c r="O109" s="13"/>
      <c r="P109" s="13"/>
      <c r="Q109" s="210"/>
      <c r="R109" s="1"/>
      <c r="S109" s="210"/>
      <c r="T109" s="210"/>
      <c r="U109" s="210"/>
      <c r="V109" s="1"/>
      <c r="W109" s="212"/>
      <c r="X109" s="1"/>
    </row>
    <row r="110" spans="1:24" x14ac:dyDescent="0.25">
      <c r="A110" s="32"/>
      <c r="B110" s="32"/>
      <c r="C110" s="32"/>
      <c r="D110" s="32"/>
      <c r="E110" s="32"/>
      <c r="F110" s="32"/>
      <c r="G110" s="32"/>
      <c r="H110" s="32"/>
      <c r="I110" s="32"/>
      <c r="J110" s="32"/>
      <c r="K110" s="32"/>
      <c r="L110" s="32"/>
      <c r="M110" s="13"/>
      <c r="N110" s="13"/>
      <c r="O110" s="13"/>
      <c r="P110" s="13"/>
      <c r="Q110" s="210"/>
      <c r="R110" s="1"/>
      <c r="S110" s="210"/>
      <c r="T110" s="210"/>
      <c r="U110" s="210"/>
      <c r="V110" s="1"/>
      <c r="W110" s="212"/>
      <c r="X110" s="1"/>
    </row>
    <row r="111" spans="1:24" x14ac:dyDescent="0.25">
      <c r="A111" s="32"/>
      <c r="B111" s="32"/>
      <c r="C111" s="32"/>
      <c r="D111" s="32"/>
      <c r="E111" s="32"/>
      <c r="F111" s="32"/>
      <c r="G111" s="32"/>
      <c r="H111" s="32"/>
      <c r="I111" s="32"/>
      <c r="J111" s="32"/>
      <c r="K111" s="32"/>
      <c r="L111" s="32"/>
      <c r="M111" s="13"/>
      <c r="N111" s="13"/>
      <c r="O111" s="13"/>
      <c r="P111" s="13"/>
      <c r="Q111" s="210"/>
      <c r="R111" s="1"/>
      <c r="S111" s="210"/>
      <c r="T111" s="210"/>
      <c r="U111" s="210"/>
      <c r="V111" s="1"/>
      <c r="W111" s="212"/>
      <c r="X111" s="1"/>
    </row>
    <row r="112" spans="1:24" x14ac:dyDescent="0.25">
      <c r="A112" s="32"/>
      <c r="B112" s="32"/>
      <c r="C112" s="32"/>
      <c r="D112" s="32"/>
      <c r="E112" s="32"/>
      <c r="F112" s="32"/>
      <c r="G112" s="32"/>
      <c r="H112" s="32"/>
      <c r="I112" s="32"/>
      <c r="J112" s="32"/>
      <c r="K112" s="32"/>
      <c r="L112" s="32"/>
      <c r="M112" s="13"/>
      <c r="N112" s="13"/>
      <c r="O112" s="13"/>
      <c r="P112" s="13"/>
      <c r="Q112" s="210"/>
      <c r="R112" s="1"/>
      <c r="S112" s="210"/>
      <c r="T112" s="210"/>
      <c r="U112" s="210"/>
      <c r="V112" s="1"/>
      <c r="W112" s="212"/>
      <c r="X112" s="1"/>
    </row>
    <row r="113" spans="1:24" x14ac:dyDescent="0.25">
      <c r="A113" s="32"/>
      <c r="B113" s="32"/>
      <c r="C113" s="32"/>
      <c r="D113" s="32"/>
      <c r="E113" s="32"/>
      <c r="F113" s="32"/>
      <c r="G113" s="32"/>
      <c r="H113" s="32"/>
      <c r="I113" s="32"/>
      <c r="J113" s="32"/>
      <c r="K113" s="32"/>
      <c r="L113" s="32"/>
      <c r="M113" s="13"/>
      <c r="N113" s="13"/>
      <c r="O113" s="13"/>
      <c r="P113" s="13"/>
      <c r="Q113" s="210"/>
      <c r="R113" s="1"/>
      <c r="S113" s="210"/>
      <c r="T113" s="210"/>
      <c r="U113" s="210"/>
      <c r="V113" s="1"/>
      <c r="W113" s="212"/>
      <c r="X113" s="1"/>
    </row>
    <row r="114" spans="1:24" x14ac:dyDescent="0.25">
      <c r="A114" s="32"/>
      <c r="B114" s="32"/>
      <c r="C114" s="32"/>
      <c r="D114" s="32"/>
      <c r="E114" s="32"/>
      <c r="F114" s="32"/>
      <c r="G114" s="32"/>
      <c r="H114" s="32"/>
      <c r="I114" s="32"/>
      <c r="J114" s="32"/>
      <c r="K114" s="32"/>
      <c r="L114" s="32"/>
      <c r="M114" s="13"/>
      <c r="N114" s="13"/>
      <c r="O114" s="13"/>
      <c r="P114" s="13"/>
      <c r="Q114" s="210"/>
      <c r="R114" s="1"/>
      <c r="S114" s="210"/>
      <c r="T114" s="210"/>
      <c r="U114" s="210"/>
      <c r="V114" s="1"/>
      <c r="W114" s="212"/>
      <c r="X114" s="1"/>
    </row>
    <row r="115" spans="1:24" x14ac:dyDescent="0.25">
      <c r="A115" s="32"/>
      <c r="B115" s="32"/>
      <c r="C115" s="32"/>
      <c r="D115" s="32"/>
      <c r="E115" s="32"/>
      <c r="F115" s="32"/>
      <c r="G115" s="32"/>
      <c r="H115" s="32"/>
      <c r="I115" s="32"/>
      <c r="J115" s="32"/>
      <c r="K115" s="32"/>
      <c r="L115" s="32"/>
      <c r="M115" s="13"/>
      <c r="N115" s="13"/>
      <c r="O115" s="13"/>
      <c r="P115" s="13"/>
      <c r="Q115" s="210"/>
      <c r="R115" s="1"/>
      <c r="S115" s="210"/>
      <c r="T115" s="210"/>
      <c r="U115" s="210"/>
      <c r="V115" s="1"/>
      <c r="W115" s="212"/>
      <c r="X115" s="1"/>
    </row>
    <row r="116" spans="1:24" x14ac:dyDescent="0.25">
      <c r="A116" s="32"/>
      <c r="B116" s="32"/>
      <c r="C116" s="32"/>
      <c r="D116" s="32"/>
      <c r="E116" s="32"/>
      <c r="F116" s="32"/>
      <c r="G116" s="32"/>
      <c r="H116" s="32"/>
      <c r="I116" s="32"/>
      <c r="J116" s="32"/>
      <c r="K116" s="32"/>
      <c r="L116" s="32"/>
      <c r="M116" s="13"/>
      <c r="N116" s="13"/>
      <c r="O116" s="13"/>
      <c r="P116" s="13"/>
      <c r="Q116" s="210"/>
      <c r="R116" s="1"/>
      <c r="S116" s="210"/>
      <c r="T116" s="210"/>
      <c r="U116" s="210"/>
      <c r="V116" s="1"/>
      <c r="W116" s="212"/>
      <c r="X116" s="1"/>
    </row>
    <row r="117" spans="1:24" x14ac:dyDescent="0.25">
      <c r="A117" s="32"/>
      <c r="B117" s="32"/>
      <c r="C117" s="32"/>
      <c r="D117" s="32"/>
      <c r="E117" s="32"/>
      <c r="F117" s="32"/>
      <c r="G117" s="32"/>
      <c r="H117" s="32"/>
      <c r="I117" s="32"/>
      <c r="J117" s="32"/>
      <c r="K117" s="32"/>
      <c r="L117" s="32"/>
      <c r="M117" s="13"/>
      <c r="N117" s="13"/>
      <c r="O117" s="13"/>
      <c r="P117" s="13"/>
      <c r="Q117" s="210"/>
      <c r="R117" s="1"/>
      <c r="S117" s="210"/>
      <c r="T117" s="210"/>
      <c r="U117" s="210"/>
      <c r="V117" s="1"/>
      <c r="W117" s="212"/>
      <c r="X117" s="1"/>
    </row>
    <row r="118" spans="1:24" x14ac:dyDescent="0.25">
      <c r="A118" s="32"/>
      <c r="B118" s="32"/>
      <c r="C118" s="32"/>
      <c r="D118" s="32"/>
      <c r="E118" s="32"/>
      <c r="F118" s="32"/>
      <c r="G118" s="32"/>
      <c r="H118" s="32"/>
      <c r="I118" s="32"/>
      <c r="J118" s="32"/>
      <c r="K118" s="32"/>
      <c r="L118" s="32"/>
      <c r="M118" s="13"/>
      <c r="N118" s="13"/>
      <c r="O118" s="13"/>
      <c r="P118" s="13"/>
      <c r="Q118" s="210"/>
      <c r="R118" s="1"/>
      <c r="S118" s="210"/>
      <c r="T118" s="210"/>
      <c r="U118" s="210"/>
      <c r="V118" s="1"/>
      <c r="W118" s="212"/>
      <c r="X118" s="1"/>
    </row>
    <row r="119" spans="1:24" x14ac:dyDescent="0.25">
      <c r="A119" s="32"/>
      <c r="B119" s="32"/>
      <c r="C119" s="32"/>
      <c r="D119" s="32"/>
      <c r="E119" s="32"/>
      <c r="F119" s="32"/>
      <c r="G119" s="32"/>
      <c r="H119" s="32"/>
      <c r="I119" s="32"/>
      <c r="J119" s="32"/>
      <c r="K119" s="32"/>
      <c r="L119" s="32"/>
      <c r="M119" s="13"/>
      <c r="N119" s="13"/>
      <c r="O119" s="13"/>
      <c r="P119" s="13"/>
      <c r="Q119" s="210"/>
      <c r="R119" s="1"/>
      <c r="S119" s="210"/>
      <c r="T119" s="210"/>
      <c r="U119" s="210"/>
      <c r="V119" s="1"/>
      <c r="W119" s="212"/>
      <c r="X119" s="1"/>
    </row>
    <row r="120" spans="1:24" x14ac:dyDescent="0.25">
      <c r="A120" s="32"/>
      <c r="B120" s="32"/>
      <c r="C120" s="32"/>
      <c r="D120" s="32"/>
      <c r="E120" s="32"/>
      <c r="F120" s="32"/>
      <c r="G120" s="32"/>
      <c r="H120" s="32"/>
      <c r="I120" s="32"/>
      <c r="J120" s="32"/>
      <c r="K120" s="32"/>
      <c r="L120" s="32"/>
      <c r="M120" s="13"/>
      <c r="N120" s="13"/>
      <c r="O120" s="13"/>
      <c r="P120" s="13"/>
      <c r="Q120" s="210"/>
      <c r="R120" s="1"/>
      <c r="S120" s="210"/>
      <c r="T120" s="210"/>
      <c r="U120" s="210"/>
      <c r="V120" s="1"/>
      <c r="W120" s="212"/>
      <c r="X120" s="1"/>
    </row>
    <row r="121" spans="1:24" x14ac:dyDescent="0.25">
      <c r="A121" s="32"/>
      <c r="B121" s="32"/>
      <c r="C121" s="32"/>
      <c r="D121" s="32"/>
      <c r="E121" s="32"/>
      <c r="F121" s="32"/>
      <c r="G121" s="32"/>
      <c r="H121" s="32"/>
      <c r="I121" s="32"/>
      <c r="J121" s="32"/>
      <c r="K121" s="32"/>
      <c r="L121" s="32"/>
      <c r="M121" s="13"/>
      <c r="N121" s="13"/>
      <c r="O121" s="13"/>
      <c r="P121" s="13"/>
      <c r="Q121" s="210"/>
      <c r="R121" s="1"/>
      <c r="S121" s="210"/>
      <c r="T121" s="210"/>
      <c r="U121" s="210"/>
      <c r="V121" s="1"/>
      <c r="W121" s="212"/>
      <c r="X121" s="1"/>
    </row>
    <row r="122" spans="1:24" x14ac:dyDescent="0.25">
      <c r="A122" s="32"/>
      <c r="B122" s="32"/>
      <c r="C122" s="32"/>
      <c r="D122" s="32"/>
      <c r="E122" s="32"/>
      <c r="F122" s="32"/>
      <c r="G122" s="32"/>
      <c r="H122" s="32"/>
      <c r="I122" s="32"/>
      <c r="J122" s="32"/>
      <c r="K122" s="32"/>
      <c r="L122" s="32"/>
      <c r="M122" s="13"/>
      <c r="N122" s="13"/>
      <c r="O122" s="13"/>
      <c r="P122" s="13"/>
      <c r="Q122" s="210"/>
      <c r="R122" s="1"/>
      <c r="S122" s="210"/>
      <c r="T122" s="210"/>
      <c r="U122" s="210"/>
      <c r="V122" s="1"/>
      <c r="W122" s="212"/>
      <c r="X122" s="1"/>
    </row>
    <row r="123" spans="1:24" x14ac:dyDescent="0.25">
      <c r="A123" s="32"/>
      <c r="B123" s="32"/>
      <c r="C123" s="32"/>
      <c r="D123" s="32"/>
      <c r="E123" s="32"/>
      <c r="F123" s="32"/>
      <c r="G123" s="32"/>
      <c r="H123" s="32"/>
      <c r="I123" s="32"/>
      <c r="J123" s="32"/>
      <c r="K123" s="32"/>
      <c r="L123" s="32"/>
      <c r="M123" s="13"/>
      <c r="N123" s="13"/>
      <c r="O123" s="13"/>
      <c r="P123" s="13"/>
      <c r="Q123" s="210"/>
      <c r="R123" s="1"/>
      <c r="S123" s="210"/>
      <c r="T123" s="210"/>
      <c r="U123" s="210"/>
      <c r="V123" s="1"/>
      <c r="W123" s="212"/>
      <c r="X123" s="1"/>
    </row>
    <row r="124" spans="1:24" x14ac:dyDescent="0.25">
      <c r="M124" s="13"/>
      <c r="N124" s="13"/>
      <c r="O124" s="13"/>
      <c r="P124" s="13"/>
      <c r="Q124" s="210"/>
      <c r="R124" s="1"/>
      <c r="S124" s="210"/>
      <c r="T124" s="210"/>
      <c r="U124" s="210"/>
      <c r="V124" s="1"/>
      <c r="W124" s="212"/>
      <c r="X124" s="1"/>
    </row>
    <row r="125" spans="1:24" x14ac:dyDescent="0.25">
      <c r="M125" s="13"/>
      <c r="N125" s="13"/>
      <c r="O125" s="13"/>
      <c r="P125" s="13"/>
      <c r="Q125" s="210"/>
      <c r="R125" s="1"/>
      <c r="S125" s="210"/>
      <c r="T125" s="210"/>
      <c r="U125" s="210"/>
      <c r="V125" s="1"/>
      <c r="W125" s="212"/>
      <c r="X125" s="1"/>
    </row>
    <row r="126" spans="1:24" x14ac:dyDescent="0.25">
      <c r="M126" s="13"/>
      <c r="N126" s="13"/>
      <c r="O126" s="13"/>
      <c r="P126" s="13"/>
      <c r="Q126" s="210"/>
      <c r="R126" s="1"/>
      <c r="S126" s="210"/>
      <c r="T126" s="210"/>
      <c r="U126" s="210"/>
      <c r="V126" s="1"/>
      <c r="W126" s="212"/>
      <c r="X126" s="1"/>
    </row>
    <row r="127" spans="1:24" x14ac:dyDescent="0.25">
      <c r="M127" s="13"/>
      <c r="N127" s="13"/>
      <c r="O127" s="13"/>
      <c r="P127" s="13"/>
      <c r="Q127" s="210"/>
      <c r="R127" s="1"/>
      <c r="S127" s="210"/>
      <c r="T127" s="210"/>
      <c r="U127" s="210"/>
      <c r="V127" s="1"/>
      <c r="W127" s="212"/>
      <c r="X127" s="1"/>
    </row>
    <row r="128" spans="1:24" x14ac:dyDescent="0.25">
      <c r="M128" s="13"/>
      <c r="N128" s="13"/>
      <c r="O128" s="13"/>
      <c r="P128" s="13"/>
      <c r="Q128" s="210"/>
      <c r="R128" s="1"/>
      <c r="S128" s="210"/>
      <c r="T128" s="210"/>
      <c r="U128" s="210"/>
      <c r="V128" s="1"/>
      <c r="W128" s="212"/>
      <c r="X128" s="1"/>
    </row>
    <row r="129" spans="13:24" x14ac:dyDescent="0.25">
      <c r="M129" s="13"/>
      <c r="N129" s="13"/>
      <c r="O129" s="13"/>
      <c r="P129" s="13"/>
      <c r="Q129" s="210"/>
      <c r="R129" s="1"/>
      <c r="S129" s="210"/>
      <c r="T129" s="210"/>
      <c r="U129" s="210"/>
      <c r="V129" s="1"/>
      <c r="W129" s="212"/>
      <c r="X129" s="1"/>
    </row>
    <row r="130" spans="13:24" x14ac:dyDescent="0.25">
      <c r="M130" s="13"/>
      <c r="N130" s="13"/>
      <c r="O130" s="13"/>
      <c r="P130" s="13"/>
      <c r="Q130" s="210"/>
      <c r="R130" s="1"/>
      <c r="S130" s="210"/>
      <c r="T130" s="210"/>
      <c r="U130" s="210"/>
      <c r="V130" s="1"/>
      <c r="W130" s="212"/>
      <c r="X130" s="1"/>
    </row>
    <row r="131" spans="13:24" x14ac:dyDescent="0.25">
      <c r="M131" s="13"/>
      <c r="N131" s="13"/>
      <c r="O131" s="13"/>
      <c r="P131" s="13"/>
      <c r="Q131" s="210"/>
      <c r="R131" s="1"/>
      <c r="S131" s="210"/>
      <c r="T131" s="210"/>
      <c r="U131" s="210"/>
      <c r="V131" s="1"/>
      <c r="W131" s="212"/>
      <c r="X131" s="1"/>
    </row>
    <row r="132" spans="13:24" x14ac:dyDescent="0.25">
      <c r="M132" s="13"/>
      <c r="N132" s="13"/>
      <c r="O132" s="13"/>
      <c r="P132" s="13"/>
      <c r="Q132" s="210"/>
      <c r="R132" s="1"/>
      <c r="S132" s="210"/>
      <c r="T132" s="210"/>
      <c r="U132" s="210"/>
      <c r="V132" s="1"/>
      <c r="W132" s="212"/>
      <c r="X132" s="1"/>
    </row>
    <row r="133" spans="13:24" x14ac:dyDescent="0.25">
      <c r="M133" s="13"/>
      <c r="N133" s="13"/>
      <c r="O133" s="13"/>
      <c r="P133" s="13"/>
      <c r="Q133" s="210"/>
      <c r="R133" s="1"/>
      <c r="S133" s="210"/>
      <c r="T133" s="210"/>
      <c r="U133" s="210"/>
      <c r="V133" s="1"/>
      <c r="W133" s="212"/>
      <c r="X133" s="1"/>
    </row>
    <row r="134" spans="13:24" x14ac:dyDescent="0.25">
      <c r="M134" s="13"/>
      <c r="N134" s="13"/>
      <c r="O134" s="13"/>
      <c r="P134" s="13"/>
      <c r="Q134" s="210"/>
      <c r="R134" s="1"/>
      <c r="S134" s="210"/>
      <c r="T134" s="210"/>
      <c r="U134" s="210"/>
      <c r="V134" s="1"/>
      <c r="W134" s="212"/>
      <c r="X134" s="1"/>
    </row>
    <row r="135" spans="13:24" x14ac:dyDescent="0.25">
      <c r="M135" s="13"/>
      <c r="N135" s="13"/>
      <c r="O135" s="13"/>
      <c r="P135" s="13"/>
      <c r="Q135" s="210"/>
      <c r="R135" s="1"/>
      <c r="S135" s="210"/>
      <c r="T135" s="210"/>
      <c r="U135" s="210"/>
      <c r="V135" s="1"/>
      <c r="W135" s="212"/>
      <c r="X135" s="1"/>
    </row>
    <row r="136" spans="13:24" x14ac:dyDescent="0.25">
      <c r="M136" s="13"/>
      <c r="N136" s="13"/>
      <c r="O136" s="13"/>
      <c r="P136" s="13"/>
      <c r="Q136" s="210"/>
      <c r="R136" s="1"/>
      <c r="S136" s="210"/>
      <c r="T136" s="210"/>
      <c r="U136" s="210"/>
      <c r="V136" s="1"/>
      <c r="W136" s="212"/>
      <c r="X136" s="1"/>
    </row>
    <row r="137" spans="13:24" x14ac:dyDescent="0.25">
      <c r="M137" s="13"/>
      <c r="N137" s="13"/>
      <c r="O137" s="13"/>
      <c r="P137" s="13"/>
      <c r="Q137" s="210"/>
      <c r="R137" s="1"/>
      <c r="S137" s="210"/>
      <c r="T137" s="210"/>
      <c r="U137" s="210"/>
      <c r="V137" s="1"/>
      <c r="W137" s="212"/>
      <c r="X137" s="1"/>
    </row>
    <row r="138" spans="13:24" x14ac:dyDescent="0.25">
      <c r="M138" s="13"/>
      <c r="N138" s="13"/>
      <c r="O138" s="13"/>
      <c r="P138" s="13"/>
      <c r="Q138" s="210"/>
      <c r="R138" s="1"/>
      <c r="S138" s="210"/>
      <c r="T138" s="210"/>
      <c r="U138" s="210"/>
      <c r="V138" s="1"/>
      <c r="W138" s="212"/>
      <c r="X138" s="1"/>
    </row>
    <row r="139" spans="13:24" x14ac:dyDescent="0.25">
      <c r="M139" s="13"/>
      <c r="N139" s="13"/>
      <c r="O139" s="13"/>
      <c r="P139" s="13"/>
      <c r="Q139" s="210"/>
      <c r="R139" s="1"/>
      <c r="S139" s="210"/>
      <c r="T139" s="210"/>
      <c r="U139" s="210"/>
      <c r="V139" s="1"/>
      <c r="W139" s="212"/>
      <c r="X139" s="1"/>
    </row>
    <row r="140" spans="13:24" x14ac:dyDescent="0.25">
      <c r="M140" s="13"/>
      <c r="N140" s="13"/>
      <c r="O140" s="13"/>
      <c r="P140" s="13"/>
      <c r="Q140" s="210"/>
      <c r="R140" s="1"/>
      <c r="S140" s="210"/>
      <c r="T140" s="210"/>
      <c r="U140" s="210"/>
      <c r="V140" s="1"/>
      <c r="W140" s="212"/>
      <c r="X140" s="1"/>
    </row>
    <row r="141" spans="13:24" x14ac:dyDescent="0.25">
      <c r="M141" s="13"/>
      <c r="N141" s="13"/>
      <c r="O141" s="13"/>
      <c r="P141" s="13"/>
      <c r="Q141" s="210"/>
      <c r="R141" s="1"/>
      <c r="S141" s="210"/>
      <c r="T141" s="210"/>
      <c r="U141" s="210"/>
      <c r="V141" s="1"/>
      <c r="W141" s="212"/>
      <c r="X141" s="1"/>
    </row>
    <row r="142" spans="13:24" x14ac:dyDescent="0.25">
      <c r="M142" s="13"/>
      <c r="N142" s="13"/>
      <c r="O142" s="13"/>
      <c r="P142" s="13"/>
      <c r="Q142" s="210"/>
      <c r="R142" s="1"/>
      <c r="S142" s="210"/>
      <c r="T142" s="210"/>
      <c r="U142" s="210"/>
      <c r="V142" s="1"/>
      <c r="W142" s="212"/>
      <c r="X142" s="1"/>
    </row>
    <row r="143" spans="13:24" x14ac:dyDescent="0.25">
      <c r="M143" s="13"/>
      <c r="N143" s="13"/>
      <c r="O143" s="13"/>
      <c r="P143" s="13"/>
      <c r="R143" s="1"/>
      <c r="S143" s="210"/>
      <c r="T143" s="210"/>
      <c r="U143" s="210"/>
      <c r="V143" s="1"/>
      <c r="W143" s="212"/>
      <c r="X143" s="1"/>
    </row>
  </sheetData>
  <mergeCells count="65">
    <mergeCell ref="A32:B32"/>
    <mergeCell ref="C32:L32"/>
    <mergeCell ref="A10:B10"/>
    <mergeCell ref="A11:B11"/>
    <mergeCell ref="A12:B12"/>
    <mergeCell ref="A13:B13"/>
    <mergeCell ref="A14:B14"/>
    <mergeCell ref="A16:B16"/>
    <mergeCell ref="A15:B15"/>
    <mergeCell ref="F17:I17"/>
    <mergeCell ref="C16:E16"/>
    <mergeCell ref="J17:L17"/>
    <mergeCell ref="F16:I16"/>
    <mergeCell ref="J16:L16"/>
    <mergeCell ref="A9:B9"/>
    <mergeCell ref="F15:I15"/>
    <mergeCell ref="J15:L15"/>
    <mergeCell ref="A8:E8"/>
    <mergeCell ref="A1:C4"/>
    <mergeCell ref="J7:L7"/>
    <mergeCell ref="H5:I5"/>
    <mergeCell ref="H6:I6"/>
    <mergeCell ref="H7:I7"/>
    <mergeCell ref="E5:G5"/>
    <mergeCell ref="E6:G6"/>
    <mergeCell ref="E7:G7"/>
    <mergeCell ref="E2:G2"/>
    <mergeCell ref="E3:G3"/>
    <mergeCell ref="E4:G4"/>
    <mergeCell ref="H2:I2"/>
    <mergeCell ref="H3:I3"/>
    <mergeCell ref="H4:I4"/>
    <mergeCell ref="J2:L2"/>
    <mergeCell ref="J3:L3"/>
    <mergeCell ref="J4:L4"/>
    <mergeCell ref="J5:L5"/>
    <mergeCell ref="J6:L6"/>
    <mergeCell ref="F13:I13"/>
    <mergeCell ref="F14:I14"/>
    <mergeCell ref="J12:L12"/>
    <mergeCell ref="J13:L13"/>
    <mergeCell ref="F8:I8"/>
    <mergeCell ref="F9:I9"/>
    <mergeCell ref="F10:I10"/>
    <mergeCell ref="F11:I11"/>
    <mergeCell ref="F12:I12"/>
    <mergeCell ref="J14:L14"/>
    <mergeCell ref="J8:L8"/>
    <mergeCell ref="J9:L9"/>
    <mergeCell ref="J10:L10"/>
    <mergeCell ref="J11:L11"/>
    <mergeCell ref="B33:J33"/>
    <mergeCell ref="B34:J34"/>
    <mergeCell ref="B35:J35"/>
    <mergeCell ref="B36:J36"/>
    <mergeCell ref="B37:J37"/>
    <mergeCell ref="B38:J38"/>
    <mergeCell ref="B39:J39"/>
    <mergeCell ref="B41:J41"/>
    <mergeCell ref="B40:J40"/>
    <mergeCell ref="B46:J46"/>
    <mergeCell ref="B42:J42"/>
    <mergeCell ref="B43:J43"/>
    <mergeCell ref="B44:J44"/>
    <mergeCell ref="B45:J45"/>
  </mergeCells>
  <phoneticPr fontId="15" type="noConversion"/>
  <conditionalFormatting sqref="M2:X1048576">
    <cfRule type="expression" dxfId="31" priority="15">
      <formula>AND($O2&lt;&gt;"",MOD(ROW(),2)=0)</formula>
    </cfRule>
  </conditionalFormatting>
  <conditionalFormatting sqref="N49:O50">
    <cfRule type="containsText" dxfId="30" priority="13" operator="containsText" text="PÄÄLLÄ">
      <formula>NOT(ISERROR(SEARCH("PÄÄLLÄ",N49)))</formula>
    </cfRule>
    <cfRule type="cellIs" dxfId="29" priority="14" operator="equal">
      <formula>"""PÄÄLLÄ"""</formula>
    </cfRule>
  </conditionalFormatting>
  <conditionalFormatting sqref="N53:O54">
    <cfRule type="containsText" dxfId="28" priority="11" operator="containsText" text="PÄÄLLÄ">
      <formula>NOT(ISERROR(SEARCH("PÄÄLLÄ",N53)))</formula>
    </cfRule>
    <cfRule type="cellIs" dxfId="27" priority="12" operator="equal">
      <formula>"""PÄÄLLÄ"""</formula>
    </cfRule>
  </conditionalFormatting>
  <conditionalFormatting sqref="Q2:Q1048576">
    <cfRule type="expression" dxfId="26" priority="3">
      <formula>AND($Q2&lt;$Z$12, $Q2&gt;0)</formula>
    </cfRule>
  </conditionalFormatting>
  <conditionalFormatting sqref="Q25 Q40 R27:X40 R42:X42 R44:X1048576 M27:P40 M42:P42 M44:P1048576">
    <cfRule type="expression" dxfId="25" priority="5">
      <formula>AND(COUNTA($M24:$O24)&gt;0,MOD(ROW(),2)=0)</formula>
    </cfRule>
  </conditionalFormatting>
  <conditionalFormatting sqref="Q26:Q39 Q41 Q43:Q1048573">
    <cfRule type="expression" dxfId="24" priority="29">
      <formula>AND(COUNTA($M26:$O26)&gt;0,MOD(ROW(),2)=0)</formula>
    </cfRule>
  </conditionalFormatting>
  <conditionalFormatting sqref="Q1048574:Q1048576">
    <cfRule type="expression" dxfId="23" priority="41">
      <formula>AND(COUNTA($M1048574:$O1048575)&gt;0,MOD(ROW(),2)=0)</formula>
    </cfRule>
  </conditionalFormatting>
  <conditionalFormatting sqref="R26:X26 M26:P26">
    <cfRule type="expression" dxfId="22" priority="16">
      <formula>AND(COUNTA($M24:$O24)&gt;0,MOD(ROW(),2)=0)</formula>
    </cfRule>
  </conditionalFormatting>
  <conditionalFormatting sqref="R41:X41 M41:P41">
    <cfRule type="expression" dxfId="21" priority="36">
      <formula>AND(COUNTA(#REF!)&gt;0,MOD(ROW(),2)=0)</formula>
    </cfRule>
  </conditionalFormatting>
  <conditionalFormatting sqref="W2:W1048576">
    <cfRule type="expression" dxfId="20" priority="2">
      <formula>AND(W2&lt;&gt;0, W2&lt;&gt;"", ABS(W2)&gt;$Z$14)</formula>
    </cfRule>
  </conditionalFormatting>
  <conditionalFormatting sqref="Y4:Z5">
    <cfRule type="containsText" dxfId="19" priority="9" operator="containsText" text="PÄÄLLÄ">
      <formula>NOT(ISERROR(SEARCH("PÄÄLLÄ",Y4)))</formula>
    </cfRule>
    <cfRule type="cellIs" dxfId="18" priority="10" operator="equal">
      <formula>"""PÄÄLLÄ"""</formula>
    </cfRule>
  </conditionalFormatting>
  <conditionalFormatting sqref="Z14">
    <cfRule type="cellIs" dxfId="17" priority="1" operator="greaterThan">
      <formula>0</formula>
    </cfRule>
  </conditionalFormatting>
  <dataValidations count="5">
    <dataValidation type="list" allowBlank="1" showInputMessage="1" showErrorMessage="1" prompt="Jos valinta 'PÄÄLLÄ' tuo tulokset mittauspöytäkirjasta" sqref="N50:O50 N54:O54" xr:uid="{3202F90A-DB0C-47D9-8A66-56C221050A27}">
      <formula1>"PÄÄLLÄ,POIS"</formula1>
    </dataValidation>
    <dataValidation type="list" allowBlank="1" showInputMessage="1" showErrorMessage="1" prompt="Jos valinta 'PÄÄLLÄ' tuo tulokset Täyttönäkymästä" sqref="N49:O49 N53:O53 Y5" xr:uid="{7245DCCA-FDBD-4B2E-97C8-35CB21AA5ACA}">
      <formula1>"PÄÄLLÄ,POIS"</formula1>
    </dataValidation>
    <dataValidation type="list" allowBlank="1" showInputMessage="1" showErrorMessage="1" prompt="Jos valinta 'PÄÄLLÄ' tuo tulokset Mobiilinäkymästä" sqref="Y4" xr:uid="{4ED3BBAC-B030-4D2C-9A82-CF6F66322EAA}">
      <formula1>"PÄÄLLÄ,POIS"</formula1>
    </dataValidation>
    <dataValidation type="list" allowBlank="1" showInputMessage="1" showErrorMessage="1" prompt="Jos valinta 'PÄÄLLÄ' tuo tulokset Mobiilinäkymästä_x000a_" sqref="Z4" xr:uid="{1809BC7E-5E49-4975-9C57-67882B6DF28D}">
      <formula1>"PÄÄLLÄ,POIS"</formula1>
    </dataValidation>
    <dataValidation type="list" allowBlank="1" showInputMessage="1" showErrorMessage="1" prompt="Jos valinta 'PÄÄLLÄ' tuo tulokset täyttönäkymästä" sqref="Z5" xr:uid="{636A9544-1179-4C5E-A2AF-0E3ED17857D2}">
      <formula1>"PÄÄLLÄ,POIS"</formula1>
    </dataValidation>
  </dataValidations>
  <pageMargins left="0.23622047244094491" right="0.23622047244094491" top="0.74803149606299213" bottom="0.74803149606299213" header="0.31496062992125984" footer="0.31496062992125984"/>
  <pageSetup paperSize="9" fitToWidth="0" fitToHeight="0" orientation="portrait" errors="blank" r:id="rId1"/>
  <headerFooter>
    <oddFooter>&amp;L
&amp;CSivu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CABE-4244-4D5E-90C6-B949E712142D}">
  <dimension ref="A1:Z73"/>
  <sheetViews>
    <sheetView zoomScaleNormal="100" zoomScalePageLayoutView="130" workbookViewId="0">
      <pane ySplit="1" topLeftCell="A2" activePane="bottomLeft" state="frozen"/>
      <selection pane="bottomLeft" activeCell="A14" sqref="A14"/>
    </sheetView>
  </sheetViews>
  <sheetFormatPr defaultRowHeight="15" x14ac:dyDescent="0.25"/>
  <cols>
    <col min="1" max="1" width="4.85546875" customWidth="1"/>
    <col min="2" max="2" width="14.7109375" customWidth="1"/>
    <col min="3" max="3" width="9.5703125" customWidth="1"/>
    <col min="4" max="4" width="14.140625" customWidth="1"/>
    <col min="5" max="5" width="5.85546875" customWidth="1"/>
    <col min="6" max="6" width="5.28515625" customWidth="1"/>
    <col min="7" max="7" width="5.7109375" customWidth="1"/>
    <col min="8" max="8" width="8.7109375" customWidth="1"/>
    <col min="9" max="9" width="8" customWidth="1"/>
    <col min="10" max="10" width="6.7109375" customWidth="1"/>
    <col min="11" max="11" width="5" customWidth="1"/>
    <col min="12" max="12" width="5.28515625" customWidth="1"/>
    <col min="13" max="13" width="4" customWidth="1"/>
    <col min="14" max="14" width="1" customWidth="1"/>
    <col min="15" max="15" width="10.5703125" customWidth="1"/>
    <col min="16" max="16" width="15" customWidth="1"/>
    <col min="17" max="18" width="10.5703125" customWidth="1"/>
    <col min="19" max="19" width="12.85546875" bestFit="1" customWidth="1"/>
    <col min="20" max="20" width="15.42578125" customWidth="1"/>
    <col min="26" max="26" width="13.85546875" customWidth="1"/>
  </cols>
  <sheetData>
    <row r="1" spans="1:26" x14ac:dyDescent="0.25">
      <c r="A1" s="366" t="s">
        <v>6</v>
      </c>
      <c r="B1" s="367"/>
      <c r="C1" s="367"/>
      <c r="D1" s="258" cm="1">
        <f t="array" ref="D1">IFERROR(INDEX(_xlfn.ANCHORARRAY(Täyttönäkymä!A3),ROWS(_xlfn.ANCHORARRAY(Täyttönäkymä!A3)),2),"")</f>
        <v>19.5</v>
      </c>
      <c r="E1" s="6"/>
      <c r="F1" s="6"/>
      <c r="G1" s="372" t="s">
        <v>7</v>
      </c>
      <c r="H1" s="372"/>
      <c r="I1" s="372"/>
      <c r="J1" s="196" cm="1">
        <f t="array" ref="J1">IFERROR(INDEX(_xlfn.ANCHORARRAY(Täyttönäkymä!G3),ROWS(_xlfn.ANCHORARRAY(Täyttönäkymä!G3)),2),"")</f>
        <v>10</v>
      </c>
    </row>
    <row r="2" spans="1:26" x14ac:dyDescent="0.25">
      <c r="A2" s="197" t="s">
        <v>58</v>
      </c>
      <c r="B2" s="197" t="s">
        <v>59</v>
      </c>
      <c r="C2" s="197" t="s">
        <v>43</v>
      </c>
      <c r="D2" s="197" t="s">
        <v>47</v>
      </c>
      <c r="E2" s="193"/>
      <c r="F2" s="194"/>
      <c r="G2" s="195" t="s">
        <v>58</v>
      </c>
      <c r="H2" s="195" t="s">
        <v>59</v>
      </c>
      <c r="I2" s="195" t="s">
        <v>43</v>
      </c>
      <c r="J2" s="195" t="s">
        <v>47</v>
      </c>
      <c r="K2" s="190"/>
      <c r="L2" s="190"/>
      <c r="M2" s="190"/>
    </row>
    <row r="3" spans="1:26" x14ac:dyDescent="0.25">
      <c r="A3" s="191" cm="1">
        <f t="array" ref="A3:C4">IFERROR(
  _xlfn.LET(
    _xlpm.data, MP_P[],
    _xlpm.krs, INDEX(_xlpm.data,,1),
    _xlpm.mitattu, INDEX(_xlpm.data,,8),
    _xlpm.suunniteltu, INDEX(_xlpm.data,,9),
    _xlpm.uniqueKRS, _xlfn._xlws.SORT(_xlfn.UNIQUE(_xlpm.krs)),
    _xlpm.results, CHOOSE({1,2,3},
      _xlpm.uniqueKRS,
      _xlfn.BYROW(_xlpm.uniqueKRS, _xlfn.LAMBDA(_xlpm.u, SUMIF(_xlpm.krs, _xlpm.u, _xlpm.mitattu))),
      _xlfn.BYROW(_xlpm.uniqueKRS, _xlfn.LAMBDA(_xlpm.u, SUMIF(_xlpm.krs, _xlpm.u, _xlpm.suunniteltu)))
    ),
    _xlpm.filteredResults, _xlfn._xlws.FILTER(_xlpm.results, INDEX(_xlpm.results,,2)&lt;&gt;0),
    _xlpm.totals, CHOOSE({1,2,3},
      "Yht:",
      SUM(_xlpm.mitattu),
      SUM(_xlpm.suunniteltu)
    ),
    _xlfn.VSTACK(_xlpm.filteredResults, _xlpm.totals)
  ),
  ""
)</f>
        <v>1</v>
      </c>
      <c r="B3" s="191">
        <v>19.5</v>
      </c>
      <c r="C3" s="61">
        <v>20</v>
      </c>
      <c r="D3" s="198">
        <f>IFERROR(IF(OR(ISBLANK(B3),ISBLANK(C3))=TRUE,"",(B3-C3)/C3),"")</f>
        <v>-2.5000000000000001E-2</v>
      </c>
      <c r="F3" s="191"/>
      <c r="G3" s="191" cm="1">
        <f t="array" ref="G3:I4">IFERROR(
  _xlfn.LET(
    _xlpm.data, MP_T[],
    _xlpm.krs, INDEX(_xlpm.data,,1),
    _xlpm.mitattu, INDEX(_xlpm.data,,8),
    _xlpm.suunniteltu, INDEX(_xlpm.data,,9),
    _xlpm.uniqueKRS, _xlfn._xlws.SORT(_xlfn.UNIQUE(_xlpm.krs)),
    _xlpm.results, CHOOSE({1,2,3},
      _xlpm.uniqueKRS,
      _xlfn.BYROW(_xlpm.uniqueKRS, _xlfn.LAMBDA(_xlpm.u, SUMIF(_xlpm.krs, _xlpm.u, _xlpm.mitattu))),
      _xlfn.BYROW(_xlpm.uniqueKRS, _xlfn.LAMBDA(_xlpm.u, SUMIF(_xlpm.krs, _xlpm.u, _xlpm.suunniteltu)))
    ),
    _xlpm.filteredResults, _xlfn._xlws.FILTER(_xlpm.results, INDEX(_xlpm.results,,2)&lt;&gt;0),
    _xlpm.totals, CHOOSE({1,2,3},
      "Yht:",
      SUM(_xlpm.mitattu),
      SUM(_xlpm.suunniteltu)
    ),
    _xlfn.VSTACK(_xlpm.filteredResults, _xlpm.totals)
  ),
  ""
)</f>
        <v>1</v>
      </c>
      <c r="H3" s="61">
        <v>10</v>
      </c>
      <c r="I3" s="61">
        <v>10</v>
      </c>
      <c r="J3" s="198">
        <f>IFERROR(IF(OR(ISBLANK(H3),ISBLANK(I3))=TRUE,"",(H3-I3)/I3),"")</f>
        <v>0</v>
      </c>
      <c r="K3" s="190"/>
      <c r="L3" s="190"/>
      <c r="M3" s="190"/>
    </row>
    <row r="4" spans="1:26" x14ac:dyDescent="0.25">
      <c r="A4" s="13" t="str">
        <v>Yht:</v>
      </c>
      <c r="B4" s="191">
        <v>19.5</v>
      </c>
      <c r="C4" s="61">
        <v>20</v>
      </c>
      <c r="D4" s="198">
        <f t="shared" ref="D4:D8" si="0">IFERROR(IF(OR(ISBLANK(B4),ISBLANK(C4))=TRUE,"",(B4-C4)/C4),"")</f>
        <v>-2.5000000000000001E-2</v>
      </c>
      <c r="F4" s="191"/>
      <c r="G4" s="191" t="str">
        <v>Yht:</v>
      </c>
      <c r="H4" s="61">
        <v>10</v>
      </c>
      <c r="I4" s="61">
        <v>10</v>
      </c>
      <c r="J4" s="198">
        <f t="shared" ref="J4:J8" si="1">IFERROR(IF(OR(ISBLANK(H4),ISBLANK(I4))=TRUE,"",(H4-I4)/I4),"")</f>
        <v>0</v>
      </c>
      <c r="K4" s="190"/>
      <c r="L4" s="190"/>
      <c r="M4" s="190"/>
      <c r="P4" s="6" t="s">
        <v>60</v>
      </c>
    </row>
    <row r="5" spans="1:26" x14ac:dyDescent="0.25">
      <c r="A5" s="13"/>
      <c r="B5" s="191"/>
      <c r="C5" s="61"/>
      <c r="D5" s="198" t="str">
        <f t="shared" si="0"/>
        <v/>
      </c>
      <c r="E5" s="34"/>
      <c r="F5" s="192"/>
      <c r="G5" s="192"/>
      <c r="H5" s="61"/>
      <c r="I5" s="61"/>
      <c r="J5" s="198" t="str">
        <f t="shared" si="1"/>
        <v/>
      </c>
      <c r="K5" s="190"/>
      <c r="L5" s="190"/>
      <c r="M5" s="190"/>
      <c r="P5" t="s">
        <v>61</v>
      </c>
    </row>
    <row r="6" spans="1:26" x14ac:dyDescent="0.25">
      <c r="A6" s="13"/>
      <c r="B6" s="191"/>
      <c r="C6" s="61"/>
      <c r="D6" s="198" t="str">
        <f t="shared" si="0"/>
        <v/>
      </c>
      <c r="F6" s="192"/>
      <c r="G6" s="192"/>
      <c r="H6" s="199"/>
      <c r="I6" s="199"/>
      <c r="J6" s="198" t="str">
        <f t="shared" si="1"/>
        <v/>
      </c>
      <c r="K6" s="190"/>
      <c r="L6" s="190"/>
      <c r="M6" s="190"/>
      <c r="P6" t="s">
        <v>62</v>
      </c>
    </row>
    <row r="7" spans="1:26" x14ac:dyDescent="0.25">
      <c r="A7" s="13"/>
      <c r="B7" s="191"/>
      <c r="C7" s="61"/>
      <c r="D7" s="198" t="str">
        <f t="shared" si="0"/>
        <v/>
      </c>
      <c r="F7" s="192"/>
      <c r="G7" s="192"/>
      <c r="H7" s="199"/>
      <c r="I7" s="199"/>
      <c r="J7" s="198" t="str">
        <f t="shared" si="1"/>
        <v/>
      </c>
      <c r="K7" s="190"/>
      <c r="L7" s="190"/>
      <c r="M7" s="190"/>
      <c r="P7" t="s">
        <v>63</v>
      </c>
      <c r="U7" s="7"/>
      <c r="V7" s="36"/>
      <c r="W7" s="34"/>
      <c r="X7" s="34"/>
      <c r="Y7" s="34"/>
      <c r="Z7" s="34"/>
    </row>
    <row r="8" spans="1:26" x14ac:dyDescent="0.25">
      <c r="A8" s="13"/>
      <c r="B8" s="191"/>
      <c r="C8" s="61"/>
      <c r="D8" s="198" t="str">
        <f t="shared" si="0"/>
        <v/>
      </c>
      <c r="F8" s="192"/>
      <c r="G8" s="192"/>
      <c r="H8" s="199"/>
      <c r="I8" s="199"/>
      <c r="J8" s="198" t="str">
        <f t="shared" si="1"/>
        <v/>
      </c>
      <c r="K8" s="93"/>
      <c r="M8" s="64" t="s">
        <v>64</v>
      </c>
      <c r="P8" t="s">
        <v>65</v>
      </c>
      <c r="S8" s="7"/>
      <c r="T8" s="1"/>
      <c r="U8" s="13"/>
      <c r="V8" s="13"/>
      <c r="W8" s="13"/>
      <c r="X8" s="13"/>
    </row>
    <row r="9" spans="1:26" ht="15.75" x14ac:dyDescent="0.25">
      <c r="A9" s="1"/>
      <c r="B9" s="60"/>
      <c r="C9" s="55" t="s">
        <v>51</v>
      </c>
      <c r="D9" s="1"/>
      <c r="F9" s="77"/>
      <c r="J9" s="104">
        <v>1</v>
      </c>
      <c r="M9" s="201" t="str">
        <f>IFERROR(INDEX(MP_P[[#All],[Seuranta
%]],
    MATCH("R", MP_P[[#All],[★]], 0)),"")</f>
        <v/>
      </c>
      <c r="Q9" s="42"/>
      <c r="S9" s="7"/>
      <c r="T9" s="1"/>
      <c r="U9" s="13"/>
      <c r="V9" s="13"/>
      <c r="W9" s="13"/>
      <c r="X9" s="13"/>
    </row>
    <row r="10" spans="1:26" ht="14.1" customHeight="1" thickBot="1" x14ac:dyDescent="0.3">
      <c r="A10" s="368" t="s">
        <v>66</v>
      </c>
      <c r="B10" s="369"/>
      <c r="C10" s="368" t="s">
        <v>67</v>
      </c>
      <c r="D10" s="370"/>
      <c r="E10" s="370"/>
      <c r="F10" s="370"/>
      <c r="G10" s="371"/>
      <c r="H10" s="368" t="s">
        <v>68</v>
      </c>
      <c r="I10" s="370"/>
      <c r="J10" s="370"/>
      <c r="K10" s="370"/>
      <c r="L10" s="370"/>
      <c r="M10" s="371"/>
      <c r="N10" s="200"/>
      <c r="Q10" s="32"/>
      <c r="U10" s="7"/>
      <c r="V10" s="39"/>
      <c r="W10" s="37"/>
      <c r="X10" s="37"/>
      <c r="Y10" s="37"/>
      <c r="Z10" s="37"/>
    </row>
    <row r="11" spans="1:26" ht="3.75" customHeight="1" thickTop="1" x14ac:dyDescent="0.25">
      <c r="A11" s="56"/>
      <c r="B11" s="56"/>
      <c r="C11" s="57"/>
      <c r="D11" s="56"/>
      <c r="E11" s="56"/>
      <c r="F11" s="56"/>
      <c r="G11" s="56"/>
      <c r="H11" s="57"/>
      <c r="I11" s="56"/>
      <c r="J11" s="56"/>
      <c r="K11" s="56"/>
      <c r="L11" s="56"/>
      <c r="M11" s="56"/>
      <c r="N11" s="56"/>
      <c r="U11" s="7"/>
      <c r="V11" s="39"/>
      <c r="W11" s="37"/>
      <c r="X11" s="37"/>
      <c r="Y11" s="37"/>
      <c r="Z11" s="37"/>
    </row>
    <row r="12" spans="1:26" ht="37.5" customHeight="1" x14ac:dyDescent="0.25">
      <c r="A12" s="377" t="s">
        <v>69</v>
      </c>
      <c r="B12" s="378" t="s">
        <v>70</v>
      </c>
      <c r="C12" s="379" t="s">
        <v>71</v>
      </c>
      <c r="D12" s="380" t="s">
        <v>72</v>
      </c>
      <c r="E12" s="381" t="s">
        <v>73</v>
      </c>
      <c r="F12" s="380" t="s">
        <v>74</v>
      </c>
      <c r="G12" s="382" t="s">
        <v>75</v>
      </c>
      <c r="H12" s="383" t="s">
        <v>76</v>
      </c>
      <c r="I12" s="384" t="s">
        <v>77</v>
      </c>
      <c r="J12" s="385" t="s">
        <v>78</v>
      </c>
      <c r="K12" s="386" t="s">
        <v>79</v>
      </c>
      <c r="L12" s="386" t="s">
        <v>80</v>
      </c>
      <c r="M12" s="381" t="s">
        <v>81</v>
      </c>
      <c r="N12" s="41"/>
      <c r="O12" s="41"/>
      <c r="P12" s="10"/>
      <c r="Q12" s="34"/>
      <c r="R12" s="11"/>
      <c r="U12" s="7"/>
      <c r="V12" s="1"/>
      <c r="W12" s="13"/>
      <c r="X12" s="13"/>
      <c r="Y12" s="13"/>
      <c r="Z12" s="1"/>
    </row>
    <row r="13" spans="1:26" ht="1.5" customHeight="1" x14ac:dyDescent="0.25">
      <c r="A13" s="138"/>
      <c r="B13" s="120"/>
      <c r="C13" s="121"/>
      <c r="D13" s="122"/>
      <c r="E13" s="203"/>
      <c r="F13" s="18" t="str" cm="1">
        <f t="array" ref="F13">säätöasento_poisto(MP_P[[#This Row],[Päätelaite 
Mittapiste]],MP_P[[#This Row],[Koko 
 Ød]],MP_P[[#This Row],[Suunniteltu
l/s]]*$J$9,MP_P[[#This Row],[Paine
Pa]],Tietokanta_yksinkertainen_poisto[])</f>
        <v/>
      </c>
      <c r="G13" s="123" t="str" cm="1">
        <f t="array" ref="G13">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13" s="124" t="str">
        <f>IFERROR(IF(OR(ISBLANK(MP_P[[#This Row],[Paine
Pa]]), ISBLANK(MP_P[[#This Row],[Kerroin
k-arvo]])), "",MP_P[[#This Row],[Kerroin
k-arvo]]*SQRT(MP_P[[#This Row],[Paine
Pa]])),"")</f>
        <v/>
      </c>
      <c r="I13" s="125"/>
      <c r="J13" s="202" t="str" cm="1">
        <f t="array" aca="1" ref="J13" ca="1">_xlfn.LET(_xlpm.h, INDIRECT("H"&amp;ROW()), _xlpm.i, INDIRECT("I"&amp;ROW()), IF(OR(_xlpm.h="", _xlpm.i="", _xlpm.i=0), " ", (_xlpm.h/_xlpm.i)))</f>
        <v xml:space="preserve"> </v>
      </c>
      <c r="K13" s="126" t="str" cm="1">
        <f t="array" aca="1" ref="K13" ca="1">IF(OR(INDIRECT("H"&amp;ROW())=0, INDIRECT("I"&amp;ROW())=0), " ", IFERROR((INDIRECT("H"&amp;ROW())-INDIRECT("I"&amp;ROW())), " "))</f>
        <v xml:space="preserve"> </v>
      </c>
      <c r="L13" s="131" t="str">
        <f>IF(OR(ISBLANK(MP_P[[#This Row],[Mitattu
l/s]]), ISBLANK(MP_P[[#This Row],[Suunniteltu
l/s]])), "", IFERROR(IF(MP_P[[#This Row],[Suunniteltu
l/s]] = 0, "", IF(MP_P[[#This Row],[Mitattu
l/s]] = MP_P[[#This Row],[Suunniteltu
l/s]], "0%", (MP_P[[#This Row],[Mitattu
l/s]]-MP_P[[#This Row],[Suunniteltu
l/s]]) / MP_P[[#This Row],[Suunniteltu
l/s]])), ""))</f>
        <v/>
      </c>
      <c r="M13" s="139"/>
      <c r="N13" s="35"/>
      <c r="O13" s="35"/>
      <c r="P13" s="35"/>
      <c r="Q13" s="35"/>
      <c r="R13" s="35"/>
      <c r="S13" s="13"/>
      <c r="T13" s="110"/>
      <c r="U13" s="7"/>
      <c r="V13" s="1"/>
      <c r="W13" s="13"/>
      <c r="X13" s="13"/>
      <c r="Y13" s="13"/>
      <c r="Z13" s="1"/>
    </row>
    <row r="14" spans="1:26" x14ac:dyDescent="0.25">
      <c r="A14" s="21">
        <v>1</v>
      </c>
      <c r="B14" s="16" t="s">
        <v>3021</v>
      </c>
      <c r="C14" s="269" t="s">
        <v>1009</v>
      </c>
      <c r="D14" s="271" t="s">
        <v>2409</v>
      </c>
      <c r="E14" s="18">
        <v>25</v>
      </c>
      <c r="F14" s="18" cm="1">
        <f t="array" ref="F14">säätöasento_poisto(MP_P[[#This Row],[Päätelaite 
Mittapiste]],MP_P[[#This Row],[Koko 
 Ød]],MP_P[[#This Row],[Suunniteltu
l/s]]*$J$9,MP_P[[#This Row],[Paine
Pa]],Tietokanta_yksinkertainen_poisto[])</f>
        <v>10</v>
      </c>
      <c r="G14" s="24" cm="1">
        <f t="array" ref="G14">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3.9</v>
      </c>
      <c r="H14" s="25">
        <f>IFERROR(IF(OR(ISBLANK(MP_P[[#This Row],[Paine
Pa]]), ISBLANK(MP_P[[#This Row],[Kerroin
k-arvo]])), "",MP_P[[#This Row],[Kerroin
k-arvo]]*SQRT(MP_P[[#This Row],[Paine
Pa]])),"")</f>
        <v>19.5</v>
      </c>
      <c r="I14" s="26">
        <v>20</v>
      </c>
      <c r="J14" s="127" cm="1">
        <f t="array" aca="1" ref="J14" ca="1">_xlfn.LET(_xlpm.h, INDIRECT("H"&amp;ROW()), _xlpm.i, INDIRECT("I"&amp;ROW()), IF(OR(_xlpm.h="", _xlpm.i="", _xlpm.i=0), " ", (_xlpm.h/_xlpm.i)))</f>
        <v>0.97499999999999998</v>
      </c>
      <c r="K14" s="28" cm="1">
        <f t="array" aca="1" ref="K14" ca="1">IF(OR(INDIRECT("H"&amp;ROW())=0, INDIRECT("I"&amp;ROW())=0), " ", IFERROR((INDIRECT("H"&amp;ROW())-INDIRECT("I"&amp;ROW())), " "))</f>
        <v>-0.5</v>
      </c>
      <c r="L14" s="132">
        <f>IF(OR(ISBLANK(MP_P[[#This Row],[Mitattu
l/s]]), ISBLANK(MP_P[[#This Row],[Suunniteltu
l/s]])), "", IFERROR(IF(MP_P[[#This Row],[Suunniteltu
l/s]] = 0, "", IF(MP_P[[#This Row],[Mitattu
l/s]] = MP_P[[#This Row],[Suunniteltu
l/s]], "0%", (MP_P[[#This Row],[Mitattu
l/s]]-MP_P[[#This Row],[Suunniteltu
l/s]]) / MP_P[[#This Row],[Suunniteltu
l/s]])), ""))</f>
        <v>-2.5000000000000001E-2</v>
      </c>
      <c r="M14" s="30"/>
      <c r="N14" s="35"/>
      <c r="O14" s="35"/>
      <c r="P14" s="35"/>
      <c r="Q14" s="34" t="s">
        <v>84</v>
      </c>
      <c r="R14" s="35"/>
      <c r="S14" s="13"/>
      <c r="T14" s="110"/>
      <c r="U14" s="7"/>
      <c r="V14" s="1"/>
      <c r="W14" s="13"/>
      <c r="X14" s="13"/>
      <c r="Y14" s="13"/>
      <c r="Z14" s="110"/>
    </row>
    <row r="15" spans="1:26" x14ac:dyDescent="0.25">
      <c r="A15" s="21"/>
      <c r="B15" s="16"/>
      <c r="C15" s="269"/>
      <c r="D15" s="271"/>
      <c r="E15" s="18"/>
      <c r="F15" s="18" t="str" cm="1">
        <f t="array" ref="F15">säätöasento_poisto(MP_P[[#This Row],[Päätelaite 
Mittapiste]],MP_P[[#This Row],[Koko 
 Ød]],MP_P[[#This Row],[Suunniteltu
l/s]]*$J$9,MP_P[[#This Row],[Paine
Pa]],Tietokanta_yksinkertainen_poisto[])</f>
        <v/>
      </c>
      <c r="G15" s="24" t="str" cm="1">
        <f t="array" ref="G15">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15" s="25" t="str">
        <f>IFERROR(IF(OR(ISBLANK(MP_P[[#This Row],[Paine
Pa]]), ISBLANK(MP_P[[#This Row],[Kerroin
k-arvo]])), "",MP_P[[#This Row],[Kerroin
k-arvo]]*SQRT(MP_P[[#This Row],[Paine
Pa]])),"")</f>
        <v/>
      </c>
      <c r="I15" s="26"/>
      <c r="J15" s="127" t="str" cm="1">
        <f t="array" aca="1" ref="J15" ca="1">_xlfn.LET(_xlpm.h, INDIRECT("H"&amp;ROW()), _xlpm.i, INDIRECT("I"&amp;ROW()), IF(OR(_xlpm.h="", _xlpm.i="", _xlpm.i=0), " ", (_xlpm.h/_xlpm.i)))</f>
        <v xml:space="preserve"> </v>
      </c>
      <c r="K15" s="28" t="str" cm="1">
        <f t="array" aca="1" ref="K15" ca="1">IF(OR(INDIRECT("H"&amp;ROW())=0, INDIRECT("I"&amp;ROW())=0), " ", IFERROR((INDIRECT("H"&amp;ROW())-INDIRECT("I"&amp;ROW())), " "))</f>
        <v xml:space="preserve"> </v>
      </c>
      <c r="L15" s="132" t="str">
        <f>IF(OR(ISBLANK(MP_P[[#This Row],[Mitattu
l/s]]), ISBLANK(MP_P[[#This Row],[Suunniteltu
l/s]])), "", IFERROR(IF(MP_P[[#This Row],[Suunniteltu
l/s]] = 0, "", IF(MP_P[[#This Row],[Mitattu
l/s]] = MP_P[[#This Row],[Suunniteltu
l/s]], "0%", (MP_P[[#This Row],[Mitattu
l/s]]-MP_P[[#This Row],[Suunniteltu
l/s]]) / MP_P[[#This Row],[Suunniteltu
l/s]])), ""))</f>
        <v/>
      </c>
      <c r="M15" s="30"/>
      <c r="N15" s="35"/>
      <c r="O15" s="35"/>
      <c r="P15" s="35"/>
      <c r="Q15" s="35" t="s">
        <v>28</v>
      </c>
      <c r="R15" s="35"/>
      <c r="S15" s="13"/>
      <c r="T15" s="110"/>
      <c r="U15" s="7"/>
      <c r="V15" s="1"/>
      <c r="W15" s="13"/>
      <c r="X15" s="13"/>
      <c r="Y15" s="13"/>
      <c r="Z15" s="1"/>
    </row>
    <row r="16" spans="1:26" x14ac:dyDescent="0.25">
      <c r="A16" s="21"/>
      <c r="B16" s="16"/>
      <c r="C16" s="269"/>
      <c r="D16" s="271"/>
      <c r="E16" s="18"/>
      <c r="F16" s="18" t="str" cm="1">
        <f t="array" ref="F16">säätöasento_poisto(MP_P[[#This Row],[Päätelaite 
Mittapiste]],MP_P[[#This Row],[Koko 
 Ød]],MP_P[[#This Row],[Suunniteltu
l/s]]*$J$9,MP_P[[#This Row],[Paine
Pa]],Tietokanta_yksinkertainen_poisto[])</f>
        <v/>
      </c>
      <c r="G16" s="24" t="str" cm="1">
        <f t="array" ref="G16">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16" s="25" t="str">
        <f>IFERROR(IF(OR(ISBLANK(MP_P[[#This Row],[Paine
Pa]]), ISBLANK(MP_P[[#This Row],[Kerroin
k-arvo]])), "",MP_P[[#This Row],[Kerroin
k-arvo]]*SQRT(MP_P[[#This Row],[Paine
Pa]])),"")</f>
        <v/>
      </c>
      <c r="I16" s="26"/>
      <c r="J16" s="127" t="str" cm="1">
        <f t="array" aca="1" ref="J16" ca="1">_xlfn.LET(_xlpm.h, INDIRECT("H"&amp;ROW()), _xlpm.i, INDIRECT("I"&amp;ROW()), IF(OR(_xlpm.h="", _xlpm.i="", _xlpm.i=0), " ", (_xlpm.h/_xlpm.i)))</f>
        <v xml:space="preserve"> </v>
      </c>
      <c r="K16" s="28" t="str" cm="1">
        <f t="array" aca="1" ref="K16" ca="1">IF(OR(INDIRECT("H"&amp;ROW())=0, INDIRECT("I"&amp;ROW())=0), " ", IFERROR((INDIRECT("H"&amp;ROW())-INDIRECT("I"&amp;ROW())), " "))</f>
        <v xml:space="preserve"> </v>
      </c>
      <c r="L16" s="132" t="str">
        <f>IF(OR(ISBLANK(MP_P[[#This Row],[Mitattu
l/s]]), ISBLANK(MP_P[[#This Row],[Suunniteltu
l/s]])), "", IFERROR(IF(MP_P[[#This Row],[Suunniteltu
l/s]] = 0, "", IF(MP_P[[#This Row],[Mitattu
l/s]] = MP_P[[#This Row],[Suunniteltu
l/s]], "0%", (MP_P[[#This Row],[Mitattu
l/s]]-MP_P[[#This Row],[Suunniteltu
l/s]]) / MP_P[[#This Row],[Suunniteltu
l/s]])), ""))</f>
        <v/>
      </c>
      <c r="M16" s="30"/>
      <c r="N16" s="35"/>
      <c r="O16" s="213"/>
      <c r="P16" s="234"/>
      <c r="Q16" s="230">
        <v>10</v>
      </c>
      <c r="R16" s="229" t="s">
        <v>31</v>
      </c>
      <c r="S16" s="35"/>
      <c r="T16" s="227"/>
      <c r="U16" s="7"/>
      <c r="V16" s="1"/>
      <c r="W16" s="13"/>
      <c r="X16" s="13"/>
      <c r="Y16" s="13"/>
      <c r="Z16" s="1"/>
    </row>
    <row r="17" spans="1:25" x14ac:dyDescent="0.25">
      <c r="A17" s="21"/>
      <c r="B17" s="16"/>
      <c r="C17" s="269"/>
      <c r="D17" s="271"/>
      <c r="E17" s="18"/>
      <c r="F17" s="18" t="str" cm="1">
        <f t="array" ref="F17">säätöasento_poisto(MP_P[[#This Row],[Päätelaite 
Mittapiste]],MP_P[[#This Row],[Koko 
 Ød]],MP_P[[#This Row],[Suunniteltu
l/s]]*$J$9,MP_P[[#This Row],[Paine
Pa]],Tietokanta_yksinkertainen_poisto[])</f>
        <v/>
      </c>
      <c r="G17" s="24" t="str" cm="1">
        <f t="array" ref="G17">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17" s="25" t="str">
        <f>IFERROR(IF(OR(ISBLANK(MP_P[[#This Row],[Paine
Pa]]), ISBLANK(MP_P[[#This Row],[Kerroin
k-arvo]])), "",MP_P[[#This Row],[Kerroin
k-arvo]]*SQRT(MP_P[[#This Row],[Paine
Pa]])),"")</f>
        <v/>
      </c>
      <c r="I17" s="26"/>
      <c r="J17" s="127" t="str" cm="1">
        <f t="array" aca="1" ref="J17" ca="1">_xlfn.LET(_xlpm.h, INDIRECT("H"&amp;ROW()), _xlpm.i, INDIRECT("I"&amp;ROW()), IF(OR(_xlpm.h="", _xlpm.i="", _xlpm.i=0), " ", (_xlpm.h/_xlpm.i)))</f>
        <v xml:space="preserve"> </v>
      </c>
      <c r="K17" s="28" t="str" cm="1">
        <f t="array" aca="1" ref="K17" ca="1">IF(OR(INDIRECT("H"&amp;ROW())=0, INDIRECT("I"&amp;ROW())=0), " ", IFERROR((INDIRECT("H"&amp;ROW())-INDIRECT("I"&amp;ROW())), " "))</f>
        <v xml:space="preserve"> </v>
      </c>
      <c r="L17" s="132" t="str">
        <f>IF(OR(ISBLANK(MP_P[[#This Row],[Mitattu
l/s]]), ISBLANK(MP_P[[#This Row],[Suunniteltu
l/s]])), "", IFERROR(IF(MP_P[[#This Row],[Suunniteltu
l/s]] = 0, "", IF(MP_P[[#This Row],[Mitattu
l/s]] = MP_P[[#This Row],[Suunniteltu
l/s]], "0%", (MP_P[[#This Row],[Mitattu
l/s]]-MP_P[[#This Row],[Suunniteltu
l/s]]) / MP_P[[#This Row],[Suunniteltu
l/s]])), ""))</f>
        <v/>
      </c>
      <c r="M17" s="30"/>
      <c r="N17" s="35"/>
      <c r="O17" s="213"/>
      <c r="P17" s="226"/>
      <c r="Q17" s="228"/>
      <c r="S17" s="234"/>
      <c r="T17" s="229"/>
    </row>
    <row r="18" spans="1:25" x14ac:dyDescent="0.25">
      <c r="A18" s="21"/>
      <c r="B18" s="16"/>
      <c r="C18" s="269"/>
      <c r="D18" s="271"/>
      <c r="E18" s="18"/>
      <c r="F18" s="18" t="str" cm="1">
        <f t="array" ref="F18">säätöasento_poisto(MP_P[[#This Row],[Päätelaite 
Mittapiste]],MP_P[[#This Row],[Koko 
 Ød]],MP_P[[#This Row],[Suunniteltu
l/s]]*$J$9,MP_P[[#This Row],[Paine
Pa]],Tietokanta_yksinkertainen_poisto[])</f>
        <v/>
      </c>
      <c r="G18" s="24" t="str" cm="1">
        <f t="array" ref="G18">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18" s="25" t="str">
        <f>IFERROR(IF(OR(ISBLANK(MP_P[[#This Row],[Paine
Pa]]), ISBLANK(MP_P[[#This Row],[Kerroin
k-arvo]])), "",MP_P[[#This Row],[Kerroin
k-arvo]]*SQRT(MP_P[[#This Row],[Paine
Pa]])),"")</f>
        <v/>
      </c>
      <c r="I18" s="26"/>
      <c r="J18" s="127" t="str" cm="1">
        <f t="array" aca="1" ref="J18" ca="1">_xlfn.LET(_xlpm.h, INDIRECT("H"&amp;ROW()), _xlpm.i, INDIRECT("I"&amp;ROW()), IF(OR(_xlpm.h="", _xlpm.i="", _xlpm.i=0), " ", (_xlpm.h/_xlpm.i)))</f>
        <v xml:space="preserve"> </v>
      </c>
      <c r="K18" s="28" t="str" cm="1">
        <f t="array" aca="1" ref="K18" ca="1">IF(OR(INDIRECT("H"&amp;ROW())=0, INDIRECT("I"&amp;ROW())=0), " ", IFERROR((INDIRECT("H"&amp;ROW())-INDIRECT("I"&amp;ROW())), " "))</f>
        <v xml:space="preserve"> </v>
      </c>
      <c r="L18" s="132" t="str">
        <f>IF(OR(ISBLANK(MP_P[[#This Row],[Mitattu
l/s]]), ISBLANK(MP_P[[#This Row],[Suunniteltu
l/s]])), "", IFERROR(IF(MP_P[[#This Row],[Suunniteltu
l/s]] = 0, "", IF(MP_P[[#This Row],[Mitattu
l/s]] = MP_P[[#This Row],[Suunniteltu
l/s]], "0%", (MP_P[[#This Row],[Mitattu
l/s]]-MP_P[[#This Row],[Suunniteltu
l/s]]) / MP_P[[#This Row],[Suunniteltu
l/s]])), ""))</f>
        <v/>
      </c>
      <c r="M18" s="30"/>
      <c r="N18" s="35"/>
      <c r="O18" s="213"/>
      <c r="P18" s="235"/>
      <c r="Q18" s="297">
        <v>0.2</v>
      </c>
      <c r="R18" s="232" t="s">
        <v>35</v>
      </c>
      <c r="S18" s="236"/>
    </row>
    <row r="19" spans="1:25" x14ac:dyDescent="0.25">
      <c r="A19" s="21"/>
      <c r="B19" s="16"/>
      <c r="C19" s="269"/>
      <c r="D19" s="271"/>
      <c r="E19" s="18"/>
      <c r="F19" s="18" t="str" cm="1">
        <f t="array" ref="F19">säätöasento_poisto(MP_P[[#This Row],[Päätelaite 
Mittapiste]],MP_P[[#This Row],[Koko 
 Ød]],MP_P[[#This Row],[Suunniteltu
l/s]]*$J$9,MP_P[[#This Row],[Paine
Pa]],Tietokanta_yksinkertainen_poisto[])</f>
        <v/>
      </c>
      <c r="G19" s="24" t="str" cm="1">
        <f t="array" ref="G19">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19" s="25" t="str">
        <f>IFERROR(IF(OR(ISBLANK(MP_P[[#This Row],[Paine
Pa]]), ISBLANK(MP_P[[#This Row],[Kerroin
k-arvo]])), "",MP_P[[#This Row],[Kerroin
k-arvo]]*SQRT(MP_P[[#This Row],[Paine
Pa]])),"")</f>
        <v/>
      </c>
      <c r="I19" s="26"/>
      <c r="J19" s="127" t="str" cm="1">
        <f t="array" aca="1" ref="J19" ca="1">_xlfn.LET(_xlpm.h, INDIRECT("H"&amp;ROW()), _xlpm.i, INDIRECT("I"&amp;ROW()), IF(OR(_xlpm.h="", _xlpm.i="", _xlpm.i=0), " ", (_xlpm.h/_xlpm.i)))</f>
        <v xml:space="preserve"> </v>
      </c>
      <c r="K19" s="28" t="str" cm="1">
        <f t="array" aca="1" ref="K19" ca="1">IF(OR(INDIRECT("H"&amp;ROW())=0, INDIRECT("I"&amp;ROW())=0), " ", IFERROR((INDIRECT("H"&amp;ROW())-INDIRECT("I"&amp;ROW())), " "))</f>
        <v xml:space="preserve"> </v>
      </c>
      <c r="L19" s="132" t="str">
        <f>IF(OR(ISBLANK(MP_P[[#This Row],[Mitattu
l/s]]), ISBLANK(MP_P[[#This Row],[Suunniteltu
l/s]])), "", IFERROR(IF(MP_P[[#This Row],[Suunniteltu
l/s]] = 0, "", IF(MP_P[[#This Row],[Mitattu
l/s]] = MP_P[[#This Row],[Suunniteltu
l/s]], "0%", (MP_P[[#This Row],[Mitattu
l/s]]-MP_P[[#This Row],[Suunniteltu
l/s]]) / MP_P[[#This Row],[Suunniteltu
l/s]])), ""))</f>
        <v/>
      </c>
      <c r="M19" s="30"/>
      <c r="N19" s="35"/>
      <c r="O19" s="213"/>
      <c r="P19" s="235"/>
      <c r="Q19" s="235"/>
      <c r="R19" s="232"/>
      <c r="S19" s="296"/>
    </row>
    <row r="20" spans="1:25" x14ac:dyDescent="0.25">
      <c r="A20" s="21"/>
      <c r="B20" s="16"/>
      <c r="C20" s="269"/>
      <c r="D20" s="271"/>
      <c r="E20" s="18"/>
      <c r="F20" s="18" t="str" cm="1">
        <f t="array" ref="F20">säätöasento_poisto(MP_P[[#This Row],[Päätelaite 
Mittapiste]],MP_P[[#This Row],[Koko 
 Ød]],MP_P[[#This Row],[Suunniteltu
l/s]]*$J$9,MP_P[[#This Row],[Paine
Pa]],Tietokanta_yksinkertainen_poisto[])</f>
        <v/>
      </c>
      <c r="G20" s="24" t="str" cm="1">
        <f t="array" ref="G20">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0" s="25" t="str">
        <f>IFERROR(IF(OR(ISBLANK(MP_P[[#This Row],[Paine
Pa]]), ISBLANK(MP_P[[#This Row],[Kerroin
k-arvo]])), "",MP_P[[#This Row],[Kerroin
k-arvo]]*SQRT(MP_P[[#This Row],[Paine
Pa]])),"")</f>
        <v/>
      </c>
      <c r="I20" s="26"/>
      <c r="J20" s="127" t="str" cm="1">
        <f t="array" aca="1" ref="J20" ca="1">_xlfn.LET(_xlpm.h, INDIRECT("H"&amp;ROW()), _xlpm.i, INDIRECT("I"&amp;ROW()), IF(OR(_xlpm.h="", _xlpm.i="", _xlpm.i=0), " ", (_xlpm.h/_xlpm.i)))</f>
        <v xml:space="preserve"> </v>
      </c>
      <c r="K20" s="28" t="str" cm="1">
        <f t="array" aca="1" ref="K20" ca="1">IF(OR(INDIRECT("H"&amp;ROW())=0, INDIRECT("I"&amp;ROW())=0), " ", IFERROR((INDIRECT("H"&amp;ROW())-INDIRECT("I"&amp;ROW())), " "))</f>
        <v xml:space="preserve"> </v>
      </c>
      <c r="L20" s="132" t="str">
        <f>IF(OR(ISBLANK(MP_P[[#This Row],[Mitattu
l/s]]), ISBLANK(MP_P[[#This Row],[Suunniteltu
l/s]])), "", IFERROR(IF(MP_P[[#This Row],[Suunniteltu
l/s]] = 0, "", IF(MP_P[[#This Row],[Mitattu
l/s]] = MP_P[[#This Row],[Suunniteltu
l/s]], "0%", (MP_P[[#This Row],[Mitattu
l/s]]-MP_P[[#This Row],[Suunniteltu
l/s]]) / MP_P[[#This Row],[Suunniteltu
l/s]])), ""))</f>
        <v/>
      </c>
      <c r="M20" s="30"/>
      <c r="N20" s="35"/>
      <c r="O20" s="35"/>
      <c r="P20" s="43"/>
      <c r="Q20" s="373" t="s">
        <v>2982</v>
      </c>
      <c r="R20" s="373"/>
      <c r="S20" s="373"/>
      <c r="T20" s="373"/>
      <c r="U20" s="373"/>
      <c r="V20" s="373"/>
    </row>
    <row r="21" spans="1:25" x14ac:dyDescent="0.25">
      <c r="A21" s="21"/>
      <c r="B21" s="16"/>
      <c r="C21" s="269"/>
      <c r="D21" s="271"/>
      <c r="E21" s="18"/>
      <c r="F21" s="18" t="str" cm="1">
        <f t="array" ref="F21">säätöasento_poisto(MP_P[[#This Row],[Päätelaite 
Mittapiste]],MP_P[[#This Row],[Koko 
 Ød]],MP_P[[#This Row],[Suunniteltu
l/s]]*$J$9,MP_P[[#This Row],[Paine
Pa]],Tietokanta_yksinkertainen_poisto[])</f>
        <v/>
      </c>
      <c r="G21" s="24" t="str" cm="1">
        <f t="array" ref="G21">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1" s="25" t="str">
        <f>IFERROR(IF(OR(ISBLANK(MP_P[[#This Row],[Paine
Pa]]), ISBLANK(MP_P[[#This Row],[Kerroin
k-arvo]])), "",MP_P[[#This Row],[Kerroin
k-arvo]]*SQRT(MP_P[[#This Row],[Paine
Pa]])),"")</f>
        <v/>
      </c>
      <c r="I21" s="26"/>
      <c r="J21" s="127" t="str" cm="1">
        <f t="array" aca="1" ref="J21" ca="1">_xlfn.LET(_xlpm.h, INDIRECT("H"&amp;ROW()), _xlpm.i, INDIRECT("I"&amp;ROW()), IF(OR(_xlpm.h="", _xlpm.i="", _xlpm.i=0), " ", (_xlpm.h/_xlpm.i)))</f>
        <v xml:space="preserve"> </v>
      </c>
      <c r="K21" s="28" t="str" cm="1">
        <f t="array" aca="1" ref="K21" ca="1">IF(OR(INDIRECT("H"&amp;ROW())=0, INDIRECT("I"&amp;ROW())=0), " ", IFERROR((INDIRECT("H"&amp;ROW())-INDIRECT("I"&amp;ROW())), " "))</f>
        <v xml:space="preserve"> </v>
      </c>
      <c r="L21" s="132" t="str">
        <f>IF(OR(ISBLANK(MP_P[[#This Row],[Mitattu
l/s]]), ISBLANK(MP_P[[#This Row],[Suunniteltu
l/s]])), "", IFERROR(IF(MP_P[[#This Row],[Suunniteltu
l/s]] = 0, "", IF(MP_P[[#This Row],[Mitattu
l/s]] = MP_P[[#This Row],[Suunniteltu
l/s]], "0%", (MP_P[[#This Row],[Mitattu
l/s]]-MP_P[[#This Row],[Suunniteltu
l/s]]) / MP_P[[#This Row],[Suunniteltu
l/s]])), ""))</f>
        <v/>
      </c>
      <c r="M21" s="30"/>
      <c r="N21" s="35"/>
      <c r="O21" s="35"/>
      <c r="P21" s="43"/>
      <c r="Q21" s="305" t="s">
        <v>2983</v>
      </c>
      <c r="R21" s="305" t="s">
        <v>46</v>
      </c>
      <c r="S21" s="305" t="s">
        <v>2985</v>
      </c>
      <c r="T21" s="305" t="s">
        <v>106</v>
      </c>
      <c r="U21" s="305" t="s">
        <v>103</v>
      </c>
      <c r="V21" s="305" t="s">
        <v>2984</v>
      </c>
    </row>
    <row r="22" spans="1:25" x14ac:dyDescent="0.25">
      <c r="A22" s="21"/>
      <c r="B22" s="16"/>
      <c r="C22" s="269"/>
      <c r="D22" s="271"/>
      <c r="E22" s="18"/>
      <c r="F22" s="18" t="str" cm="1">
        <f t="array" ref="F22">säätöasento_poisto(MP_P[[#This Row],[Päätelaite 
Mittapiste]],MP_P[[#This Row],[Koko 
 Ød]],MP_P[[#This Row],[Suunniteltu
l/s]]*$J$9,MP_P[[#This Row],[Paine
Pa]],Tietokanta_yksinkertainen_poisto[])</f>
        <v/>
      </c>
      <c r="G22" s="24" t="str" cm="1">
        <f t="array" ref="G22">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2" s="25" t="str">
        <f>IFERROR(IF(OR(ISBLANK(MP_P[[#This Row],[Paine
Pa]]), ISBLANK(MP_P[[#This Row],[Kerroin
k-arvo]])), "",MP_P[[#This Row],[Kerroin
k-arvo]]*SQRT(MP_P[[#This Row],[Paine
Pa]])),"")</f>
        <v/>
      </c>
      <c r="I22" s="26"/>
      <c r="J22" s="127" t="str" cm="1">
        <f t="array" aca="1" ref="J22" ca="1">_xlfn.LET(_xlpm.h, INDIRECT("H"&amp;ROW()), _xlpm.i, INDIRECT("I"&amp;ROW()), IF(OR(_xlpm.h="", _xlpm.i="", _xlpm.i=0), " ", (_xlpm.h/_xlpm.i)))</f>
        <v xml:space="preserve"> </v>
      </c>
      <c r="K22" s="28" t="str" cm="1">
        <f t="array" aca="1" ref="K22" ca="1">IF(OR(INDIRECT("H"&amp;ROW())=0, INDIRECT("I"&amp;ROW())=0), " ", IFERROR((INDIRECT("H"&amp;ROW())-INDIRECT("I"&amp;ROW())), " "))</f>
        <v xml:space="preserve"> </v>
      </c>
      <c r="L22" s="132" t="str">
        <f>IF(OR(ISBLANK(MP_P[[#This Row],[Mitattu
l/s]]), ISBLANK(MP_P[[#This Row],[Suunniteltu
l/s]])), "", IFERROR(IF(MP_P[[#This Row],[Suunniteltu
l/s]] = 0, "", IF(MP_P[[#This Row],[Mitattu
l/s]] = MP_P[[#This Row],[Suunniteltu
l/s]], "0%", (MP_P[[#This Row],[Mitattu
l/s]]-MP_P[[#This Row],[Suunniteltu
l/s]]) / MP_P[[#This Row],[Suunniteltu
l/s]])), ""))</f>
        <v/>
      </c>
      <c r="M22" s="30"/>
      <c r="N22" s="35"/>
      <c r="O22" s="35"/>
      <c r="P22" s="295" t="s">
        <v>2986</v>
      </c>
      <c r="Q22" s="306">
        <v>10</v>
      </c>
      <c r="R22" s="306">
        <v>8</v>
      </c>
      <c r="S22" s="306" t="s">
        <v>1009</v>
      </c>
      <c r="T22" s="306" t="s">
        <v>1012</v>
      </c>
      <c r="U22" s="307">
        <f>R22/SQRT(Q22)</f>
        <v>2.5298221281347035</v>
      </c>
      <c r="V22" s="306" cm="1">
        <f t="array" ref="V22">säätöasento_poisto(S22,T22,R22,Q22,Tietokanta_yksinkertainen_poisto[])</f>
        <v>0</v>
      </c>
    </row>
    <row r="23" spans="1:25" x14ac:dyDescent="0.25">
      <c r="A23" s="22"/>
      <c r="B23" s="19"/>
      <c r="C23" s="270"/>
      <c r="D23" s="272"/>
      <c r="E23" s="247"/>
      <c r="F23" s="18" t="str" cm="1">
        <f t="array" ref="F23">säätöasento_poisto(MP_P[[#This Row],[Päätelaite 
Mittapiste]],MP_P[[#This Row],[Koko 
 Ød]],MP_P[[#This Row],[Suunniteltu
l/s]]*$J$9,MP_P[[#This Row],[Paine
Pa]],Tietokanta_yksinkertainen_poisto[])</f>
        <v/>
      </c>
      <c r="G23" s="248" t="str" cm="1">
        <f t="array" ref="G23">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3" s="249" t="str">
        <f>IFERROR(IF(OR(ISBLANK(MP_P[[#This Row],[Paine
Pa]]), ISBLANK(MP_P[[#This Row],[Kerroin
k-arvo]])), "",MP_P[[#This Row],[Kerroin
k-arvo]]*SQRT(MP_P[[#This Row],[Paine
Pa]])),"")</f>
        <v/>
      </c>
      <c r="I23" s="26"/>
      <c r="J23" s="250" t="str" cm="1">
        <f t="array" aca="1" ref="J23" ca="1">_xlfn.LET(_xlpm.h, INDIRECT("H"&amp;ROW()), _xlpm.i, INDIRECT("I"&amp;ROW()), IF(OR(_xlpm.h="", _xlpm.i="", _xlpm.i=0), " ", (_xlpm.h/_xlpm.i)))</f>
        <v xml:space="preserve"> </v>
      </c>
      <c r="K23" s="251" t="str" cm="1">
        <f t="array" aca="1" ref="K23" ca="1">IF(OR(INDIRECT("H"&amp;ROW())=0, INDIRECT("I"&amp;ROW())=0), " ", IFERROR((INDIRECT("H"&amp;ROW())-INDIRECT("I"&amp;ROW())), " "))</f>
        <v xml:space="preserve"> </v>
      </c>
      <c r="L23" s="252" t="str">
        <f>IF(OR(ISBLANK(MP_P[[#This Row],[Mitattu
l/s]]), ISBLANK(MP_P[[#This Row],[Suunniteltu
l/s]])), "", IFERROR(IF(MP_P[[#This Row],[Suunniteltu
l/s]] = 0, "", IF(MP_P[[#This Row],[Mitattu
l/s]] = MP_P[[#This Row],[Suunniteltu
l/s]], "0%", (MP_P[[#This Row],[Mitattu
l/s]]-MP_P[[#This Row],[Suunniteltu
l/s]]) / MP_P[[#This Row],[Suunniteltu
l/s]])), ""))</f>
        <v/>
      </c>
      <c r="M23" s="253"/>
      <c r="N23" s="35"/>
      <c r="O23" s="35"/>
      <c r="P23" s="295" t="s">
        <v>2987</v>
      </c>
      <c r="Q23" s="306">
        <v>10</v>
      </c>
      <c r="R23" s="306">
        <v>8</v>
      </c>
      <c r="S23" s="306" t="s">
        <v>90</v>
      </c>
      <c r="T23" s="306" t="s">
        <v>294</v>
      </c>
      <c r="U23" s="307">
        <f>R23/SQRT(Q23)</f>
        <v>2.5298221281347035</v>
      </c>
      <c r="V23" s="306" cm="1">
        <f t="array" ref="V23">säätöasento_tulo(S23,T23,R23,Q23,Tietokanta_yksinkertainen_tulo[])</f>
        <v>6</v>
      </c>
    </row>
    <row r="24" spans="1:25" x14ac:dyDescent="0.25">
      <c r="A24" s="21"/>
      <c r="B24" s="16"/>
      <c r="C24" s="269"/>
      <c r="D24" s="271"/>
      <c r="E24" s="18"/>
      <c r="F24" s="18" t="str" cm="1">
        <f t="array" ref="F24">säätöasento_poisto(MP_P[[#This Row],[Päätelaite 
Mittapiste]],MP_P[[#This Row],[Koko 
 Ød]],MP_P[[#This Row],[Suunniteltu
l/s]]*$J$9,MP_P[[#This Row],[Paine
Pa]],Tietokanta_yksinkertainen_poisto[])</f>
        <v/>
      </c>
      <c r="G24" s="24" t="str" cm="1">
        <f t="array" ref="G24">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4" s="25" t="str">
        <f>IFERROR(IF(OR(ISBLANK(MP_P[[#This Row],[Paine
Pa]]), ISBLANK(MP_P[[#This Row],[Kerroin
k-arvo]])), "",MP_P[[#This Row],[Kerroin
k-arvo]]*SQRT(MP_P[[#This Row],[Paine
Pa]])),"")</f>
        <v/>
      </c>
      <c r="I24" s="26"/>
      <c r="J24" s="127" t="str" cm="1">
        <f t="array" aca="1" ref="J24" ca="1">_xlfn.LET(_xlpm.h, INDIRECT("H"&amp;ROW()), _xlpm.i, INDIRECT("I"&amp;ROW()), IF(OR(_xlpm.h="", _xlpm.i="", _xlpm.i=0), " ", (_xlpm.h/_xlpm.i)))</f>
        <v xml:space="preserve"> </v>
      </c>
      <c r="K24" s="28" t="str" cm="1">
        <f t="array" aca="1" ref="K24" ca="1">IF(OR(INDIRECT("H"&amp;ROW())=0, INDIRECT("I"&amp;ROW())=0), " ", IFERROR((INDIRECT("H"&amp;ROW())-INDIRECT("I"&amp;ROW())), " "))</f>
        <v xml:space="preserve"> </v>
      </c>
      <c r="L24" s="132" t="str">
        <f>IF(OR(ISBLANK(MP_P[[#This Row],[Mitattu
l/s]]), ISBLANK(MP_P[[#This Row],[Suunniteltu
l/s]])), "", IFERROR(IF(MP_P[[#This Row],[Suunniteltu
l/s]] = 0, "", IF(MP_P[[#This Row],[Mitattu
l/s]] = MP_P[[#This Row],[Suunniteltu
l/s]], "0%", (MP_P[[#This Row],[Mitattu
l/s]]-MP_P[[#This Row],[Suunniteltu
l/s]]) / MP_P[[#This Row],[Suunniteltu
l/s]])), ""))</f>
        <v/>
      </c>
      <c r="M24" s="30"/>
      <c r="N24" s="35"/>
      <c r="O24" s="35"/>
      <c r="P24" s="12"/>
    </row>
    <row r="25" spans="1:25" ht="15.75" x14ac:dyDescent="0.25">
      <c r="A25" s="21"/>
      <c r="B25" s="16"/>
      <c r="C25" s="269"/>
      <c r="D25" s="271"/>
      <c r="E25" s="18"/>
      <c r="F25" s="18" t="str" cm="1">
        <f t="array" ref="F25">säätöasento_poisto(MP_P[[#This Row],[Päätelaite 
Mittapiste]],MP_P[[#This Row],[Koko 
 Ød]],MP_P[[#This Row],[Suunniteltu
l/s]]*$J$9,MP_P[[#This Row],[Paine
Pa]],Tietokanta_yksinkertainen_poisto[])</f>
        <v/>
      </c>
      <c r="G25" s="24" t="str" cm="1">
        <f t="array" ref="G25">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5" s="25" t="str">
        <f>IFERROR(IF(OR(ISBLANK(MP_P[[#This Row],[Paine
Pa]]), ISBLANK(MP_P[[#This Row],[Kerroin
k-arvo]])), "",MP_P[[#This Row],[Kerroin
k-arvo]]*SQRT(MP_P[[#This Row],[Paine
Pa]])),"")</f>
        <v/>
      </c>
      <c r="I25" s="26"/>
      <c r="J25" s="127" t="str" cm="1">
        <f t="array" aca="1" ref="J25" ca="1">_xlfn.LET(_xlpm.h, INDIRECT("H"&amp;ROW()), _xlpm.i, INDIRECT("I"&amp;ROW()), IF(OR(_xlpm.h="", _xlpm.i="", _xlpm.i=0), " ", (_xlpm.h/_xlpm.i)))</f>
        <v xml:space="preserve"> </v>
      </c>
      <c r="K25" s="28" t="str" cm="1">
        <f t="array" aca="1" ref="K25" ca="1">IF(OR(INDIRECT("H"&amp;ROW())=0, INDIRECT("I"&amp;ROW())=0), " ", IFERROR((INDIRECT("H"&amp;ROW())-INDIRECT("I"&amp;ROW())), " "))</f>
        <v xml:space="preserve"> </v>
      </c>
      <c r="L25" s="132" t="str">
        <f>IF(OR(ISBLANK(MP_P[[#This Row],[Mitattu
l/s]]), ISBLANK(MP_P[[#This Row],[Suunniteltu
l/s]])), "", IFERROR(IF(MP_P[[#This Row],[Suunniteltu
l/s]] = 0, "", IF(MP_P[[#This Row],[Mitattu
l/s]] = MP_P[[#This Row],[Suunniteltu
l/s]], "0%", (MP_P[[#This Row],[Mitattu
l/s]]-MP_P[[#This Row],[Suunniteltu
l/s]]) / MP_P[[#This Row],[Suunniteltu
l/s]])), ""))</f>
        <v/>
      </c>
      <c r="M25" s="30"/>
      <c r="N25" s="35"/>
      <c r="O25" s="35"/>
      <c r="P25" s="259" t="s">
        <v>85</v>
      </c>
    </row>
    <row r="26" spans="1:25" ht="15.75" customHeight="1" x14ac:dyDescent="0.25">
      <c r="A26" s="21"/>
      <c r="B26" s="16"/>
      <c r="C26" s="269"/>
      <c r="D26" s="271"/>
      <c r="E26" s="18"/>
      <c r="F26" s="18" t="str" cm="1">
        <f t="array" ref="F26">säätöasento_poisto(MP_P[[#This Row],[Päätelaite 
Mittapiste]],MP_P[[#This Row],[Koko 
 Ød]],MP_P[[#This Row],[Suunniteltu
l/s]]*$J$9,MP_P[[#This Row],[Paine
Pa]],Tietokanta_yksinkertainen_poisto[])</f>
        <v/>
      </c>
      <c r="G26" s="24" t="str" cm="1">
        <f t="array" ref="G26">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6" s="25" t="str">
        <f>IFERROR(IF(OR(ISBLANK(MP_P[[#This Row],[Paine
Pa]]), ISBLANK(MP_P[[#This Row],[Kerroin
k-arvo]])), "",MP_P[[#This Row],[Kerroin
k-arvo]]*SQRT(MP_P[[#This Row],[Paine
Pa]])),"")</f>
        <v/>
      </c>
      <c r="I26" s="26"/>
      <c r="J26" s="127" t="str" cm="1">
        <f t="array" aca="1" ref="J26" ca="1">_xlfn.LET(_xlpm.h, INDIRECT("H"&amp;ROW()), _xlpm.i, INDIRECT("I"&amp;ROW()), IF(OR(_xlpm.h="", _xlpm.i="", _xlpm.i=0), " ", (_xlpm.h/_xlpm.i)))</f>
        <v xml:space="preserve"> </v>
      </c>
      <c r="K26" s="28" t="str" cm="1">
        <f t="array" aca="1" ref="K26" ca="1">IF(OR(INDIRECT("H"&amp;ROW())=0, INDIRECT("I"&amp;ROW())=0), " ", IFERROR((INDIRECT("H"&amp;ROW())-INDIRECT("I"&amp;ROW())), " "))</f>
        <v xml:space="preserve"> </v>
      </c>
      <c r="L26" s="132" t="str">
        <f>IF(OR(ISBLANK(MP_P[[#This Row],[Mitattu
l/s]]), ISBLANK(MP_P[[#This Row],[Suunniteltu
l/s]])), "", IFERROR(IF(MP_P[[#This Row],[Suunniteltu
l/s]] = 0, "", IF(MP_P[[#This Row],[Mitattu
l/s]] = MP_P[[#This Row],[Suunniteltu
l/s]], "0%", (MP_P[[#This Row],[Mitattu
l/s]]-MP_P[[#This Row],[Suunniteltu
l/s]]) / MP_P[[#This Row],[Suunniteltu
l/s]])), ""))</f>
        <v/>
      </c>
      <c r="M26" s="30"/>
      <c r="N26" s="35"/>
      <c r="O26" s="35"/>
      <c r="P26" s="365" t="s">
        <v>2988</v>
      </c>
      <c r="Q26" s="365"/>
      <c r="R26" s="365"/>
      <c r="S26" s="365"/>
      <c r="T26" s="365"/>
      <c r="U26" s="365"/>
      <c r="V26" s="365"/>
      <c r="W26" s="365"/>
      <c r="X26" s="365"/>
      <c r="Y26" s="365"/>
    </row>
    <row r="27" spans="1:25" ht="15.75" customHeight="1" x14ac:dyDescent="0.25">
      <c r="A27" s="21"/>
      <c r="B27" s="16"/>
      <c r="C27" s="269"/>
      <c r="D27" s="271"/>
      <c r="E27" s="18"/>
      <c r="F27" s="18" t="str" cm="1">
        <f t="array" ref="F27">säätöasento_poisto(MP_P[[#This Row],[Päätelaite 
Mittapiste]],MP_P[[#This Row],[Koko 
 Ød]],MP_P[[#This Row],[Suunniteltu
l/s]]*$J$9,MP_P[[#This Row],[Paine
Pa]],Tietokanta_yksinkertainen_poisto[])</f>
        <v/>
      </c>
      <c r="G27" s="24" t="str" cm="1">
        <f t="array" ref="G27">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7" s="25" t="str">
        <f>IFERROR(IF(OR(ISBLANK(MP_P[[#This Row],[Paine
Pa]]), ISBLANK(MP_P[[#This Row],[Kerroin
k-arvo]])), "",MP_P[[#This Row],[Kerroin
k-arvo]]*SQRT(MP_P[[#This Row],[Paine
Pa]])),"")</f>
        <v/>
      </c>
      <c r="I27" s="26"/>
      <c r="J27" s="127" t="str" cm="1">
        <f t="array" aca="1" ref="J27" ca="1">_xlfn.LET(_xlpm.h, INDIRECT("H"&amp;ROW()), _xlpm.i, INDIRECT("I"&amp;ROW()), IF(OR(_xlpm.h="", _xlpm.i="", _xlpm.i=0), " ", (_xlpm.h/_xlpm.i)))</f>
        <v xml:space="preserve"> </v>
      </c>
      <c r="K27" s="28" t="str" cm="1">
        <f t="array" aca="1" ref="K27" ca="1">IF(OR(INDIRECT("H"&amp;ROW())=0, INDIRECT("I"&amp;ROW())=0), " ", IFERROR((INDIRECT("H"&amp;ROW())-INDIRECT("I"&amp;ROW())), " "))</f>
        <v xml:space="preserve"> </v>
      </c>
      <c r="L27" s="132" t="str">
        <f>IF(OR(ISBLANK(MP_P[[#This Row],[Mitattu
l/s]]), ISBLANK(MP_P[[#This Row],[Suunniteltu
l/s]])), "", IFERROR(IF(MP_P[[#This Row],[Suunniteltu
l/s]] = 0, "", IF(MP_P[[#This Row],[Mitattu
l/s]] = MP_P[[#This Row],[Suunniteltu
l/s]], "0%", (MP_P[[#This Row],[Mitattu
l/s]]-MP_P[[#This Row],[Suunniteltu
l/s]]) / MP_P[[#This Row],[Suunniteltu
l/s]])), ""))</f>
        <v/>
      </c>
      <c r="M27" s="30"/>
      <c r="N27" s="35"/>
      <c r="O27" s="35"/>
      <c r="P27" s="365"/>
      <c r="Q27" s="365"/>
      <c r="R27" s="365"/>
      <c r="S27" s="365"/>
      <c r="T27" s="365"/>
      <c r="U27" s="365"/>
      <c r="V27" s="365"/>
      <c r="W27" s="365"/>
      <c r="X27" s="365"/>
      <c r="Y27" s="365"/>
    </row>
    <row r="28" spans="1:25" ht="15.75" customHeight="1" x14ac:dyDescent="0.25">
      <c r="A28" s="21"/>
      <c r="B28" s="16"/>
      <c r="C28" s="269"/>
      <c r="D28" s="271"/>
      <c r="E28" s="18"/>
      <c r="F28" s="18" t="str" cm="1">
        <f t="array" ref="F28">säätöasento_poisto(MP_P[[#This Row],[Päätelaite 
Mittapiste]],MP_P[[#This Row],[Koko 
 Ød]],MP_P[[#This Row],[Suunniteltu
l/s]]*$J$9,MP_P[[#This Row],[Paine
Pa]],Tietokanta_yksinkertainen_poisto[])</f>
        <v/>
      </c>
      <c r="G28" s="24" t="str" cm="1">
        <f t="array" ref="G28">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8" s="25" t="str">
        <f>IFERROR(IF(OR(ISBLANK(MP_P[[#This Row],[Paine
Pa]]), ISBLANK(MP_P[[#This Row],[Kerroin
k-arvo]])), "",MP_P[[#This Row],[Kerroin
k-arvo]]*SQRT(MP_P[[#This Row],[Paine
Pa]])),"")</f>
        <v/>
      </c>
      <c r="I28" s="26"/>
      <c r="J28" s="127" t="str" cm="1">
        <f t="array" aca="1" ref="J28" ca="1">_xlfn.LET(_xlpm.h, INDIRECT("H"&amp;ROW()), _xlpm.i, INDIRECT("I"&amp;ROW()), IF(OR(_xlpm.h="", _xlpm.i="", _xlpm.i=0), " ", (_xlpm.h/_xlpm.i)))</f>
        <v xml:space="preserve"> </v>
      </c>
      <c r="K28" s="28" t="str" cm="1">
        <f t="array" aca="1" ref="K28" ca="1">IF(OR(INDIRECT("H"&amp;ROW())=0, INDIRECT("I"&amp;ROW())=0), " ", IFERROR((INDIRECT("H"&amp;ROW())-INDIRECT("I"&amp;ROW())), " "))</f>
        <v xml:space="preserve"> </v>
      </c>
      <c r="L28" s="132" t="str">
        <f>IF(OR(ISBLANK(MP_P[[#This Row],[Mitattu
l/s]]), ISBLANK(MP_P[[#This Row],[Suunniteltu
l/s]])), "", IFERROR(IF(MP_P[[#This Row],[Suunniteltu
l/s]] = 0, "", IF(MP_P[[#This Row],[Mitattu
l/s]] = MP_P[[#This Row],[Suunniteltu
l/s]], "0%", (MP_P[[#This Row],[Mitattu
l/s]]-MP_P[[#This Row],[Suunniteltu
l/s]]) / MP_P[[#This Row],[Suunniteltu
l/s]])), ""))</f>
        <v/>
      </c>
      <c r="M28" s="30"/>
      <c r="N28" s="35"/>
      <c r="O28" s="35"/>
      <c r="P28" s="365"/>
      <c r="Q28" s="365"/>
      <c r="R28" s="365"/>
      <c r="S28" s="365"/>
      <c r="T28" s="365"/>
      <c r="U28" s="365"/>
      <c r="V28" s="365"/>
      <c r="W28" s="365"/>
      <c r="X28" s="365"/>
      <c r="Y28" s="365"/>
    </row>
    <row r="29" spans="1:25" ht="15.75" customHeight="1" x14ac:dyDescent="0.25">
      <c r="A29" s="128"/>
      <c r="B29" s="16"/>
      <c r="C29" s="269"/>
      <c r="D29" s="271"/>
      <c r="E29" s="18"/>
      <c r="F29" s="18" t="str" cm="1">
        <f t="array" ref="F29">säätöasento_poisto(MP_P[[#This Row],[Päätelaite 
Mittapiste]],MP_P[[#This Row],[Koko 
 Ød]],MP_P[[#This Row],[Suunniteltu
l/s]]*$J$9,MP_P[[#This Row],[Paine
Pa]],Tietokanta_yksinkertainen_poisto[])</f>
        <v/>
      </c>
      <c r="G29" s="24" t="str" cm="1">
        <f t="array" ref="G29">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29" s="25" t="str">
        <f>IFERROR(IF(OR(ISBLANK(MP_P[[#This Row],[Paine
Pa]]), ISBLANK(MP_P[[#This Row],[Kerroin
k-arvo]])), "",MP_P[[#This Row],[Kerroin
k-arvo]]*SQRT(MP_P[[#This Row],[Paine
Pa]])),"")</f>
        <v/>
      </c>
      <c r="I29" s="26"/>
      <c r="J29" s="127" t="str" cm="1">
        <f t="array" aca="1" ref="J29" ca="1">_xlfn.LET(_xlpm.h, INDIRECT("H"&amp;ROW()), _xlpm.i, INDIRECT("I"&amp;ROW()), IF(OR(_xlpm.h="", _xlpm.i="", _xlpm.i=0), " ", (_xlpm.h/_xlpm.i)))</f>
        <v xml:space="preserve"> </v>
      </c>
      <c r="K29" s="28" t="str" cm="1">
        <f t="array" aca="1" ref="K29" ca="1">IF(OR(INDIRECT("H"&amp;ROW())=0, INDIRECT("I"&amp;ROW())=0), " ", IFERROR((INDIRECT("H"&amp;ROW())-INDIRECT("I"&amp;ROW())), " "))</f>
        <v xml:space="preserve"> </v>
      </c>
      <c r="L29" s="132" t="str">
        <f>IF(OR(ISBLANK(MP_P[[#This Row],[Mitattu
l/s]]), ISBLANK(MP_P[[#This Row],[Suunniteltu
l/s]])), "", IFERROR(IF(MP_P[[#This Row],[Suunniteltu
l/s]] = 0, "", IF(MP_P[[#This Row],[Mitattu
l/s]] = MP_P[[#This Row],[Suunniteltu
l/s]], "0%", (MP_P[[#This Row],[Mitattu
l/s]]-MP_P[[#This Row],[Suunniteltu
l/s]]) / MP_P[[#This Row],[Suunniteltu
l/s]])), ""))</f>
        <v/>
      </c>
      <c r="M29" s="30"/>
      <c r="N29" s="35"/>
      <c r="O29" s="35"/>
      <c r="P29" s="365"/>
      <c r="Q29" s="365"/>
      <c r="R29" s="365"/>
      <c r="S29" s="365"/>
      <c r="T29" s="365"/>
      <c r="U29" s="365"/>
      <c r="V29" s="365"/>
      <c r="W29" s="365"/>
      <c r="X29" s="365"/>
      <c r="Y29" s="365"/>
    </row>
    <row r="30" spans="1:25" ht="15.75" customHeight="1" x14ac:dyDescent="0.25">
      <c r="A30" s="21"/>
      <c r="B30" s="16"/>
      <c r="C30" s="269"/>
      <c r="D30" s="271"/>
      <c r="E30" s="18"/>
      <c r="F30" s="18" t="str" cm="1">
        <f t="array" ref="F30">säätöasento_poisto(MP_P[[#This Row],[Päätelaite 
Mittapiste]],MP_P[[#This Row],[Koko 
 Ød]],MP_P[[#This Row],[Suunniteltu
l/s]]*$J$9,MP_P[[#This Row],[Paine
Pa]],Tietokanta_yksinkertainen_poisto[])</f>
        <v/>
      </c>
      <c r="G30" s="24" t="str" cm="1">
        <f t="array" ref="G30">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0" s="25" t="str">
        <f>IFERROR(IF(OR(ISBLANK(MP_P[[#This Row],[Paine
Pa]]), ISBLANK(MP_P[[#This Row],[Kerroin
k-arvo]])), "",MP_P[[#This Row],[Kerroin
k-arvo]]*SQRT(MP_P[[#This Row],[Paine
Pa]])),"")</f>
        <v/>
      </c>
      <c r="I30" s="26"/>
      <c r="J30" s="127" t="str" cm="1">
        <f t="array" aca="1" ref="J30" ca="1">_xlfn.LET(_xlpm.h, INDIRECT("H"&amp;ROW()), _xlpm.i, INDIRECT("I"&amp;ROW()), IF(OR(_xlpm.h="", _xlpm.i="", _xlpm.i=0), " ", (_xlpm.h/_xlpm.i)))</f>
        <v xml:space="preserve"> </v>
      </c>
      <c r="K30" s="28" t="str" cm="1">
        <f t="array" aca="1" ref="K30" ca="1">IF(OR(INDIRECT("H"&amp;ROW())=0, INDIRECT("I"&amp;ROW())=0), " ", IFERROR((INDIRECT("H"&amp;ROW())-INDIRECT("I"&amp;ROW())), " "))</f>
        <v xml:space="preserve"> </v>
      </c>
      <c r="L30" s="132" t="str">
        <f>IF(OR(ISBLANK(MP_P[[#This Row],[Mitattu
l/s]]), ISBLANK(MP_P[[#This Row],[Suunniteltu
l/s]])), "", IFERROR(IF(MP_P[[#This Row],[Suunniteltu
l/s]] = 0, "", IF(MP_P[[#This Row],[Mitattu
l/s]] = MP_P[[#This Row],[Suunniteltu
l/s]], "0%", (MP_P[[#This Row],[Mitattu
l/s]]-MP_P[[#This Row],[Suunniteltu
l/s]]) / MP_P[[#This Row],[Suunniteltu
l/s]])), ""))</f>
        <v/>
      </c>
      <c r="M30" s="30"/>
      <c r="N30" s="35"/>
      <c r="O30" s="35"/>
      <c r="P30" s="365"/>
      <c r="Q30" s="365"/>
      <c r="R30" s="365"/>
      <c r="S30" s="365"/>
      <c r="T30" s="365"/>
      <c r="U30" s="365"/>
      <c r="V30" s="365"/>
      <c r="W30" s="365"/>
      <c r="X30" s="365"/>
      <c r="Y30" s="365"/>
    </row>
    <row r="31" spans="1:25" ht="15.75" customHeight="1" x14ac:dyDescent="0.25">
      <c r="A31" s="21"/>
      <c r="B31" s="16"/>
      <c r="C31" s="269"/>
      <c r="D31" s="271"/>
      <c r="E31" s="18"/>
      <c r="F31" s="18" t="str" cm="1">
        <f t="array" ref="F31">säätöasento_poisto(MP_P[[#This Row],[Päätelaite 
Mittapiste]],MP_P[[#This Row],[Koko 
 Ød]],MP_P[[#This Row],[Suunniteltu
l/s]]*$J$9,MP_P[[#This Row],[Paine
Pa]],Tietokanta_yksinkertainen_poisto[])</f>
        <v/>
      </c>
      <c r="G31" s="24" t="str" cm="1">
        <f t="array" ref="G31">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1" s="25" t="str">
        <f>IFERROR(IF(OR(ISBLANK(MP_P[[#This Row],[Paine
Pa]]), ISBLANK(MP_P[[#This Row],[Kerroin
k-arvo]])), "",MP_P[[#This Row],[Kerroin
k-arvo]]*SQRT(MP_P[[#This Row],[Paine
Pa]])),"")</f>
        <v/>
      </c>
      <c r="I31" s="26"/>
      <c r="J31" s="127" t="str" cm="1">
        <f t="array" aca="1" ref="J31" ca="1">_xlfn.LET(_xlpm.h, INDIRECT("H"&amp;ROW()), _xlpm.i, INDIRECT("I"&amp;ROW()), IF(OR(_xlpm.h="", _xlpm.i="", _xlpm.i=0), " ", (_xlpm.h/_xlpm.i)))</f>
        <v xml:space="preserve"> </v>
      </c>
      <c r="K31" s="28" t="str" cm="1">
        <f t="array" aca="1" ref="K31" ca="1">IF(OR(INDIRECT("H"&amp;ROW())=0, INDIRECT("I"&amp;ROW())=0), " ", IFERROR((INDIRECT("H"&amp;ROW())-INDIRECT("I"&amp;ROW())), " "))</f>
        <v xml:space="preserve"> </v>
      </c>
      <c r="L31" s="132" t="str">
        <f>IF(OR(ISBLANK(MP_P[[#This Row],[Mitattu
l/s]]), ISBLANK(MP_P[[#This Row],[Suunniteltu
l/s]])), "", IFERROR(IF(MP_P[[#This Row],[Suunniteltu
l/s]] = 0, "", IF(MP_P[[#This Row],[Mitattu
l/s]] = MP_P[[#This Row],[Suunniteltu
l/s]], "0%", (MP_P[[#This Row],[Mitattu
l/s]]-MP_P[[#This Row],[Suunniteltu
l/s]]) / MP_P[[#This Row],[Suunniteltu
l/s]])), ""))</f>
        <v/>
      </c>
      <c r="M31" s="30"/>
      <c r="N31" s="35"/>
      <c r="O31" s="35"/>
      <c r="P31" s="365"/>
      <c r="Q31" s="365"/>
      <c r="R31" s="365"/>
      <c r="S31" s="365"/>
      <c r="T31" s="365"/>
      <c r="U31" s="365"/>
      <c r="V31" s="365"/>
      <c r="W31" s="365"/>
      <c r="X31" s="365"/>
      <c r="Y31" s="365"/>
    </row>
    <row r="32" spans="1:25" ht="15.75" customHeight="1" x14ac:dyDescent="0.25">
      <c r="A32" s="21"/>
      <c r="B32" s="16"/>
      <c r="C32" s="269"/>
      <c r="D32" s="271"/>
      <c r="E32" s="18"/>
      <c r="F32" s="18" t="str" cm="1">
        <f t="array" ref="F32">säätöasento_poisto(MP_P[[#This Row],[Päätelaite 
Mittapiste]],MP_P[[#This Row],[Koko 
 Ød]],MP_P[[#This Row],[Suunniteltu
l/s]]*$J$9,MP_P[[#This Row],[Paine
Pa]],Tietokanta_yksinkertainen_poisto[])</f>
        <v/>
      </c>
      <c r="G32" s="24" t="str" cm="1">
        <f t="array" ref="G32">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2" s="25" t="str">
        <f>IFERROR(IF(OR(ISBLANK(MP_P[[#This Row],[Paine
Pa]]), ISBLANK(MP_P[[#This Row],[Kerroin
k-arvo]])), "",MP_P[[#This Row],[Kerroin
k-arvo]]*SQRT(MP_P[[#This Row],[Paine
Pa]])),"")</f>
        <v/>
      </c>
      <c r="I32" s="26"/>
      <c r="J32" s="127" t="str" cm="1">
        <f t="array" aca="1" ref="J32" ca="1">_xlfn.LET(_xlpm.h, INDIRECT("H"&amp;ROW()), _xlpm.i, INDIRECT("I"&amp;ROW()), IF(OR(_xlpm.h="", _xlpm.i="", _xlpm.i=0), " ", (_xlpm.h/_xlpm.i)))</f>
        <v xml:space="preserve"> </v>
      </c>
      <c r="K32" s="28" t="str" cm="1">
        <f t="array" aca="1" ref="K32" ca="1">IF(OR(INDIRECT("H"&amp;ROW())=0, INDIRECT("I"&amp;ROW())=0), " ", IFERROR((INDIRECT("H"&amp;ROW())-INDIRECT("I"&amp;ROW())), " "))</f>
        <v xml:space="preserve"> </v>
      </c>
      <c r="L32" s="132" t="str">
        <f>IF(OR(ISBLANK(MP_P[[#This Row],[Mitattu
l/s]]), ISBLANK(MP_P[[#This Row],[Suunniteltu
l/s]])), "", IFERROR(IF(MP_P[[#This Row],[Suunniteltu
l/s]] = 0, "", IF(MP_P[[#This Row],[Mitattu
l/s]] = MP_P[[#This Row],[Suunniteltu
l/s]], "0%", (MP_P[[#This Row],[Mitattu
l/s]]-MP_P[[#This Row],[Suunniteltu
l/s]]) / MP_P[[#This Row],[Suunniteltu
l/s]])), ""))</f>
        <v/>
      </c>
      <c r="M32" s="30"/>
      <c r="N32" s="35"/>
      <c r="O32" s="35"/>
      <c r="P32" s="365"/>
      <c r="Q32" s="365"/>
      <c r="R32" s="365"/>
      <c r="S32" s="365"/>
      <c r="T32" s="365"/>
      <c r="U32" s="365"/>
      <c r="V32" s="365"/>
      <c r="W32" s="365"/>
      <c r="X32" s="365"/>
      <c r="Y32" s="365"/>
    </row>
    <row r="33" spans="1:25" ht="15.75" customHeight="1" x14ac:dyDescent="0.25">
      <c r="A33" s="21"/>
      <c r="B33" s="16"/>
      <c r="C33" s="269"/>
      <c r="D33" s="271"/>
      <c r="E33" s="18"/>
      <c r="F33" s="18" t="str" cm="1">
        <f t="array" ref="F33">säätöasento_poisto(MP_P[[#This Row],[Päätelaite 
Mittapiste]],MP_P[[#This Row],[Koko 
 Ød]],MP_P[[#This Row],[Suunniteltu
l/s]]*$J$9,MP_P[[#This Row],[Paine
Pa]],Tietokanta_yksinkertainen_poisto[])</f>
        <v/>
      </c>
      <c r="G33" s="24" t="str" cm="1">
        <f t="array" ref="G33">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3" s="25" t="str">
        <f>IFERROR(IF(OR(ISBLANK(MP_P[[#This Row],[Paine
Pa]]), ISBLANK(MP_P[[#This Row],[Kerroin
k-arvo]])), "",MP_P[[#This Row],[Kerroin
k-arvo]]*SQRT(MP_P[[#This Row],[Paine
Pa]])),"")</f>
        <v/>
      </c>
      <c r="I33" s="26"/>
      <c r="J33" s="127" t="str" cm="1">
        <f t="array" aca="1" ref="J33" ca="1">_xlfn.LET(_xlpm.h, INDIRECT("H"&amp;ROW()), _xlpm.i, INDIRECT("I"&amp;ROW()), IF(OR(_xlpm.h="", _xlpm.i="", _xlpm.i=0), " ", (_xlpm.h/_xlpm.i)))</f>
        <v xml:space="preserve"> </v>
      </c>
      <c r="K33" s="28" t="str" cm="1">
        <f t="array" aca="1" ref="K33" ca="1">IF(OR(INDIRECT("H"&amp;ROW())=0, INDIRECT("I"&amp;ROW())=0), " ", IFERROR((INDIRECT("H"&amp;ROW())-INDIRECT("I"&amp;ROW())), " "))</f>
        <v xml:space="preserve"> </v>
      </c>
      <c r="L33" s="132" t="str">
        <f>IF(OR(ISBLANK(MP_P[[#This Row],[Mitattu
l/s]]), ISBLANK(MP_P[[#This Row],[Suunniteltu
l/s]])), "", IFERROR(IF(MP_P[[#This Row],[Suunniteltu
l/s]] = 0, "", IF(MP_P[[#This Row],[Mitattu
l/s]] = MP_P[[#This Row],[Suunniteltu
l/s]], "0%", (MP_P[[#This Row],[Mitattu
l/s]]-MP_P[[#This Row],[Suunniteltu
l/s]]) / MP_P[[#This Row],[Suunniteltu
l/s]])), ""))</f>
        <v/>
      </c>
      <c r="M33" s="30"/>
      <c r="N33" s="35"/>
      <c r="O33" s="35"/>
      <c r="P33" s="365"/>
      <c r="Q33" s="365"/>
      <c r="R33" s="365"/>
      <c r="S33" s="365"/>
      <c r="T33" s="365"/>
      <c r="U33" s="365"/>
      <c r="V33" s="365"/>
      <c r="W33" s="365"/>
      <c r="X33" s="365"/>
      <c r="Y33" s="365"/>
    </row>
    <row r="34" spans="1:25" ht="15" customHeight="1" x14ac:dyDescent="0.25">
      <c r="A34" s="21"/>
      <c r="B34" s="16"/>
      <c r="C34" s="269"/>
      <c r="D34" s="271"/>
      <c r="E34" s="18"/>
      <c r="F34" s="18" t="str" cm="1">
        <f t="array" ref="F34">säätöasento_poisto(MP_P[[#This Row],[Päätelaite 
Mittapiste]],MP_P[[#This Row],[Koko 
 Ød]],MP_P[[#This Row],[Suunniteltu
l/s]]*$J$9,MP_P[[#This Row],[Paine
Pa]],Tietokanta_yksinkertainen_poisto[])</f>
        <v/>
      </c>
      <c r="G34" s="24" t="str" cm="1">
        <f t="array" ref="G34">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4" s="25" t="str">
        <f>IFERROR(IF(OR(ISBLANK(MP_P[[#This Row],[Paine
Pa]]), ISBLANK(MP_P[[#This Row],[Kerroin
k-arvo]])), "",MP_P[[#This Row],[Kerroin
k-arvo]]*SQRT(MP_P[[#This Row],[Paine
Pa]])),"")</f>
        <v/>
      </c>
      <c r="I34" s="26"/>
      <c r="J34" s="127" t="str" cm="1">
        <f t="array" aca="1" ref="J34" ca="1">_xlfn.LET(_xlpm.h, INDIRECT("H"&amp;ROW()), _xlpm.i, INDIRECT("I"&amp;ROW()), IF(OR(_xlpm.h="", _xlpm.i="", _xlpm.i=0), " ", (_xlpm.h/_xlpm.i)))</f>
        <v xml:space="preserve"> </v>
      </c>
      <c r="K34" s="28" t="str" cm="1">
        <f t="array" aca="1" ref="K34" ca="1">IF(OR(INDIRECT("H"&amp;ROW())=0, INDIRECT("I"&amp;ROW())=0), " ", IFERROR((INDIRECT("H"&amp;ROW())-INDIRECT("I"&amp;ROW())), " "))</f>
        <v xml:space="preserve"> </v>
      </c>
      <c r="L34" s="132" t="str">
        <f>IF(OR(ISBLANK(MP_P[[#This Row],[Mitattu
l/s]]), ISBLANK(MP_P[[#This Row],[Suunniteltu
l/s]])), "", IFERROR(IF(MP_P[[#This Row],[Suunniteltu
l/s]] = 0, "", IF(MP_P[[#This Row],[Mitattu
l/s]] = MP_P[[#This Row],[Suunniteltu
l/s]], "0%", (MP_P[[#This Row],[Mitattu
l/s]]-MP_P[[#This Row],[Suunniteltu
l/s]]) / MP_P[[#This Row],[Suunniteltu
l/s]])), ""))</f>
        <v/>
      </c>
      <c r="M34" s="30"/>
      <c r="N34" s="35"/>
      <c r="O34" s="35"/>
      <c r="P34" s="365"/>
      <c r="Q34" s="365"/>
      <c r="R34" s="365"/>
      <c r="S34" s="365"/>
      <c r="T34" s="365"/>
      <c r="U34" s="365"/>
      <c r="V34" s="365"/>
      <c r="W34" s="365"/>
      <c r="X34" s="365"/>
      <c r="Y34" s="365"/>
    </row>
    <row r="35" spans="1:25" ht="15" customHeight="1" x14ac:dyDescent="0.25">
      <c r="A35" s="21"/>
      <c r="B35" s="16"/>
      <c r="C35" s="269"/>
      <c r="D35" s="271"/>
      <c r="E35" s="18"/>
      <c r="F35" s="18" t="str" cm="1">
        <f t="array" ref="F35">säätöasento_poisto(MP_P[[#This Row],[Päätelaite 
Mittapiste]],MP_P[[#This Row],[Koko 
 Ød]],MP_P[[#This Row],[Suunniteltu
l/s]]*$J$9,MP_P[[#This Row],[Paine
Pa]],Tietokanta_yksinkertainen_poisto[])</f>
        <v/>
      </c>
      <c r="G35" s="24" t="str" cm="1">
        <f t="array" ref="G35">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5" s="25" t="str">
        <f>IFERROR(IF(OR(ISBLANK(MP_P[[#This Row],[Paine
Pa]]), ISBLANK(MP_P[[#This Row],[Kerroin
k-arvo]])), "",MP_P[[#This Row],[Kerroin
k-arvo]]*SQRT(MP_P[[#This Row],[Paine
Pa]])),"")</f>
        <v/>
      </c>
      <c r="I35" s="26"/>
      <c r="J35" s="127" t="str" cm="1">
        <f t="array" aca="1" ref="J35" ca="1">_xlfn.LET(_xlpm.h, INDIRECT("H"&amp;ROW()), _xlpm.i, INDIRECT("I"&amp;ROW()), IF(OR(_xlpm.h="", _xlpm.i="", _xlpm.i=0), " ", (_xlpm.h/_xlpm.i)))</f>
        <v xml:space="preserve"> </v>
      </c>
      <c r="K35" s="28" t="str" cm="1">
        <f t="array" aca="1" ref="K35" ca="1">IF(OR(INDIRECT("H"&amp;ROW())=0, INDIRECT("I"&amp;ROW())=0), " ", IFERROR((INDIRECT("H"&amp;ROW())-INDIRECT("I"&amp;ROW())), " "))</f>
        <v xml:space="preserve"> </v>
      </c>
      <c r="L35" s="132" t="str">
        <f>IF(OR(ISBLANK(MP_P[[#This Row],[Mitattu
l/s]]), ISBLANK(MP_P[[#This Row],[Suunniteltu
l/s]])), "", IFERROR(IF(MP_P[[#This Row],[Suunniteltu
l/s]] = 0, "", IF(MP_P[[#This Row],[Mitattu
l/s]] = MP_P[[#This Row],[Suunniteltu
l/s]], "0%", (MP_P[[#This Row],[Mitattu
l/s]]-MP_P[[#This Row],[Suunniteltu
l/s]]) / MP_P[[#This Row],[Suunniteltu
l/s]])), ""))</f>
        <v/>
      </c>
      <c r="M35" s="30"/>
      <c r="N35" s="35"/>
      <c r="O35" s="35"/>
      <c r="P35" s="365"/>
      <c r="Q35" s="365"/>
      <c r="R35" s="365"/>
      <c r="S35" s="365"/>
      <c r="T35" s="365"/>
      <c r="U35" s="365"/>
      <c r="V35" s="365"/>
      <c r="W35" s="365"/>
      <c r="X35" s="365"/>
      <c r="Y35" s="365"/>
    </row>
    <row r="36" spans="1:25" ht="15" customHeight="1" x14ac:dyDescent="0.25">
      <c r="A36" s="21"/>
      <c r="B36" s="16"/>
      <c r="C36" s="269"/>
      <c r="D36" s="271"/>
      <c r="E36" s="18"/>
      <c r="F36" s="18" t="str" cm="1">
        <f t="array" ref="F36">säätöasento_poisto(MP_P[[#This Row],[Päätelaite 
Mittapiste]],MP_P[[#This Row],[Koko 
 Ød]],MP_P[[#This Row],[Suunniteltu
l/s]]*$J$9,MP_P[[#This Row],[Paine
Pa]],Tietokanta_yksinkertainen_poisto[])</f>
        <v/>
      </c>
      <c r="G36" s="24" t="str" cm="1">
        <f t="array" ref="G36">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6" s="25" t="str">
        <f>IFERROR(IF(OR(ISBLANK(MP_P[[#This Row],[Paine
Pa]]), ISBLANK(MP_P[[#This Row],[Kerroin
k-arvo]])), "",MP_P[[#This Row],[Kerroin
k-arvo]]*SQRT(MP_P[[#This Row],[Paine
Pa]])),"")</f>
        <v/>
      </c>
      <c r="I36" s="26"/>
      <c r="J36" s="127" t="str" cm="1">
        <f t="array" aca="1" ref="J36" ca="1">_xlfn.LET(_xlpm.h, INDIRECT("H"&amp;ROW()), _xlpm.i, INDIRECT("I"&amp;ROW()), IF(OR(_xlpm.h="", _xlpm.i="", _xlpm.i=0), " ", (_xlpm.h/_xlpm.i)))</f>
        <v xml:space="preserve"> </v>
      </c>
      <c r="K36" s="28" t="str" cm="1">
        <f t="array" aca="1" ref="K36" ca="1">IF(OR(INDIRECT("H"&amp;ROW())=0, INDIRECT("I"&amp;ROW())=0), " ", IFERROR((INDIRECT("H"&amp;ROW())-INDIRECT("I"&amp;ROW())), " "))</f>
        <v xml:space="preserve"> </v>
      </c>
      <c r="L36" s="132" t="str">
        <f>IF(OR(ISBLANK(MP_P[[#This Row],[Mitattu
l/s]]), ISBLANK(MP_P[[#This Row],[Suunniteltu
l/s]])), "", IFERROR(IF(MP_P[[#This Row],[Suunniteltu
l/s]] = 0, "", IF(MP_P[[#This Row],[Mitattu
l/s]] = MP_P[[#This Row],[Suunniteltu
l/s]], "0%", (MP_P[[#This Row],[Mitattu
l/s]]-MP_P[[#This Row],[Suunniteltu
l/s]]) / MP_P[[#This Row],[Suunniteltu
l/s]])), ""))</f>
        <v/>
      </c>
      <c r="M36" s="30"/>
      <c r="N36" s="35"/>
      <c r="O36" s="35"/>
      <c r="P36" s="365"/>
      <c r="Q36" s="365"/>
      <c r="R36" s="365"/>
      <c r="S36" s="365"/>
      <c r="T36" s="365"/>
      <c r="U36" s="365"/>
      <c r="V36" s="365"/>
      <c r="W36" s="365"/>
      <c r="X36" s="365"/>
      <c r="Y36" s="365"/>
    </row>
    <row r="37" spans="1:25" ht="15" customHeight="1" x14ac:dyDescent="0.25">
      <c r="A37" s="22"/>
      <c r="B37" s="19"/>
      <c r="C37" s="270"/>
      <c r="D37" s="272"/>
      <c r="E37" s="247"/>
      <c r="F37" s="18" t="str" cm="1">
        <f t="array" ref="F37">säätöasento_poisto(MP_P[[#This Row],[Päätelaite 
Mittapiste]],MP_P[[#This Row],[Koko 
 Ød]],MP_P[[#This Row],[Suunniteltu
l/s]]*$J$9,MP_P[[#This Row],[Paine
Pa]],Tietokanta_yksinkertainen_poisto[])</f>
        <v/>
      </c>
      <c r="G37" s="248" t="str" cm="1">
        <f t="array" ref="G37">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7" s="249" t="str">
        <f>IFERROR(IF(OR(ISBLANK(MP_P[[#This Row],[Paine
Pa]]), ISBLANK(MP_P[[#This Row],[Kerroin
k-arvo]])), "",MP_P[[#This Row],[Kerroin
k-arvo]]*SQRT(MP_P[[#This Row],[Paine
Pa]])),"")</f>
        <v/>
      </c>
      <c r="I37" s="26"/>
      <c r="J37" s="250" t="str" cm="1">
        <f t="array" aca="1" ref="J37" ca="1">_xlfn.LET(_xlpm.h, INDIRECT("H"&amp;ROW()), _xlpm.i, INDIRECT("I"&amp;ROW()), IF(OR(_xlpm.h="", _xlpm.i="", _xlpm.i=0), " ", (_xlpm.h/_xlpm.i)))</f>
        <v xml:space="preserve"> </v>
      </c>
      <c r="K37" s="251" t="str" cm="1">
        <f t="array" aca="1" ref="K37" ca="1">IF(OR(INDIRECT("H"&amp;ROW())=0, INDIRECT("I"&amp;ROW())=0), " ", IFERROR((INDIRECT("H"&amp;ROW())-INDIRECT("I"&amp;ROW())), " "))</f>
        <v xml:space="preserve"> </v>
      </c>
      <c r="L37" s="252" t="str">
        <f>IF(OR(ISBLANK(MP_P[[#This Row],[Mitattu
l/s]]), ISBLANK(MP_P[[#This Row],[Suunniteltu
l/s]])), "", IFERROR(IF(MP_P[[#This Row],[Suunniteltu
l/s]] = 0, "", IF(MP_P[[#This Row],[Mitattu
l/s]] = MP_P[[#This Row],[Suunniteltu
l/s]], "0%", (MP_P[[#This Row],[Mitattu
l/s]]-MP_P[[#This Row],[Suunniteltu
l/s]]) / MP_P[[#This Row],[Suunniteltu
l/s]])), ""))</f>
        <v/>
      </c>
      <c r="M37" s="253"/>
      <c r="N37" s="35"/>
      <c r="O37" s="35"/>
      <c r="P37" s="365"/>
      <c r="Q37" s="365"/>
      <c r="R37" s="365"/>
      <c r="S37" s="365"/>
      <c r="T37" s="365"/>
      <c r="U37" s="365"/>
      <c r="V37" s="365"/>
      <c r="W37" s="365"/>
      <c r="X37" s="365"/>
      <c r="Y37" s="365"/>
    </row>
    <row r="38" spans="1:25" ht="15" customHeight="1" x14ac:dyDescent="0.25">
      <c r="A38" s="21"/>
      <c r="B38" s="16"/>
      <c r="C38" s="269"/>
      <c r="D38" s="271"/>
      <c r="E38" s="18"/>
      <c r="F38" s="18" t="str" cm="1">
        <f t="array" ref="F38">säätöasento_poisto(MP_P[[#This Row],[Päätelaite 
Mittapiste]],MP_P[[#This Row],[Koko 
 Ød]],MP_P[[#This Row],[Suunniteltu
l/s]]*$J$9,MP_P[[#This Row],[Paine
Pa]],Tietokanta_yksinkertainen_poisto[])</f>
        <v/>
      </c>
      <c r="G38" s="24" t="str" cm="1">
        <f t="array" ref="G38">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8" s="25" t="str">
        <f>IFERROR(IF(OR(ISBLANK(MP_P[[#This Row],[Paine
Pa]]), ISBLANK(MP_P[[#This Row],[Kerroin
k-arvo]])), "",MP_P[[#This Row],[Kerroin
k-arvo]]*SQRT(MP_P[[#This Row],[Paine
Pa]])),"")</f>
        <v/>
      </c>
      <c r="I38" s="26"/>
      <c r="J38" s="127" t="str" cm="1">
        <f t="array" aca="1" ref="J38" ca="1">_xlfn.LET(_xlpm.h, INDIRECT("H"&amp;ROW()), _xlpm.i, INDIRECT("I"&amp;ROW()), IF(OR(_xlpm.h="", _xlpm.i="", _xlpm.i=0), " ", (_xlpm.h/_xlpm.i)))</f>
        <v xml:space="preserve"> </v>
      </c>
      <c r="K38" s="28" t="str" cm="1">
        <f t="array" aca="1" ref="K38" ca="1">IF(OR(INDIRECT("H"&amp;ROW())=0, INDIRECT("I"&amp;ROW())=0), " ", IFERROR((INDIRECT("H"&amp;ROW())-INDIRECT("I"&amp;ROW())), " "))</f>
        <v xml:space="preserve"> </v>
      </c>
      <c r="L38" s="132" t="str">
        <f>IF(OR(ISBLANK(MP_P[[#This Row],[Mitattu
l/s]]), ISBLANK(MP_P[[#This Row],[Suunniteltu
l/s]])), "", IFERROR(IF(MP_P[[#This Row],[Suunniteltu
l/s]] = 0, "", IF(MP_P[[#This Row],[Mitattu
l/s]] = MP_P[[#This Row],[Suunniteltu
l/s]], "0%", (MP_P[[#This Row],[Mitattu
l/s]]-MP_P[[#This Row],[Suunniteltu
l/s]]) / MP_P[[#This Row],[Suunniteltu
l/s]])), ""))</f>
        <v/>
      </c>
      <c r="M38" s="30"/>
      <c r="N38" s="35"/>
      <c r="O38" s="35"/>
      <c r="P38" s="365"/>
      <c r="Q38" s="365"/>
      <c r="R38" s="365"/>
      <c r="S38" s="365"/>
      <c r="T38" s="365"/>
      <c r="U38" s="365"/>
      <c r="V38" s="365"/>
      <c r="W38" s="365"/>
      <c r="X38" s="365"/>
      <c r="Y38" s="365"/>
    </row>
    <row r="39" spans="1:25" ht="15" customHeight="1" x14ac:dyDescent="0.25">
      <c r="A39" s="22"/>
      <c r="B39" s="19"/>
      <c r="C39" s="270"/>
      <c r="D39" s="272"/>
      <c r="E39" s="247"/>
      <c r="F39" s="18" t="str" cm="1">
        <f t="array" ref="F39">säätöasento_poisto(MP_P[[#This Row],[Päätelaite 
Mittapiste]],MP_P[[#This Row],[Koko 
 Ød]],MP_P[[#This Row],[Suunniteltu
l/s]]*$J$9,MP_P[[#This Row],[Paine
Pa]],Tietokanta_yksinkertainen_poisto[])</f>
        <v/>
      </c>
      <c r="G39" s="248" t="str" cm="1">
        <f t="array" ref="G39">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39" s="249" t="str">
        <f>IFERROR(IF(OR(ISBLANK(MP_P[[#This Row],[Paine
Pa]]), ISBLANK(MP_P[[#This Row],[Kerroin
k-arvo]])), "",MP_P[[#This Row],[Kerroin
k-arvo]]*SQRT(MP_P[[#This Row],[Paine
Pa]])),"")</f>
        <v/>
      </c>
      <c r="I39" s="26"/>
      <c r="J39" s="250" t="str" cm="1">
        <f t="array" aca="1" ref="J39" ca="1">_xlfn.LET(_xlpm.h, INDIRECT("H"&amp;ROW()), _xlpm.i, INDIRECT("I"&amp;ROW()), IF(OR(_xlpm.h="", _xlpm.i="", _xlpm.i=0), " ", (_xlpm.h/_xlpm.i)))</f>
        <v xml:space="preserve"> </v>
      </c>
      <c r="K39" s="28" t="str" cm="1">
        <f t="array" aca="1" ref="K39" ca="1">IF(OR(INDIRECT("H"&amp;ROW())=0, INDIRECT("I"&amp;ROW())=0), " ", IFERROR((INDIRECT("H"&amp;ROW())-INDIRECT("I"&amp;ROW())), " "))</f>
        <v xml:space="preserve"> </v>
      </c>
      <c r="L39" s="257" t="str">
        <f>IF(OR(ISBLANK(MP_P[[#This Row],[Mitattu
l/s]]), ISBLANK(MP_P[[#This Row],[Suunniteltu
l/s]])), "", IFERROR(IF(MP_P[[#This Row],[Suunniteltu
l/s]] = 0, "", IF(MP_P[[#This Row],[Mitattu
l/s]] = MP_P[[#This Row],[Suunniteltu
l/s]], "0%", (MP_P[[#This Row],[Mitattu
l/s]]-MP_P[[#This Row],[Suunniteltu
l/s]]) / MP_P[[#This Row],[Suunniteltu
l/s]])), ""))</f>
        <v/>
      </c>
      <c r="M39" s="30"/>
      <c r="N39" s="35"/>
      <c r="O39" s="35"/>
      <c r="P39" s="365"/>
      <c r="Q39" s="365"/>
      <c r="R39" s="365"/>
      <c r="S39" s="365"/>
      <c r="T39" s="365"/>
      <c r="U39" s="365"/>
      <c r="V39" s="365"/>
      <c r="W39" s="365"/>
      <c r="X39" s="365"/>
      <c r="Y39" s="365"/>
    </row>
    <row r="40" spans="1:25" ht="15" customHeight="1" x14ac:dyDescent="0.25">
      <c r="A40" s="21"/>
      <c r="B40" s="16"/>
      <c r="C40" s="269"/>
      <c r="D40" s="271"/>
      <c r="E40" s="18"/>
      <c r="F40" s="18" t="str" cm="1">
        <f t="array" ref="F40">säätöasento_poisto(MP_P[[#This Row],[Päätelaite 
Mittapiste]],MP_P[[#This Row],[Koko 
 Ød]],MP_P[[#This Row],[Suunniteltu
l/s]]*$J$9,MP_P[[#This Row],[Paine
Pa]],Tietokanta_yksinkertainen_poisto[])</f>
        <v/>
      </c>
      <c r="G40" s="24" t="str" cm="1">
        <f t="array" ref="G40">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40" s="25" t="str">
        <f>IFERROR(IF(OR(ISBLANK(MP_P[[#This Row],[Paine
Pa]]), ISBLANK(MP_P[[#This Row],[Kerroin
k-arvo]])), "",MP_P[[#This Row],[Kerroin
k-arvo]]*SQRT(MP_P[[#This Row],[Paine
Pa]])),"")</f>
        <v/>
      </c>
      <c r="I40" s="26"/>
      <c r="J40" s="127" t="str" cm="1">
        <f t="array" aca="1" ref="J40" ca="1">_xlfn.LET(_xlpm.h, INDIRECT("H"&amp;ROW()), _xlpm.i, INDIRECT("I"&amp;ROW()), IF(OR(_xlpm.h="", _xlpm.i="", _xlpm.i=0), " ", (_xlpm.h/_xlpm.i)))</f>
        <v xml:space="preserve"> </v>
      </c>
      <c r="K40" s="28" t="str" cm="1">
        <f t="array" aca="1" ref="K40" ca="1">IF(OR(INDIRECT("H"&amp;ROW())=0, INDIRECT("I"&amp;ROW())=0), " ", IFERROR((INDIRECT("H"&amp;ROW())-INDIRECT("I"&amp;ROW())), " "))</f>
        <v xml:space="preserve"> </v>
      </c>
      <c r="L40" s="132" t="str">
        <f>IF(OR(ISBLANK(MP_P[[#This Row],[Mitattu
l/s]]), ISBLANK(MP_P[[#This Row],[Suunniteltu
l/s]])), "", IFERROR(IF(MP_P[[#This Row],[Suunniteltu
l/s]] = 0, "", IF(MP_P[[#This Row],[Mitattu
l/s]] = MP_P[[#This Row],[Suunniteltu
l/s]], "0%", (MP_P[[#This Row],[Mitattu
l/s]]-MP_P[[#This Row],[Suunniteltu
l/s]]) / MP_P[[#This Row],[Suunniteltu
l/s]])), ""))</f>
        <v/>
      </c>
      <c r="M40" s="30"/>
      <c r="N40" s="35"/>
      <c r="O40" s="35"/>
      <c r="P40" s="365"/>
      <c r="Q40" s="365"/>
      <c r="R40" s="365"/>
      <c r="S40" s="365"/>
      <c r="T40" s="365"/>
      <c r="U40" s="365"/>
      <c r="V40" s="365"/>
      <c r="W40" s="365"/>
      <c r="X40" s="365"/>
      <c r="Y40" s="365"/>
    </row>
    <row r="41" spans="1:25" ht="15" customHeight="1" x14ac:dyDescent="0.25">
      <c r="A41" s="22"/>
      <c r="B41" s="19"/>
      <c r="C41" s="270"/>
      <c r="D41" s="272"/>
      <c r="E41" s="18"/>
      <c r="F41" s="18" t="str" cm="1">
        <f t="array" ref="F41">säätöasento_poisto(MP_P[[#This Row],[Päätelaite 
Mittapiste]],MP_P[[#This Row],[Koko 
 Ød]],MP_P[[#This Row],[Suunniteltu
l/s]]*$J$9,MP_P[[#This Row],[Paine
Pa]],Tietokanta_yksinkertainen_poisto[])</f>
        <v/>
      </c>
      <c r="G41" s="18" t="str" cm="1">
        <f t="array" ref="G41">IF(OR(
    ISBLANK(MP_P[[#This Row],[Päätelaite 
Mittapiste]]),
    ISBLANK(MP_P[[#This Row],[Koko 
 Ød]]),
    ISBLANK(MP_P[[#This Row],[Avaus
mm]]),
ISBLANK(MP_P[[#This Row],[Paine
Pa]])
), "",
  _xlfn.LET(
    _xlpm.comp, MP_P[[#This Row],[Suunniteltu
l/s]]*$J$9/ SQRT(MP_P[[#This Row],[Paine
Pa]]),
    _xlpm.filt, _xlfn._xlws.FILTER(
            Tietokanta_yksinkertainen_poisto[],
            (Tietokanta_yksinkertainen_poisto[Tyyppi]=MP_P[[#This Row],[Päätelaite 
Mittapiste]]) *
            (Tietokanta_yksinkertainen_poisto[Koko]=MP_P[[#This Row],[Koko 
 Ød]]) *
            (Tietokanta_yksinkertainen_poisto[asento]=MP_P[[#This Row],[Avaus
mm]])
         ),
    _xlpm.colIndex, MATCH("k-arvo", Tietokanta_yksinkertainen_poisto[#Headers], 0),
    _xlpm.kValues, INDEX(_xlpm.filt, 0, _xlpm.colIndex),
    _xlpm.diffs, ABS(_xlpm.kValues - _xlpm.comp),
    _xlpm.minDiff, MIN(_xlpm.diffs),
    INDEX(_xlpm.kValues, MATCH(_xlpm.minDiff, _xlpm.diffs, 0))
  )
)</f>
        <v/>
      </c>
      <c r="H41" s="129" t="str">
        <f>IFERROR(IF(OR(ISBLANK(MP_P[[#This Row],[Paine
Pa]]), ISBLANK(MP_P[[#This Row],[Kerroin
k-arvo]])), "",MP_P[[#This Row],[Kerroin
k-arvo]]*SQRT(MP_P[[#This Row],[Paine
Pa]])),"")</f>
        <v/>
      </c>
      <c r="I41" s="26"/>
      <c r="J41" s="130" t="str" cm="1">
        <f t="array" aca="1" ref="J41" ca="1">_xlfn.LET(_xlpm.h, INDIRECT("H"&amp;ROW()), _xlpm.i, INDIRECT("I"&amp;ROW()), IF(OR(_xlpm.h="", _xlpm.i="", _xlpm.i=0), " ", (_xlpm.h/_xlpm.i)))</f>
        <v xml:space="preserve"> </v>
      </c>
      <c r="K41" s="254" t="str" cm="1">
        <f t="array" aca="1" ref="K41" ca="1">IF(OR(INDIRECT("H"&amp;ROW())=0, INDIRECT("I"&amp;ROW())=0), " ", IFERROR((INDIRECT("H"&amp;ROW())-INDIRECT("I"&amp;ROW())), " "))</f>
        <v xml:space="preserve"> </v>
      </c>
      <c r="L41" s="255" t="str">
        <f>IF(OR(ISBLANK(MP_P[[#This Row],[Mitattu
l/s]]), ISBLANK(MP_P[[#This Row],[Suunniteltu
l/s]])), "", IFERROR(IF(MP_P[[#This Row],[Suunniteltu
l/s]] = 0, "", IF(MP_P[[#This Row],[Mitattu
l/s]] = MP_P[[#This Row],[Suunniteltu
l/s]], "0%", (MP_P[[#This Row],[Mitattu
l/s]]-MP_P[[#This Row],[Suunniteltu
l/s]]) / MP_P[[#This Row],[Suunniteltu
l/s]])), ""))</f>
        <v/>
      </c>
      <c r="M41" s="256"/>
      <c r="N41" s="12"/>
      <c r="P41" s="365"/>
      <c r="Q41" s="365"/>
      <c r="R41" s="365"/>
      <c r="S41" s="365"/>
      <c r="T41" s="365"/>
      <c r="U41" s="365"/>
      <c r="V41" s="365"/>
      <c r="W41" s="365"/>
      <c r="X41" s="365"/>
      <c r="Y41" s="365"/>
    </row>
    <row r="42" spans="1:25" ht="15" customHeight="1" x14ac:dyDescent="0.25">
      <c r="A42" s="94"/>
      <c r="B42" s="94"/>
      <c r="C42" s="95"/>
      <c r="D42" s="96"/>
      <c r="E42" s="96"/>
      <c r="F42" s="97"/>
      <c r="G42" s="96"/>
      <c r="H42" s="98"/>
      <c r="I42" s="99"/>
      <c r="J42" s="100"/>
      <c r="K42" s="101"/>
      <c r="L42" s="102"/>
      <c r="M42" s="64" t="s">
        <v>64</v>
      </c>
      <c r="N42" s="103"/>
      <c r="O42" s="12"/>
      <c r="P42" s="365"/>
      <c r="Q42" s="365"/>
      <c r="R42" s="365"/>
      <c r="S42" s="365"/>
      <c r="T42" s="365"/>
      <c r="U42" s="365"/>
      <c r="V42" s="365"/>
      <c r="W42" s="365"/>
      <c r="X42" s="365"/>
      <c r="Y42" s="365"/>
    </row>
    <row r="43" spans="1:25" ht="15.75" customHeight="1" x14ac:dyDescent="0.25">
      <c r="A43" s="94"/>
      <c r="B43" s="94"/>
      <c r="C43" s="95"/>
      <c r="D43" s="96"/>
      <c r="E43" s="96"/>
      <c r="F43" s="97"/>
      <c r="G43" s="96"/>
      <c r="H43" s="98"/>
      <c r="I43" s="99"/>
      <c r="J43" s="104">
        <v>1</v>
      </c>
      <c r="K43" s="101"/>
      <c r="L43" s="102"/>
      <c r="M43" s="201" t="str">
        <f>IFERROR(INDEX(MP_T[[#All],[Seuranta
%]],
    MATCH("R", MP_T[[#All],[★]], 0)),"")</f>
        <v/>
      </c>
      <c r="N43" s="103"/>
      <c r="O43" s="12"/>
      <c r="P43" s="365"/>
      <c r="Q43" s="365"/>
      <c r="R43" s="365"/>
      <c r="S43" s="365"/>
      <c r="T43" s="365"/>
      <c r="U43" s="365"/>
      <c r="V43" s="365"/>
      <c r="W43" s="365"/>
      <c r="X43" s="365"/>
      <c r="Y43" s="365"/>
    </row>
    <row r="44" spans="1:25" ht="16.5" thickTop="1" x14ac:dyDescent="0.25">
      <c r="A44" s="134"/>
      <c r="B44" s="135"/>
      <c r="C44" s="136" t="s">
        <v>49</v>
      </c>
      <c r="D44" s="135"/>
      <c r="E44" s="115"/>
      <c r="F44" s="115"/>
      <c r="G44" s="115"/>
      <c r="H44" s="115"/>
      <c r="I44" s="115"/>
      <c r="J44" s="115"/>
      <c r="K44" s="115"/>
      <c r="L44" s="115"/>
      <c r="M44" s="137"/>
      <c r="P44" s="365"/>
      <c r="Q44" s="365"/>
      <c r="R44" s="365"/>
      <c r="S44" s="365"/>
      <c r="T44" s="365"/>
      <c r="U44" s="365"/>
      <c r="V44" s="365"/>
      <c r="W44" s="365"/>
      <c r="X44" s="365"/>
      <c r="Y44" s="365"/>
    </row>
    <row r="45" spans="1:25" ht="34.5" thickBot="1" x14ac:dyDescent="0.3">
      <c r="A45" s="387" t="s">
        <v>69</v>
      </c>
      <c r="B45" s="388" t="s">
        <v>70</v>
      </c>
      <c r="C45" s="389" t="s">
        <v>86</v>
      </c>
      <c r="D45" s="390" t="s">
        <v>87</v>
      </c>
      <c r="E45" s="391" t="s">
        <v>73</v>
      </c>
      <c r="F45" s="390" t="s">
        <v>74</v>
      </c>
      <c r="G45" s="392" t="s">
        <v>75</v>
      </c>
      <c r="H45" s="393" t="s">
        <v>76</v>
      </c>
      <c r="I45" s="394" t="s">
        <v>77</v>
      </c>
      <c r="J45" s="392" t="s">
        <v>78</v>
      </c>
      <c r="K45" s="395" t="s">
        <v>88</v>
      </c>
      <c r="L45" s="395" t="s">
        <v>89</v>
      </c>
      <c r="M45" s="396" t="s">
        <v>81</v>
      </c>
      <c r="N45" s="41"/>
      <c r="O45" s="41"/>
      <c r="P45" s="365"/>
      <c r="Q45" s="365"/>
      <c r="R45" s="365"/>
      <c r="S45" s="365"/>
      <c r="T45" s="365"/>
      <c r="U45" s="365"/>
      <c r="V45" s="365"/>
      <c r="W45" s="365"/>
      <c r="X45" s="365"/>
      <c r="Y45" s="365"/>
    </row>
    <row r="46" spans="1:25" ht="2.25" customHeight="1" thickTop="1" x14ac:dyDescent="0.25">
      <c r="A46" s="20"/>
      <c r="B46" s="14"/>
      <c r="C46" s="273"/>
      <c r="D46" s="274"/>
      <c r="E46" s="15"/>
      <c r="F46" s="23" t="str" cm="1">
        <f t="array" ref="F46">säätöasento_tulo(MP_T[[#This Row],[Päätelaite
Mittapiste]],MP_T[[#This Row],[Koko
 Ød]],MP_T[[#This Row],[Suunniteltu
l/s]]*$J$43,MP_T[[#This Row],[Paine
Pa]],Tietokanta_yksinkertainen_tulo[])</f>
        <v/>
      </c>
      <c r="G46" s="23" t="str" cm="1">
        <f t="array" ref="G46">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46" s="118" t="str">
        <f>IFERROR(IF(OR(ISBLANK(MP_T[[#This Row],[Paine
Pa]]), ISBLANK(MP_T[[#This Row],[Kerroin
k-arvo]])), "",MP_T[[#This Row],[Kerroin
k-arvo]]*SQRT(MP_T[[#This Row],[Paine
Pa]])),"")</f>
        <v/>
      </c>
      <c r="I46" s="116"/>
      <c r="J46" s="140" t="str" cm="1">
        <f t="array" aca="1" ref="J46" ca="1">_xlfn.LET(_xlpm.h, INDIRECT("H"&amp;ROW()), _xlpm.i, INDIRECT("I"&amp;ROW()), IF(OR(_xlpm.h="", _xlpm.i="", _xlpm.i=0), " ", (_xlpm.h/_xlpm.i)))</f>
        <v xml:space="preserve"> </v>
      </c>
      <c r="K46" s="27" t="str" cm="1">
        <f t="array" aca="1" ref="K46" ca="1">IF(OR(INDIRECT("H"&amp;ROW())=0, INDIRECT("I"&amp;ROW())=0), " ", IFERROR((INDIRECT("H"&amp;ROW())-INDIRECT("I"&amp;ROW())), " "))</f>
        <v xml:space="preserve"> </v>
      </c>
      <c r="L46" s="133" t="str">
        <f>IF(OR(ISBLANK(MP_T[[#This Row],[Mitattu
l/s]]), ISBLANK(MP_T[[#This Row],[Suunniteltu
l/s]])), "", IFERROR(IF(MP_T[[#This Row],[Suunniteltu
l/s]] = 0, "", IF(MP_T[[#This Row],[Mitattu
l/s]] = MP_T[[#This Row],[Suunniteltu
l/s]], "0%", (MP_T[[#This Row],[Mitattu
l/s]]-MP_T[[#This Row],[Suunniteltu
l/s]]) / MP_T[[#This Row],[Suunniteltu
l/s]])), ""))</f>
        <v/>
      </c>
      <c r="M46" s="31"/>
      <c r="N46" s="35"/>
      <c r="O46" s="35"/>
      <c r="P46" s="365"/>
      <c r="Q46" s="365"/>
      <c r="R46" s="365"/>
      <c r="S46" s="365"/>
      <c r="T46" s="365"/>
      <c r="U46" s="365"/>
      <c r="V46" s="365"/>
      <c r="W46" s="365"/>
      <c r="X46" s="365"/>
      <c r="Y46" s="365"/>
    </row>
    <row r="47" spans="1:25" x14ac:dyDescent="0.25">
      <c r="A47" s="21">
        <v>1</v>
      </c>
      <c r="B47" s="16" t="s">
        <v>3022</v>
      </c>
      <c r="C47" s="269" t="s">
        <v>90</v>
      </c>
      <c r="D47" s="271" t="s">
        <v>293</v>
      </c>
      <c r="E47" s="17">
        <v>25</v>
      </c>
      <c r="F47" s="18" cm="1">
        <f t="array" ref="F47">säätöasento_tulo(MP_T[[#This Row],[Päätelaite
Mittapiste]],MP_T[[#This Row],[Koko
 Ød]],MP_T[[#This Row],[Suunniteltu
l/s]]*$J$43,MP_T[[#This Row],[Paine
Pa]],Tietokanta_yksinkertainen_tulo[])</f>
        <v>4</v>
      </c>
      <c r="G47" s="24" cm="1">
        <f t="array" ref="G47">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2</v>
      </c>
      <c r="H47" s="119">
        <f>IFERROR(IF(OR(ISBLANK(MP_T[[#This Row],[Paine
Pa]]), ISBLANK(MP_T[[#This Row],[Kerroin
k-arvo]])), "",MP_T[[#This Row],[Kerroin
k-arvo]]*SQRT(MP_T[[#This Row],[Paine
Pa]])),"")</f>
        <v>10</v>
      </c>
      <c r="I47" s="117">
        <v>10</v>
      </c>
      <c r="J47" s="127" cm="1">
        <f t="array" aca="1" ref="J47" ca="1">_xlfn.LET(_xlpm.h, INDIRECT("H"&amp;ROW()), _xlpm.i, INDIRECT("I"&amp;ROW()), IF(OR(_xlpm.h="", _xlpm.i="", _xlpm.i=0), " ", (_xlpm.h/_xlpm.i)))</f>
        <v>1</v>
      </c>
      <c r="K47" s="28" cm="1">
        <f t="array" aca="1" ref="K47" ca="1">IF(OR(INDIRECT("H"&amp;ROW())=0, INDIRECT("I"&amp;ROW())=0), " ", IFERROR((INDIRECT("H"&amp;ROW())-INDIRECT("I"&amp;ROW())), " "))</f>
        <v>0</v>
      </c>
      <c r="L47" s="132" t="str">
        <f>IF(OR(ISBLANK(MP_T[[#This Row],[Mitattu
l/s]]), ISBLANK(MP_T[[#This Row],[Suunniteltu
l/s]])), "", IFERROR(IF(MP_T[[#This Row],[Suunniteltu
l/s]] = 0, "", IF(MP_T[[#This Row],[Mitattu
l/s]] = MP_T[[#This Row],[Suunniteltu
l/s]], "0%", (MP_T[[#This Row],[Mitattu
l/s]]-MP_T[[#This Row],[Suunniteltu
l/s]]) / MP_T[[#This Row],[Suunniteltu
l/s]])), ""))</f>
        <v>0%</v>
      </c>
      <c r="M47" s="30"/>
      <c r="N47" s="35"/>
      <c r="O47" s="35"/>
      <c r="P47" s="365"/>
      <c r="Q47" s="365"/>
      <c r="R47" s="365"/>
      <c r="S47" s="365"/>
      <c r="T47" s="365"/>
      <c r="U47" s="365"/>
      <c r="V47" s="365"/>
      <c r="W47" s="365"/>
      <c r="X47" s="365"/>
      <c r="Y47" s="365"/>
    </row>
    <row r="48" spans="1:25" x14ac:dyDescent="0.25">
      <c r="A48" s="22"/>
      <c r="B48" s="16"/>
      <c r="C48" s="269"/>
      <c r="D48" s="271"/>
      <c r="E48" s="17"/>
      <c r="F48" s="18" t="str" cm="1">
        <f t="array" ref="F48">säätöasento_tulo(MP_T[[#This Row],[Päätelaite
Mittapiste]],MP_T[[#This Row],[Koko
 Ød]],MP_T[[#This Row],[Suunniteltu
l/s]]*$J$43,MP_T[[#This Row],[Paine
Pa]],Tietokanta_yksinkertainen_tulo[])</f>
        <v/>
      </c>
      <c r="G48" s="24" t="str" cm="1">
        <f t="array" ref="G48">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48" s="119" t="str">
        <f>IFERROR(IF(OR(ISBLANK(MP_T[[#This Row],[Paine
Pa]]), ISBLANK(MP_T[[#This Row],[Kerroin
k-arvo]])), "",MP_T[[#This Row],[Kerroin
k-arvo]]*SQRT(MP_T[[#This Row],[Paine
Pa]])),"")</f>
        <v/>
      </c>
      <c r="I48" s="117"/>
      <c r="J48" s="127" t="str" cm="1">
        <f t="array" aca="1" ref="J48" ca="1">_xlfn.LET(_xlpm.h, INDIRECT("H"&amp;ROW()), _xlpm.i, INDIRECT("I"&amp;ROW()), IF(OR(_xlpm.h="", _xlpm.i="", _xlpm.i=0), " ", (_xlpm.h/_xlpm.i)))</f>
        <v xml:space="preserve"> </v>
      </c>
      <c r="K48" s="28" t="str" cm="1">
        <f t="array" aca="1" ref="K48" ca="1">IF(OR(INDIRECT("H"&amp;ROW())=0, INDIRECT("I"&amp;ROW())=0), " ", IFERROR((INDIRECT("H"&amp;ROW())-INDIRECT("I"&amp;ROW())), " "))</f>
        <v xml:space="preserve"> </v>
      </c>
      <c r="L48" s="132" t="str">
        <f>IF(OR(ISBLANK(MP_T[[#This Row],[Mitattu
l/s]]), ISBLANK(MP_T[[#This Row],[Suunniteltu
l/s]])), "", IFERROR(IF(MP_T[[#This Row],[Suunniteltu
l/s]] = 0, "", IF(MP_T[[#This Row],[Mitattu
l/s]] = MP_T[[#This Row],[Suunniteltu
l/s]], "0%", (MP_T[[#This Row],[Mitattu
l/s]]-MP_T[[#This Row],[Suunniteltu
l/s]]) / MP_T[[#This Row],[Suunniteltu
l/s]])), ""))</f>
        <v/>
      </c>
      <c r="M48" s="30"/>
      <c r="N48" s="35"/>
      <c r="O48" s="35"/>
      <c r="P48" s="365"/>
      <c r="Q48" s="365"/>
      <c r="R48" s="365"/>
      <c r="S48" s="365"/>
      <c r="T48" s="365"/>
      <c r="U48" s="365"/>
      <c r="V48" s="365"/>
      <c r="W48" s="365"/>
      <c r="X48" s="365"/>
      <c r="Y48" s="365"/>
    </row>
    <row r="49" spans="1:25" x14ac:dyDescent="0.25">
      <c r="A49" s="22"/>
      <c r="B49" s="16"/>
      <c r="C49" s="269"/>
      <c r="D49" s="271"/>
      <c r="E49" s="17"/>
      <c r="F49" s="18" t="str" cm="1">
        <f t="array" ref="F49">säätöasento_tulo(MP_T[[#This Row],[Päätelaite
Mittapiste]],MP_T[[#This Row],[Koko
 Ød]],MP_T[[#This Row],[Suunniteltu
l/s]]*$J$43,MP_T[[#This Row],[Paine
Pa]],Tietokanta_yksinkertainen_tulo[])</f>
        <v/>
      </c>
      <c r="G49" s="24" t="str" cm="1">
        <f t="array" ref="G49">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49" s="119" t="str">
        <f>IFERROR(IF(OR(ISBLANK(MP_T[[#This Row],[Paine
Pa]]), ISBLANK(MP_T[[#This Row],[Kerroin
k-arvo]])), "",MP_T[[#This Row],[Kerroin
k-arvo]]*SQRT(MP_T[[#This Row],[Paine
Pa]])),"")</f>
        <v/>
      </c>
      <c r="I49" s="117"/>
      <c r="J49" s="127" t="str" cm="1">
        <f t="array" aca="1" ref="J49" ca="1">_xlfn.LET(_xlpm.h, INDIRECT("H"&amp;ROW()), _xlpm.i, INDIRECT("I"&amp;ROW()), IF(OR(_xlpm.h="", _xlpm.i="", _xlpm.i=0), " ", (_xlpm.h/_xlpm.i)))</f>
        <v xml:space="preserve"> </v>
      </c>
      <c r="K49" s="28" t="str" cm="1">
        <f t="array" aca="1" ref="K49" ca="1">IF(OR(INDIRECT("H"&amp;ROW())=0, INDIRECT("I"&amp;ROW())=0), " ", IFERROR((INDIRECT("H"&amp;ROW())-INDIRECT("I"&amp;ROW())), " "))</f>
        <v xml:space="preserve"> </v>
      </c>
      <c r="L49" s="132" t="str">
        <f>IF(OR(ISBLANK(MP_T[[#This Row],[Mitattu
l/s]]), ISBLANK(MP_T[[#This Row],[Suunniteltu
l/s]])), "", IFERROR(IF(MP_T[[#This Row],[Suunniteltu
l/s]] = 0, "", IF(MP_T[[#This Row],[Mitattu
l/s]] = MP_T[[#This Row],[Suunniteltu
l/s]], "0%", (MP_T[[#This Row],[Mitattu
l/s]]-MP_T[[#This Row],[Suunniteltu
l/s]]) / MP_T[[#This Row],[Suunniteltu
l/s]])), ""))</f>
        <v/>
      </c>
      <c r="M49" s="30"/>
      <c r="N49" s="35"/>
      <c r="O49" s="35"/>
      <c r="P49" s="365"/>
      <c r="Q49" s="365"/>
      <c r="R49" s="365"/>
      <c r="S49" s="365"/>
      <c r="T49" s="365"/>
      <c r="U49" s="365"/>
      <c r="V49" s="365"/>
      <c r="W49" s="365"/>
      <c r="X49" s="365"/>
      <c r="Y49" s="365"/>
    </row>
    <row r="50" spans="1:25" x14ac:dyDescent="0.25">
      <c r="A50" s="22"/>
      <c r="B50" s="16"/>
      <c r="C50" s="269"/>
      <c r="D50" s="271"/>
      <c r="E50" s="17"/>
      <c r="F50" s="18" t="str" cm="1">
        <f t="array" ref="F50">säätöasento_tulo(MP_T[[#This Row],[Päätelaite
Mittapiste]],MP_T[[#This Row],[Koko
 Ød]],MP_T[[#This Row],[Suunniteltu
l/s]]*$J$43,MP_T[[#This Row],[Paine
Pa]],Tietokanta_yksinkertainen_tulo[])</f>
        <v/>
      </c>
      <c r="G50" s="24" t="str" cm="1">
        <f t="array" ref="G50">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0" s="119" t="str">
        <f>IFERROR(IF(OR(ISBLANK(MP_T[[#This Row],[Paine
Pa]]), ISBLANK(MP_T[[#This Row],[Kerroin
k-arvo]])), "",MP_T[[#This Row],[Kerroin
k-arvo]]*SQRT(MP_T[[#This Row],[Paine
Pa]])),"")</f>
        <v/>
      </c>
      <c r="I50" s="117"/>
      <c r="J50" s="127" t="str" cm="1">
        <f t="array" aca="1" ref="J50" ca="1">_xlfn.LET(_xlpm.h, INDIRECT("H"&amp;ROW()), _xlpm.i, INDIRECT("I"&amp;ROW()), IF(OR(_xlpm.h="", _xlpm.i="", _xlpm.i=0), " ", (_xlpm.h/_xlpm.i)))</f>
        <v xml:space="preserve"> </v>
      </c>
      <c r="K50" s="28" t="str" cm="1">
        <f t="array" aca="1" ref="K50" ca="1">IF(OR(INDIRECT("H"&amp;ROW())=0, INDIRECT("I"&amp;ROW())=0), " ", IFERROR((INDIRECT("H"&amp;ROW())-INDIRECT("I"&amp;ROW())), " "))</f>
        <v xml:space="preserve"> </v>
      </c>
      <c r="L50" s="132" t="str">
        <f>IF(OR(ISBLANK(MP_T[[#This Row],[Mitattu
l/s]]), ISBLANK(MP_T[[#This Row],[Suunniteltu
l/s]])), "", IFERROR(IF(MP_T[[#This Row],[Suunniteltu
l/s]] = 0, "", IF(MP_T[[#This Row],[Mitattu
l/s]] = MP_T[[#This Row],[Suunniteltu
l/s]], "0%", (MP_T[[#This Row],[Mitattu
l/s]]-MP_T[[#This Row],[Suunniteltu
l/s]]) / MP_T[[#This Row],[Suunniteltu
l/s]])), ""))</f>
        <v/>
      </c>
      <c r="M50" s="30"/>
      <c r="N50" s="35"/>
      <c r="O50" s="35"/>
      <c r="P50" s="365"/>
      <c r="Q50" s="365"/>
      <c r="R50" s="365"/>
      <c r="S50" s="365"/>
      <c r="T50" s="365"/>
      <c r="U50" s="365"/>
      <c r="V50" s="365"/>
      <c r="W50" s="365"/>
      <c r="X50" s="365"/>
      <c r="Y50" s="365"/>
    </row>
    <row r="51" spans="1:25" x14ac:dyDescent="0.25">
      <c r="A51" s="22"/>
      <c r="B51" s="16"/>
      <c r="C51" s="269"/>
      <c r="D51" s="271"/>
      <c r="E51" s="17"/>
      <c r="F51" s="18" t="str" cm="1">
        <f t="array" ref="F51">säätöasento_tulo(MP_T[[#This Row],[Päätelaite
Mittapiste]],MP_T[[#This Row],[Koko
 Ød]],MP_T[[#This Row],[Suunniteltu
l/s]]*$J$43,MP_T[[#This Row],[Paine
Pa]],Tietokanta_yksinkertainen_tulo[])</f>
        <v/>
      </c>
      <c r="G51" s="24" t="str" cm="1">
        <f t="array" ref="G51">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1" s="119" t="str">
        <f>IFERROR(IF(OR(ISBLANK(MP_T[[#This Row],[Paine
Pa]]), ISBLANK(MP_T[[#This Row],[Kerroin
k-arvo]])), "",MP_T[[#This Row],[Kerroin
k-arvo]]*SQRT(MP_T[[#This Row],[Paine
Pa]])),"")</f>
        <v/>
      </c>
      <c r="I51" s="117"/>
      <c r="J51" s="127" t="str" cm="1">
        <f t="array" aca="1" ref="J51" ca="1">_xlfn.LET(_xlpm.h, INDIRECT("H"&amp;ROW()), _xlpm.i, INDIRECT("I"&amp;ROW()), IF(OR(_xlpm.h="", _xlpm.i="", _xlpm.i=0), " ", (_xlpm.h/_xlpm.i)))</f>
        <v xml:space="preserve"> </v>
      </c>
      <c r="K51" s="28" t="str" cm="1">
        <f t="array" aca="1" ref="K51" ca="1">IF(OR(INDIRECT("H"&amp;ROW())=0, INDIRECT("I"&amp;ROW())=0), " ", IFERROR((INDIRECT("H"&amp;ROW())-INDIRECT("I"&amp;ROW())), " "))</f>
        <v xml:space="preserve"> </v>
      </c>
      <c r="L51" s="132" t="str">
        <f>IF(OR(ISBLANK(MP_T[[#This Row],[Mitattu
l/s]]), ISBLANK(MP_T[[#This Row],[Suunniteltu
l/s]])), "", IFERROR(IF(MP_T[[#This Row],[Suunniteltu
l/s]] = 0, "", IF(MP_T[[#This Row],[Mitattu
l/s]] = MP_T[[#This Row],[Suunniteltu
l/s]], "0%", (MP_T[[#This Row],[Mitattu
l/s]]-MP_T[[#This Row],[Suunniteltu
l/s]]) / MP_T[[#This Row],[Suunniteltu
l/s]])), ""))</f>
        <v/>
      </c>
      <c r="M51" s="30"/>
      <c r="N51" s="35"/>
      <c r="O51" s="35"/>
      <c r="P51" s="365"/>
      <c r="Q51" s="365"/>
      <c r="R51" s="365"/>
      <c r="S51" s="365"/>
      <c r="T51" s="365"/>
      <c r="U51" s="365"/>
      <c r="V51" s="365"/>
      <c r="W51" s="365"/>
      <c r="X51" s="365"/>
      <c r="Y51" s="365"/>
    </row>
    <row r="52" spans="1:25" x14ac:dyDescent="0.25">
      <c r="A52" s="21"/>
      <c r="B52" s="16"/>
      <c r="C52" s="269"/>
      <c r="D52" s="271"/>
      <c r="E52" s="17"/>
      <c r="F52" s="18" t="str" cm="1">
        <f t="array" ref="F52">säätöasento_tulo(MP_T[[#This Row],[Päätelaite
Mittapiste]],MP_T[[#This Row],[Koko
 Ød]],MP_T[[#This Row],[Suunniteltu
l/s]]*$J$43,MP_T[[#This Row],[Paine
Pa]],Tietokanta_yksinkertainen_tulo[])</f>
        <v/>
      </c>
      <c r="G52" s="24" t="str" cm="1">
        <f t="array" ref="G52">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2" s="119" t="str">
        <f>IFERROR(IF(OR(ISBLANK(MP_T[[#This Row],[Paine
Pa]]), ISBLANK(MP_T[[#This Row],[Kerroin
k-arvo]])), "",MP_T[[#This Row],[Kerroin
k-arvo]]*SQRT(MP_T[[#This Row],[Paine
Pa]])),"")</f>
        <v/>
      </c>
      <c r="I52" s="117"/>
      <c r="J52" s="127" t="str" cm="1">
        <f t="array" aca="1" ref="J52" ca="1">_xlfn.LET(_xlpm.h, INDIRECT("H"&amp;ROW()), _xlpm.i, INDIRECT("I"&amp;ROW()), IF(OR(_xlpm.h="", _xlpm.i="", _xlpm.i=0), " ", (_xlpm.h/_xlpm.i)))</f>
        <v xml:space="preserve"> </v>
      </c>
      <c r="K52" s="28" t="str" cm="1">
        <f t="array" aca="1" ref="K52" ca="1">IF(OR(INDIRECT("H"&amp;ROW())=0, INDIRECT("I"&amp;ROW())=0), " ", IFERROR((INDIRECT("H"&amp;ROW())-INDIRECT("I"&amp;ROW())), " "))</f>
        <v xml:space="preserve"> </v>
      </c>
      <c r="L52" s="132" t="str">
        <f>IF(OR(ISBLANK(MP_T[[#This Row],[Mitattu
l/s]]), ISBLANK(MP_T[[#This Row],[Suunniteltu
l/s]])), "", IFERROR(IF(MP_T[[#This Row],[Suunniteltu
l/s]] = 0, "", IF(MP_T[[#This Row],[Mitattu
l/s]] = MP_T[[#This Row],[Suunniteltu
l/s]], "0%", (MP_T[[#This Row],[Mitattu
l/s]]-MP_T[[#This Row],[Suunniteltu
l/s]]) / MP_T[[#This Row],[Suunniteltu
l/s]])), ""))</f>
        <v/>
      </c>
      <c r="M52" s="30"/>
      <c r="N52" s="35"/>
      <c r="O52" s="35"/>
      <c r="P52" s="365"/>
      <c r="Q52" s="365"/>
      <c r="R52" s="365"/>
      <c r="S52" s="365"/>
      <c r="T52" s="365"/>
      <c r="U52" s="365"/>
      <c r="V52" s="365"/>
      <c r="W52" s="365"/>
      <c r="X52" s="365"/>
      <c r="Y52" s="365"/>
    </row>
    <row r="53" spans="1:25" x14ac:dyDescent="0.25">
      <c r="A53" s="21"/>
      <c r="B53" s="16"/>
      <c r="C53" s="269"/>
      <c r="D53" s="271"/>
      <c r="E53" s="17"/>
      <c r="F53" s="18" t="str" cm="1">
        <f t="array" ref="F53">säätöasento_tulo(MP_T[[#This Row],[Päätelaite
Mittapiste]],MP_T[[#This Row],[Koko
 Ød]],MP_T[[#This Row],[Suunniteltu
l/s]]*$J$43,MP_T[[#This Row],[Paine
Pa]],Tietokanta_yksinkertainen_tulo[])</f>
        <v/>
      </c>
      <c r="G53" s="24" t="str" cm="1">
        <f t="array" ref="G53">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3" s="119" t="str">
        <f>IFERROR(IF(OR(ISBLANK(MP_T[[#This Row],[Paine
Pa]]), ISBLANK(MP_T[[#This Row],[Kerroin
k-arvo]])), "",MP_T[[#This Row],[Kerroin
k-arvo]]*SQRT(MP_T[[#This Row],[Paine
Pa]])),"")</f>
        <v/>
      </c>
      <c r="I53" s="117"/>
      <c r="J53" s="127" t="str" cm="1">
        <f t="array" aca="1" ref="J53" ca="1">_xlfn.LET(_xlpm.h, INDIRECT("H"&amp;ROW()), _xlpm.i, INDIRECT("I"&amp;ROW()), IF(OR(_xlpm.h="", _xlpm.i="", _xlpm.i=0), " ", (_xlpm.h/_xlpm.i)))</f>
        <v xml:space="preserve"> </v>
      </c>
      <c r="K53" s="28" t="str" cm="1">
        <f t="array" aca="1" ref="K53" ca="1">IF(OR(INDIRECT("H"&amp;ROW())=0, INDIRECT("I"&amp;ROW())=0), " ", IFERROR((INDIRECT("H"&amp;ROW())-INDIRECT("I"&amp;ROW())), " "))</f>
        <v xml:space="preserve"> </v>
      </c>
      <c r="L53" s="132" t="str">
        <f>IF(OR(ISBLANK(MP_T[[#This Row],[Mitattu
l/s]]), ISBLANK(MP_T[[#This Row],[Suunniteltu
l/s]])), "", IFERROR(IF(MP_T[[#This Row],[Suunniteltu
l/s]] = 0, "", IF(MP_T[[#This Row],[Mitattu
l/s]] = MP_T[[#This Row],[Suunniteltu
l/s]], "0%", (MP_T[[#This Row],[Mitattu
l/s]]-MP_T[[#This Row],[Suunniteltu
l/s]]) / MP_T[[#This Row],[Suunniteltu
l/s]])), ""))</f>
        <v/>
      </c>
      <c r="M53" s="30"/>
      <c r="N53" s="35"/>
      <c r="O53" s="35"/>
    </row>
    <row r="54" spans="1:25" x14ac:dyDescent="0.25">
      <c r="A54" s="21"/>
      <c r="B54" s="16"/>
      <c r="C54" s="269"/>
      <c r="D54" s="271"/>
      <c r="E54" s="17"/>
      <c r="F54" s="18" t="str" cm="1">
        <f t="array" ref="F54">säätöasento_tulo(MP_T[[#This Row],[Päätelaite
Mittapiste]],MP_T[[#This Row],[Koko
 Ød]],MP_T[[#This Row],[Suunniteltu
l/s]]*$J$43,MP_T[[#This Row],[Paine
Pa]],Tietokanta_yksinkertainen_tulo[])</f>
        <v/>
      </c>
      <c r="G54" s="24" t="str" cm="1">
        <f t="array" ref="G54">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4" s="119" t="str">
        <f>IFERROR(IF(OR(ISBLANK(MP_T[[#This Row],[Paine
Pa]]), ISBLANK(MP_T[[#This Row],[Kerroin
k-arvo]])), "",MP_T[[#This Row],[Kerroin
k-arvo]]*SQRT(MP_T[[#This Row],[Paine
Pa]])),"")</f>
        <v/>
      </c>
      <c r="I54" s="117"/>
      <c r="J54" s="127" t="str" cm="1">
        <f t="array" aca="1" ref="J54" ca="1">_xlfn.LET(_xlpm.h, INDIRECT("H"&amp;ROW()), _xlpm.i, INDIRECT("I"&amp;ROW()), IF(OR(_xlpm.h="", _xlpm.i="", _xlpm.i=0), " ", (_xlpm.h/_xlpm.i)))</f>
        <v xml:space="preserve"> </v>
      </c>
      <c r="K54" s="28" t="str" cm="1">
        <f t="array" aca="1" ref="K54" ca="1">IF(OR(INDIRECT("H"&amp;ROW())=0, INDIRECT("I"&amp;ROW())=0), " ", IFERROR((INDIRECT("H"&amp;ROW())-INDIRECT("I"&amp;ROW())), " "))</f>
        <v xml:space="preserve"> </v>
      </c>
      <c r="L54" s="132" t="str">
        <f>IF(OR(ISBLANK(MP_T[[#This Row],[Mitattu
l/s]]), ISBLANK(MP_T[[#This Row],[Suunniteltu
l/s]])), "", IFERROR(IF(MP_T[[#This Row],[Suunniteltu
l/s]] = 0, "", IF(MP_T[[#This Row],[Mitattu
l/s]] = MP_T[[#This Row],[Suunniteltu
l/s]], "0%", (MP_T[[#This Row],[Mitattu
l/s]]-MP_T[[#This Row],[Suunniteltu
l/s]]) / MP_T[[#This Row],[Suunniteltu
l/s]])), ""))</f>
        <v/>
      </c>
      <c r="M54" s="30"/>
      <c r="N54" s="35"/>
      <c r="O54" s="35"/>
    </row>
    <row r="55" spans="1:25" x14ac:dyDescent="0.25">
      <c r="A55" s="21"/>
      <c r="B55" s="16"/>
      <c r="C55" s="269"/>
      <c r="D55" s="271"/>
      <c r="E55" s="17"/>
      <c r="F55" s="18" t="str" cm="1">
        <f t="array" ref="F55">säätöasento_tulo(MP_T[[#This Row],[Päätelaite
Mittapiste]],MP_T[[#This Row],[Koko
 Ød]],MP_T[[#This Row],[Suunniteltu
l/s]]*$J$43,MP_T[[#This Row],[Paine
Pa]],Tietokanta_yksinkertainen_tulo[])</f>
        <v/>
      </c>
      <c r="G55" s="24" t="str" cm="1">
        <f t="array" ref="G55">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5" s="119" t="str">
        <f>IFERROR(IF(OR(ISBLANK(MP_T[[#This Row],[Paine
Pa]]), ISBLANK(MP_T[[#This Row],[Kerroin
k-arvo]])), "",MP_T[[#This Row],[Kerroin
k-arvo]]*SQRT(MP_T[[#This Row],[Paine
Pa]])),"")</f>
        <v/>
      </c>
      <c r="I55" s="117"/>
      <c r="J55" s="127" t="str" cm="1">
        <f t="array" aca="1" ref="J55" ca="1">_xlfn.LET(_xlpm.h, INDIRECT("H"&amp;ROW()), _xlpm.i, INDIRECT("I"&amp;ROW()), IF(OR(_xlpm.h="", _xlpm.i="", _xlpm.i=0), " ", (_xlpm.h/_xlpm.i)))</f>
        <v xml:space="preserve"> </v>
      </c>
      <c r="K55" s="28" t="str" cm="1">
        <f t="array" aca="1" ref="K55" ca="1">IF(OR(INDIRECT("H"&amp;ROW())=0, INDIRECT("I"&amp;ROW())=0), " ", IFERROR((INDIRECT("H"&amp;ROW())-INDIRECT("I"&amp;ROW())), " "))</f>
        <v xml:space="preserve"> </v>
      </c>
      <c r="L55" s="132" t="str">
        <f>IF(OR(ISBLANK(MP_T[[#This Row],[Mitattu
l/s]]), ISBLANK(MP_T[[#This Row],[Suunniteltu
l/s]])), "", IFERROR(IF(MP_T[[#This Row],[Suunniteltu
l/s]] = 0, "", IF(MP_T[[#This Row],[Mitattu
l/s]] = MP_T[[#This Row],[Suunniteltu
l/s]], "0%", (MP_T[[#This Row],[Mitattu
l/s]]-MP_T[[#This Row],[Suunniteltu
l/s]]) / MP_T[[#This Row],[Suunniteltu
l/s]])), ""))</f>
        <v/>
      </c>
      <c r="M55" s="30"/>
      <c r="N55" s="35"/>
      <c r="O55" s="35"/>
    </row>
    <row r="56" spans="1:25" x14ac:dyDescent="0.25">
      <c r="A56" s="22"/>
      <c r="B56" s="19"/>
      <c r="C56" s="269"/>
      <c r="D56" s="271"/>
      <c r="E56" s="17"/>
      <c r="F56" s="18" t="str" cm="1">
        <f t="array" ref="F56">säätöasento_tulo(MP_T[[#This Row],[Päätelaite
Mittapiste]],MP_T[[#This Row],[Koko
 Ød]],MP_T[[#This Row],[Suunniteltu
l/s]]*$J$43,MP_T[[#This Row],[Paine
Pa]],Tietokanta_yksinkertainen_tulo[])</f>
        <v/>
      </c>
      <c r="G56" s="24" t="str" cm="1">
        <f t="array" ref="G56">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6" s="119" t="str">
        <f>IFERROR(IF(OR(ISBLANK(MP_T[[#This Row],[Paine
Pa]]), ISBLANK(MP_T[[#This Row],[Kerroin
k-arvo]])), "",MP_T[[#This Row],[Kerroin
k-arvo]]*SQRT(MP_T[[#This Row],[Paine
Pa]])),"")</f>
        <v/>
      </c>
      <c r="I56" s="117"/>
      <c r="J56" s="127" t="str" cm="1">
        <f t="array" aca="1" ref="J56" ca="1">_xlfn.LET(_xlpm.h, INDIRECT("H"&amp;ROW()), _xlpm.i, INDIRECT("I"&amp;ROW()), IF(OR(_xlpm.h="", _xlpm.i="", _xlpm.i=0), " ", (_xlpm.h/_xlpm.i)))</f>
        <v xml:space="preserve"> </v>
      </c>
      <c r="K56" s="28" t="str" cm="1">
        <f t="array" aca="1" ref="K56" ca="1">IF(OR(INDIRECT("H"&amp;ROW())=0, INDIRECT("I"&amp;ROW())=0), " ", IFERROR((INDIRECT("H"&amp;ROW())-INDIRECT("I"&amp;ROW())), " "))</f>
        <v xml:space="preserve"> </v>
      </c>
      <c r="L56" s="132" t="str">
        <f>IF(OR(ISBLANK(MP_T[[#This Row],[Mitattu
l/s]]), ISBLANK(MP_T[[#This Row],[Suunniteltu
l/s]])), "", IFERROR(IF(MP_T[[#This Row],[Suunniteltu
l/s]] = 0, "", IF(MP_T[[#This Row],[Mitattu
l/s]] = MP_T[[#This Row],[Suunniteltu
l/s]], "0%", (MP_T[[#This Row],[Mitattu
l/s]]-MP_T[[#This Row],[Suunniteltu
l/s]]) / MP_T[[#This Row],[Suunniteltu
l/s]])), ""))</f>
        <v/>
      </c>
      <c r="M56" s="30"/>
      <c r="N56" s="35"/>
      <c r="O56" s="35"/>
    </row>
    <row r="57" spans="1:25" x14ac:dyDescent="0.25">
      <c r="A57" s="22"/>
      <c r="B57" s="19"/>
      <c r="C57" s="269"/>
      <c r="D57" s="271"/>
      <c r="E57" s="17"/>
      <c r="F57" s="18" t="str" cm="1">
        <f t="array" ref="F57">säätöasento_tulo(MP_T[[#This Row],[Päätelaite
Mittapiste]],MP_T[[#This Row],[Koko
 Ød]],MP_T[[#This Row],[Suunniteltu
l/s]]*$J$43,MP_T[[#This Row],[Paine
Pa]],Tietokanta_yksinkertainen_tulo[])</f>
        <v/>
      </c>
      <c r="G57" s="24" t="str" cm="1">
        <f t="array" ref="G57">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7" s="119" t="str">
        <f>IFERROR(IF(OR(ISBLANK(MP_T[[#This Row],[Paine
Pa]]), ISBLANK(MP_T[[#This Row],[Kerroin
k-arvo]])), "",MP_T[[#This Row],[Kerroin
k-arvo]]*SQRT(MP_T[[#This Row],[Paine
Pa]])),"")</f>
        <v/>
      </c>
      <c r="I57" s="117"/>
      <c r="J57" s="127" t="str" cm="1">
        <f t="array" aca="1" ref="J57" ca="1">_xlfn.LET(_xlpm.h, INDIRECT("H"&amp;ROW()), _xlpm.i, INDIRECT("I"&amp;ROW()), IF(OR(_xlpm.h="", _xlpm.i="", _xlpm.i=0), " ", (_xlpm.h/_xlpm.i)))</f>
        <v xml:space="preserve"> </v>
      </c>
      <c r="K57" s="28" t="str" cm="1">
        <f t="array" aca="1" ref="K57" ca="1">IF(OR(INDIRECT("H"&amp;ROW())=0, INDIRECT("I"&amp;ROW())=0), " ", IFERROR((INDIRECT("H"&amp;ROW())-INDIRECT("I"&amp;ROW())), " "))</f>
        <v xml:space="preserve"> </v>
      </c>
      <c r="L57" s="132" t="str">
        <f>IF(OR(ISBLANK(MP_T[[#This Row],[Mitattu
l/s]]), ISBLANK(MP_T[[#This Row],[Suunniteltu
l/s]])), "", IFERROR(IF(MP_T[[#This Row],[Suunniteltu
l/s]] = 0, "", IF(MP_T[[#This Row],[Mitattu
l/s]] = MP_T[[#This Row],[Suunniteltu
l/s]], "0%", (MP_T[[#This Row],[Mitattu
l/s]]-MP_T[[#This Row],[Suunniteltu
l/s]]) / MP_T[[#This Row],[Suunniteltu
l/s]])), ""))</f>
        <v/>
      </c>
      <c r="M57" s="30"/>
      <c r="N57" s="35"/>
      <c r="O57" s="35"/>
    </row>
    <row r="58" spans="1:25" x14ac:dyDescent="0.25">
      <c r="A58" s="22"/>
      <c r="B58" s="19"/>
      <c r="C58" s="269"/>
      <c r="D58" s="271"/>
      <c r="E58" s="17"/>
      <c r="F58" s="18" t="str" cm="1">
        <f t="array" ref="F58">säätöasento_tulo(MP_T[[#This Row],[Päätelaite
Mittapiste]],MP_T[[#This Row],[Koko
 Ød]],MP_T[[#This Row],[Suunniteltu
l/s]]*$J$43,MP_T[[#This Row],[Paine
Pa]],Tietokanta_yksinkertainen_tulo[])</f>
        <v/>
      </c>
      <c r="G58" s="24" t="str" cm="1">
        <f t="array" ref="G58">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8" s="119" t="str">
        <f>IFERROR(IF(OR(ISBLANK(MP_T[[#This Row],[Paine
Pa]]), ISBLANK(MP_T[[#This Row],[Kerroin
k-arvo]])), "",MP_T[[#This Row],[Kerroin
k-arvo]]*SQRT(MP_T[[#This Row],[Paine
Pa]])),"")</f>
        <v/>
      </c>
      <c r="I58" s="117"/>
      <c r="J58" s="127" t="str" cm="1">
        <f t="array" aca="1" ref="J58" ca="1">_xlfn.LET(_xlpm.h, INDIRECT("H"&amp;ROW()), _xlpm.i, INDIRECT("I"&amp;ROW()), IF(OR(_xlpm.h="", _xlpm.i="", _xlpm.i=0), " ", (_xlpm.h/_xlpm.i)))</f>
        <v xml:space="preserve"> </v>
      </c>
      <c r="K58" s="28" t="str" cm="1">
        <f t="array" aca="1" ref="K58" ca="1">IF(OR(INDIRECT("H"&amp;ROW())=0, INDIRECT("I"&amp;ROW())=0), " ", IFERROR((INDIRECT("H"&amp;ROW())-INDIRECT("I"&amp;ROW())), " "))</f>
        <v xml:space="preserve"> </v>
      </c>
      <c r="L58" s="132" t="str">
        <f>IF(OR(ISBLANK(MP_T[[#This Row],[Mitattu
l/s]]), ISBLANK(MP_T[[#This Row],[Suunniteltu
l/s]])), "", IFERROR(IF(MP_T[[#This Row],[Suunniteltu
l/s]] = 0, "", IF(MP_T[[#This Row],[Mitattu
l/s]] = MP_T[[#This Row],[Suunniteltu
l/s]], "0%", (MP_T[[#This Row],[Mitattu
l/s]]-MP_T[[#This Row],[Suunniteltu
l/s]]) / MP_T[[#This Row],[Suunniteltu
l/s]])), ""))</f>
        <v/>
      </c>
      <c r="M58" s="30"/>
      <c r="N58" s="35"/>
      <c r="O58" s="35"/>
    </row>
    <row r="59" spans="1:25" x14ac:dyDescent="0.25">
      <c r="A59" s="22"/>
      <c r="B59" s="19"/>
      <c r="C59" s="269"/>
      <c r="D59" s="271"/>
      <c r="E59" s="17"/>
      <c r="F59" s="18" t="str" cm="1">
        <f t="array" ref="F59">säätöasento_tulo(MP_T[[#This Row],[Päätelaite
Mittapiste]],MP_T[[#This Row],[Koko
 Ød]],MP_T[[#This Row],[Suunniteltu
l/s]]*$J$43,MP_T[[#This Row],[Paine
Pa]],Tietokanta_yksinkertainen_tulo[])</f>
        <v/>
      </c>
      <c r="G59" s="24" t="str" cm="1">
        <f t="array" ref="G59">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59" s="119" t="str">
        <f>IFERROR(IF(OR(ISBLANK(MP_T[[#This Row],[Paine
Pa]]), ISBLANK(MP_T[[#This Row],[Kerroin
k-arvo]])), "",MP_T[[#This Row],[Kerroin
k-arvo]]*SQRT(MP_T[[#This Row],[Paine
Pa]])),"")</f>
        <v/>
      </c>
      <c r="I59" s="117"/>
      <c r="J59" s="127" t="str" cm="1">
        <f t="array" aca="1" ref="J59" ca="1">_xlfn.LET(_xlpm.h, INDIRECT("H"&amp;ROW()), _xlpm.i, INDIRECT("I"&amp;ROW()), IF(OR(_xlpm.h="", _xlpm.i="", _xlpm.i=0), " ", (_xlpm.h/_xlpm.i)))</f>
        <v xml:space="preserve"> </v>
      </c>
      <c r="K59" s="28" t="str" cm="1">
        <f t="array" aca="1" ref="K59" ca="1">IF(OR(INDIRECT("H"&amp;ROW())=0, INDIRECT("I"&amp;ROW())=0), " ", IFERROR((INDIRECT("H"&amp;ROW())-INDIRECT("I"&amp;ROW())), " "))</f>
        <v xml:space="preserve"> </v>
      </c>
      <c r="L59" s="132" t="str">
        <f>IF(OR(ISBLANK(MP_T[[#This Row],[Mitattu
l/s]]), ISBLANK(MP_T[[#This Row],[Suunniteltu
l/s]])), "", IFERROR(IF(MP_T[[#This Row],[Suunniteltu
l/s]] = 0, "", IF(MP_T[[#This Row],[Mitattu
l/s]] = MP_T[[#This Row],[Suunniteltu
l/s]], "0%", (MP_T[[#This Row],[Mitattu
l/s]]-MP_T[[#This Row],[Suunniteltu
l/s]]) / MP_T[[#This Row],[Suunniteltu
l/s]])), ""))</f>
        <v/>
      </c>
      <c r="M59" s="30"/>
      <c r="N59" s="35"/>
      <c r="O59" s="35"/>
    </row>
    <row r="60" spans="1:25" x14ac:dyDescent="0.25">
      <c r="A60" s="22"/>
      <c r="B60" s="19"/>
      <c r="C60" s="269"/>
      <c r="D60" s="271"/>
      <c r="E60" s="17"/>
      <c r="F60" s="18" t="str" cm="1">
        <f t="array" ref="F60">säätöasento_tulo(MP_T[[#This Row],[Päätelaite
Mittapiste]],MP_T[[#This Row],[Koko
 Ød]],MP_T[[#This Row],[Suunniteltu
l/s]]*$J$43,MP_T[[#This Row],[Paine
Pa]],Tietokanta_yksinkertainen_tulo[])</f>
        <v/>
      </c>
      <c r="G60" s="24" t="str" cm="1">
        <f t="array" ref="G60">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0" s="119" t="str">
        <f>IFERROR(IF(OR(ISBLANK(MP_T[[#This Row],[Paine
Pa]]), ISBLANK(MP_T[[#This Row],[Kerroin
k-arvo]])), "",MP_T[[#This Row],[Kerroin
k-arvo]]*SQRT(MP_T[[#This Row],[Paine
Pa]])),"")</f>
        <v/>
      </c>
      <c r="I60" s="117"/>
      <c r="J60" s="127" t="str" cm="1">
        <f t="array" aca="1" ref="J60" ca="1">_xlfn.LET(_xlpm.h, INDIRECT("H"&amp;ROW()), _xlpm.i, INDIRECT("I"&amp;ROW()), IF(OR(_xlpm.h="", _xlpm.i="", _xlpm.i=0), " ", (_xlpm.h/_xlpm.i)))</f>
        <v xml:space="preserve"> </v>
      </c>
      <c r="K60" s="28" t="str" cm="1">
        <f t="array" aca="1" ref="K60" ca="1">IF(OR(INDIRECT("H"&amp;ROW())=0, INDIRECT("I"&amp;ROW())=0), " ", IFERROR((INDIRECT("H"&amp;ROW())-INDIRECT("I"&amp;ROW())), " "))</f>
        <v xml:space="preserve"> </v>
      </c>
      <c r="L60" s="132" t="str">
        <f>IF(OR(ISBLANK(MP_T[[#This Row],[Mitattu
l/s]]), ISBLANK(MP_T[[#This Row],[Suunniteltu
l/s]])), "", IFERROR(IF(MP_T[[#This Row],[Suunniteltu
l/s]] = 0, "", IF(MP_T[[#This Row],[Mitattu
l/s]] = MP_T[[#This Row],[Suunniteltu
l/s]], "0%", (MP_T[[#This Row],[Mitattu
l/s]]-MP_T[[#This Row],[Suunniteltu
l/s]]) / MP_T[[#This Row],[Suunniteltu
l/s]])), ""))</f>
        <v/>
      </c>
      <c r="M60" s="30"/>
      <c r="N60" s="35"/>
      <c r="O60" s="35"/>
    </row>
    <row r="61" spans="1:25" x14ac:dyDescent="0.25">
      <c r="A61" s="22"/>
      <c r="B61" s="19"/>
      <c r="C61" s="269"/>
      <c r="D61" s="271"/>
      <c r="E61" s="17"/>
      <c r="F61" s="18" t="str" cm="1">
        <f t="array" ref="F61">säätöasento_tulo(MP_T[[#This Row],[Päätelaite
Mittapiste]],MP_T[[#This Row],[Koko
 Ød]],MP_T[[#This Row],[Suunniteltu
l/s]]*$J$43,MP_T[[#This Row],[Paine
Pa]],Tietokanta_yksinkertainen_tulo[])</f>
        <v/>
      </c>
      <c r="G61" s="24" t="str" cm="1">
        <f t="array" ref="G61">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1" s="119" t="str">
        <f>IFERROR(IF(OR(ISBLANK(MP_T[[#This Row],[Paine
Pa]]), ISBLANK(MP_T[[#This Row],[Kerroin
k-arvo]])), "",MP_T[[#This Row],[Kerroin
k-arvo]]*SQRT(MP_T[[#This Row],[Paine
Pa]])),"")</f>
        <v/>
      </c>
      <c r="I61" s="117"/>
      <c r="J61" s="127" t="str" cm="1">
        <f t="array" aca="1" ref="J61" ca="1">_xlfn.LET(_xlpm.h, INDIRECT("H"&amp;ROW()), _xlpm.i, INDIRECT("I"&amp;ROW()), IF(OR(_xlpm.h="", _xlpm.i="", _xlpm.i=0), " ", (_xlpm.h/_xlpm.i)))</f>
        <v xml:space="preserve"> </v>
      </c>
      <c r="K61" s="28" t="str" cm="1">
        <f t="array" aca="1" ref="K61" ca="1">IF(OR(INDIRECT("H"&amp;ROW())=0, INDIRECT("I"&amp;ROW())=0), " ", IFERROR((INDIRECT("H"&amp;ROW())-INDIRECT("I"&amp;ROW())), " "))</f>
        <v xml:space="preserve"> </v>
      </c>
      <c r="L61" s="132" t="str">
        <f>IF(OR(ISBLANK(MP_T[[#This Row],[Mitattu
l/s]]), ISBLANK(MP_T[[#This Row],[Suunniteltu
l/s]])), "", IFERROR(IF(MP_T[[#This Row],[Suunniteltu
l/s]] = 0, "", IF(MP_T[[#This Row],[Mitattu
l/s]] = MP_T[[#This Row],[Suunniteltu
l/s]], "0%", (MP_T[[#This Row],[Mitattu
l/s]]-MP_T[[#This Row],[Suunniteltu
l/s]]) / MP_T[[#This Row],[Suunniteltu
l/s]])), ""))</f>
        <v/>
      </c>
      <c r="M61" s="30"/>
      <c r="N61" s="35"/>
      <c r="O61" s="35"/>
    </row>
    <row r="62" spans="1:25" x14ac:dyDescent="0.25">
      <c r="A62" s="22"/>
      <c r="B62" s="19"/>
      <c r="C62" s="269"/>
      <c r="D62" s="271"/>
      <c r="E62" s="17"/>
      <c r="F62" s="18" t="str" cm="1">
        <f t="array" ref="F62">säätöasento_tulo(MP_T[[#This Row],[Päätelaite
Mittapiste]],MP_T[[#This Row],[Koko
 Ød]],MP_T[[#This Row],[Suunniteltu
l/s]]*$J$43,MP_T[[#This Row],[Paine
Pa]],Tietokanta_yksinkertainen_tulo[])</f>
        <v/>
      </c>
      <c r="G62" s="24" t="str" cm="1">
        <f t="array" ref="G62">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2" s="119" t="str">
        <f>IFERROR(IF(OR(ISBLANK(MP_T[[#This Row],[Paine
Pa]]), ISBLANK(MP_T[[#This Row],[Kerroin
k-arvo]])), "",MP_T[[#This Row],[Kerroin
k-arvo]]*SQRT(MP_T[[#This Row],[Paine
Pa]])),"")</f>
        <v/>
      </c>
      <c r="I62" s="117"/>
      <c r="J62" s="127" t="str" cm="1">
        <f t="array" aca="1" ref="J62" ca="1">_xlfn.LET(_xlpm.h, INDIRECT("H"&amp;ROW()), _xlpm.i, INDIRECT("I"&amp;ROW()), IF(OR(_xlpm.h="", _xlpm.i="", _xlpm.i=0), " ", (_xlpm.h/_xlpm.i)))</f>
        <v xml:space="preserve"> </v>
      </c>
      <c r="K62" s="28" t="str" cm="1">
        <f t="array" aca="1" ref="K62" ca="1">IF(OR(INDIRECT("H"&amp;ROW())=0, INDIRECT("I"&amp;ROW())=0), " ", IFERROR((INDIRECT("H"&amp;ROW())-INDIRECT("I"&amp;ROW())), " "))</f>
        <v xml:space="preserve"> </v>
      </c>
      <c r="L62" s="132" t="str">
        <f>IF(OR(ISBLANK(MP_T[[#This Row],[Mitattu
l/s]]), ISBLANK(MP_T[[#This Row],[Suunniteltu
l/s]])), "", IFERROR(IF(MP_T[[#This Row],[Suunniteltu
l/s]] = 0, "", IF(MP_T[[#This Row],[Mitattu
l/s]] = MP_T[[#This Row],[Suunniteltu
l/s]], "0%", (MP_T[[#This Row],[Mitattu
l/s]]-MP_T[[#This Row],[Suunniteltu
l/s]]) / MP_T[[#This Row],[Suunniteltu
l/s]])), ""))</f>
        <v/>
      </c>
      <c r="M62" s="30"/>
      <c r="N62" s="35"/>
      <c r="O62" s="35"/>
    </row>
    <row r="63" spans="1:25" x14ac:dyDescent="0.25">
      <c r="A63" s="22"/>
      <c r="B63" s="19"/>
      <c r="C63" s="269"/>
      <c r="D63" s="271"/>
      <c r="E63" s="17"/>
      <c r="F63" s="18" t="str" cm="1">
        <f t="array" ref="F63">säätöasento_tulo(MP_T[[#This Row],[Päätelaite
Mittapiste]],MP_T[[#This Row],[Koko
 Ød]],MP_T[[#This Row],[Suunniteltu
l/s]]*$J$43,MP_T[[#This Row],[Paine
Pa]],Tietokanta_yksinkertainen_tulo[])</f>
        <v/>
      </c>
      <c r="G63" s="24" t="str" cm="1">
        <f t="array" ref="G63">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3" s="119" t="str">
        <f>IFERROR(IF(OR(ISBLANK(MP_T[[#This Row],[Paine
Pa]]), ISBLANK(MP_T[[#This Row],[Kerroin
k-arvo]])), "",MP_T[[#This Row],[Kerroin
k-arvo]]*SQRT(MP_T[[#This Row],[Paine
Pa]])),"")</f>
        <v/>
      </c>
      <c r="I63" s="117"/>
      <c r="J63" s="127" t="str" cm="1">
        <f t="array" aca="1" ref="J63" ca="1">_xlfn.LET(_xlpm.h, INDIRECT("H"&amp;ROW()), _xlpm.i, INDIRECT("I"&amp;ROW()), IF(OR(_xlpm.h="", _xlpm.i="", _xlpm.i=0), " ", (_xlpm.h/_xlpm.i)))</f>
        <v xml:space="preserve"> </v>
      </c>
      <c r="K63" s="28" t="str" cm="1">
        <f t="array" aca="1" ref="K63" ca="1">IF(OR(INDIRECT("H"&amp;ROW())=0, INDIRECT("I"&amp;ROW())=0), " ", IFERROR((INDIRECT("H"&amp;ROW())-INDIRECT("I"&amp;ROW())), " "))</f>
        <v xml:space="preserve"> </v>
      </c>
      <c r="L63" s="132" t="str">
        <f>IF(OR(ISBLANK(MP_T[[#This Row],[Mitattu
l/s]]), ISBLANK(MP_T[[#This Row],[Suunniteltu
l/s]])), "", IFERROR(IF(MP_T[[#This Row],[Suunniteltu
l/s]] = 0, "", IF(MP_T[[#This Row],[Mitattu
l/s]] = MP_T[[#This Row],[Suunniteltu
l/s]], "0%", (MP_T[[#This Row],[Mitattu
l/s]]-MP_T[[#This Row],[Suunniteltu
l/s]]) / MP_T[[#This Row],[Suunniteltu
l/s]])), ""))</f>
        <v/>
      </c>
      <c r="M63" s="30"/>
      <c r="N63" s="35"/>
      <c r="O63" s="35"/>
    </row>
    <row r="64" spans="1:25" x14ac:dyDescent="0.25">
      <c r="A64" s="22"/>
      <c r="B64" s="19"/>
      <c r="C64" s="269"/>
      <c r="D64" s="271"/>
      <c r="E64" s="17"/>
      <c r="F64" s="18" t="str" cm="1">
        <f t="array" ref="F64">säätöasento_tulo(MP_T[[#This Row],[Päätelaite
Mittapiste]],MP_T[[#This Row],[Koko
 Ød]],MP_T[[#This Row],[Suunniteltu
l/s]]*$J$43,MP_T[[#This Row],[Paine
Pa]],Tietokanta_yksinkertainen_tulo[])</f>
        <v/>
      </c>
      <c r="G64" s="24" t="str" cm="1">
        <f t="array" ref="G64">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4" s="119" t="str">
        <f>IFERROR(IF(OR(ISBLANK(MP_T[[#This Row],[Paine
Pa]]), ISBLANK(MP_T[[#This Row],[Kerroin
k-arvo]])), "",MP_T[[#This Row],[Kerroin
k-arvo]]*SQRT(MP_T[[#This Row],[Paine
Pa]])),"")</f>
        <v/>
      </c>
      <c r="I64" s="117"/>
      <c r="J64" s="127" t="str" cm="1">
        <f t="array" aca="1" ref="J64" ca="1">_xlfn.LET(_xlpm.h, INDIRECT("H"&amp;ROW()), _xlpm.i, INDIRECT("I"&amp;ROW()), IF(OR(_xlpm.h="", _xlpm.i="", _xlpm.i=0), " ", (_xlpm.h/_xlpm.i)))</f>
        <v xml:space="preserve"> </v>
      </c>
      <c r="K64" s="28" t="str" cm="1">
        <f t="array" aca="1" ref="K64" ca="1">IF(OR(INDIRECT("H"&amp;ROW())=0, INDIRECT("I"&amp;ROW())=0), " ", IFERROR((INDIRECT("H"&amp;ROW())-INDIRECT("I"&amp;ROW())), " "))</f>
        <v xml:space="preserve"> </v>
      </c>
      <c r="L64" s="132" t="str">
        <f>IF(OR(ISBLANK(MP_T[[#This Row],[Mitattu
l/s]]), ISBLANK(MP_T[[#This Row],[Suunniteltu
l/s]])), "", IFERROR(IF(MP_T[[#This Row],[Suunniteltu
l/s]] = 0, "", IF(MP_T[[#This Row],[Mitattu
l/s]] = MP_T[[#This Row],[Suunniteltu
l/s]], "0%", (MP_T[[#This Row],[Mitattu
l/s]]-MP_T[[#This Row],[Suunniteltu
l/s]]) / MP_T[[#This Row],[Suunniteltu
l/s]])), ""))</f>
        <v/>
      </c>
      <c r="M64" s="30"/>
      <c r="N64" s="35"/>
      <c r="O64" s="35"/>
    </row>
    <row r="65" spans="1:15" x14ac:dyDescent="0.25">
      <c r="A65" s="22"/>
      <c r="B65" s="19"/>
      <c r="C65" s="269"/>
      <c r="D65" s="271"/>
      <c r="E65" s="17"/>
      <c r="F65" s="18" t="str" cm="1">
        <f t="array" ref="F65">säätöasento_tulo(MP_T[[#This Row],[Päätelaite
Mittapiste]],MP_T[[#This Row],[Koko
 Ød]],MP_T[[#This Row],[Suunniteltu
l/s]]*$J$43,MP_T[[#This Row],[Paine
Pa]],Tietokanta_yksinkertainen_tulo[])</f>
        <v/>
      </c>
      <c r="G65" s="24" t="str" cm="1">
        <f t="array" ref="G65">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5" s="119" t="str">
        <f>IFERROR(IF(OR(ISBLANK(MP_T[[#This Row],[Paine
Pa]]), ISBLANK(MP_T[[#This Row],[Kerroin
k-arvo]])), "",MP_T[[#This Row],[Kerroin
k-arvo]]*SQRT(MP_T[[#This Row],[Paine
Pa]])),"")</f>
        <v/>
      </c>
      <c r="I65" s="117"/>
      <c r="J65" s="127" t="str" cm="1">
        <f t="array" aca="1" ref="J65" ca="1">_xlfn.LET(_xlpm.h, INDIRECT("H"&amp;ROW()), _xlpm.i, INDIRECT("I"&amp;ROW()), IF(OR(_xlpm.h="", _xlpm.i="", _xlpm.i=0), " ", (_xlpm.h/_xlpm.i)))</f>
        <v xml:space="preserve"> </v>
      </c>
      <c r="K65" s="28" t="str" cm="1">
        <f t="array" aca="1" ref="K65" ca="1">IF(OR(INDIRECT("H"&amp;ROW())=0, INDIRECT("I"&amp;ROW())=0), " ", IFERROR((INDIRECT("H"&amp;ROW())-INDIRECT("I"&amp;ROW())), " "))</f>
        <v xml:space="preserve"> </v>
      </c>
      <c r="L65" s="132" t="str">
        <f>IF(OR(ISBLANK(MP_T[[#This Row],[Mitattu
l/s]]), ISBLANK(MP_T[[#This Row],[Suunniteltu
l/s]])), "", IFERROR(IF(MP_T[[#This Row],[Suunniteltu
l/s]] = 0, "", IF(MP_T[[#This Row],[Mitattu
l/s]] = MP_T[[#This Row],[Suunniteltu
l/s]], "0%", (MP_T[[#This Row],[Mitattu
l/s]]-MP_T[[#This Row],[Suunniteltu
l/s]]) / MP_T[[#This Row],[Suunniteltu
l/s]])), ""))</f>
        <v/>
      </c>
      <c r="M65" s="30"/>
      <c r="N65" s="35"/>
      <c r="O65" s="35"/>
    </row>
    <row r="66" spans="1:15" x14ac:dyDescent="0.25">
      <c r="A66" s="22"/>
      <c r="B66" s="19"/>
      <c r="C66" s="269"/>
      <c r="D66" s="271"/>
      <c r="E66" s="17"/>
      <c r="F66" s="18" t="str" cm="1">
        <f t="array" ref="F66">säätöasento_tulo(MP_T[[#This Row],[Päätelaite
Mittapiste]],MP_T[[#This Row],[Koko
 Ød]],MP_T[[#This Row],[Suunniteltu
l/s]]*$J$43,MP_T[[#This Row],[Paine
Pa]],Tietokanta_yksinkertainen_tulo[])</f>
        <v/>
      </c>
      <c r="G66" s="24" t="str" cm="1">
        <f t="array" ref="G66">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6" s="119" t="str">
        <f>IFERROR(IF(OR(ISBLANK(MP_T[[#This Row],[Paine
Pa]]), ISBLANK(MP_T[[#This Row],[Kerroin
k-arvo]])), "",MP_T[[#This Row],[Kerroin
k-arvo]]*SQRT(MP_T[[#This Row],[Paine
Pa]])),"")</f>
        <v/>
      </c>
      <c r="I66" s="117"/>
      <c r="J66" s="127" t="str" cm="1">
        <f t="array" aca="1" ref="J66" ca="1">_xlfn.LET(_xlpm.h, INDIRECT("H"&amp;ROW()), _xlpm.i, INDIRECT("I"&amp;ROW()), IF(OR(_xlpm.h="", _xlpm.i="", _xlpm.i=0), " ", (_xlpm.h/_xlpm.i)))</f>
        <v xml:space="preserve"> </v>
      </c>
      <c r="K66" s="28" t="str" cm="1">
        <f t="array" aca="1" ref="K66" ca="1">IF(OR(INDIRECT("H"&amp;ROW())=0, INDIRECT("I"&amp;ROW())=0), " ", IFERROR((INDIRECT("H"&amp;ROW())-INDIRECT("I"&amp;ROW())), " "))</f>
        <v xml:space="preserve"> </v>
      </c>
      <c r="L66" s="132" t="str">
        <f>IF(OR(ISBLANK(MP_T[[#This Row],[Mitattu
l/s]]), ISBLANK(MP_T[[#This Row],[Suunniteltu
l/s]])), "", IFERROR(IF(MP_T[[#This Row],[Suunniteltu
l/s]] = 0, "", IF(MP_T[[#This Row],[Mitattu
l/s]] = MP_T[[#This Row],[Suunniteltu
l/s]], "0%", (MP_T[[#This Row],[Mitattu
l/s]]-MP_T[[#This Row],[Suunniteltu
l/s]]) / MP_T[[#This Row],[Suunniteltu
l/s]])), ""))</f>
        <v/>
      </c>
      <c r="M66" s="30"/>
      <c r="N66" s="35"/>
      <c r="O66" s="35"/>
    </row>
    <row r="67" spans="1:15" x14ac:dyDescent="0.25">
      <c r="A67" s="22"/>
      <c r="B67" s="19"/>
      <c r="C67" s="269"/>
      <c r="D67" s="271"/>
      <c r="E67" s="17"/>
      <c r="F67" s="18" t="str" cm="1">
        <f t="array" ref="F67">säätöasento_tulo(MP_T[[#This Row],[Päätelaite
Mittapiste]],MP_T[[#This Row],[Koko
 Ød]],MP_T[[#This Row],[Suunniteltu
l/s]]*$J$43,MP_T[[#This Row],[Paine
Pa]],Tietokanta_yksinkertainen_tulo[])</f>
        <v/>
      </c>
      <c r="G67" s="24" t="str" cm="1">
        <f t="array" ref="G67">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7" s="119" t="str">
        <f>IFERROR(IF(OR(ISBLANK(MP_T[[#This Row],[Paine
Pa]]), ISBLANK(MP_T[[#This Row],[Kerroin
k-arvo]])), "",MP_T[[#This Row],[Kerroin
k-arvo]]*SQRT(MP_T[[#This Row],[Paine
Pa]])),"")</f>
        <v/>
      </c>
      <c r="I67" s="117"/>
      <c r="J67" s="127" t="str" cm="1">
        <f t="array" aca="1" ref="J67" ca="1">_xlfn.LET(_xlpm.h, INDIRECT("H"&amp;ROW()), _xlpm.i, INDIRECT("I"&amp;ROW()), IF(OR(_xlpm.h="", _xlpm.i="", _xlpm.i=0), " ", (_xlpm.h/_xlpm.i)))</f>
        <v xml:space="preserve"> </v>
      </c>
      <c r="K67" s="28" t="str" cm="1">
        <f t="array" aca="1" ref="K67" ca="1">IF(OR(INDIRECT("H"&amp;ROW())=0, INDIRECT("I"&amp;ROW())=0), " ", IFERROR((INDIRECT("H"&amp;ROW())-INDIRECT("I"&amp;ROW())), " "))</f>
        <v xml:space="preserve"> </v>
      </c>
      <c r="L67" s="132" t="str">
        <f>IF(OR(ISBLANK(MP_T[[#This Row],[Mitattu
l/s]]), ISBLANK(MP_T[[#This Row],[Suunniteltu
l/s]])), "", IFERROR(IF(MP_T[[#This Row],[Suunniteltu
l/s]] = 0, "", IF(MP_T[[#This Row],[Mitattu
l/s]] = MP_T[[#This Row],[Suunniteltu
l/s]], "0%", (MP_T[[#This Row],[Mitattu
l/s]]-MP_T[[#This Row],[Suunniteltu
l/s]]) / MP_T[[#This Row],[Suunniteltu
l/s]])), ""))</f>
        <v/>
      </c>
      <c r="M67" s="30"/>
      <c r="N67" s="35"/>
      <c r="O67" s="35"/>
    </row>
    <row r="68" spans="1:15" x14ac:dyDescent="0.25">
      <c r="A68" s="22"/>
      <c r="B68" s="19"/>
      <c r="C68" s="269"/>
      <c r="D68" s="271"/>
      <c r="E68" s="17"/>
      <c r="F68" s="18" t="str" cm="1">
        <f t="array" ref="F68">säätöasento_tulo(MP_T[[#This Row],[Päätelaite
Mittapiste]],MP_T[[#This Row],[Koko
 Ød]],MP_T[[#This Row],[Suunniteltu
l/s]]*$J$43,MP_T[[#This Row],[Paine
Pa]],Tietokanta_yksinkertainen_tulo[])</f>
        <v/>
      </c>
      <c r="G68" s="24" t="str" cm="1">
        <f t="array" ref="G68">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8" s="119" t="str">
        <f>IFERROR(IF(OR(ISBLANK(MP_T[[#This Row],[Paine
Pa]]), ISBLANK(MP_T[[#This Row],[Kerroin
k-arvo]])), "",MP_T[[#This Row],[Kerroin
k-arvo]]*SQRT(MP_T[[#This Row],[Paine
Pa]])),"")</f>
        <v/>
      </c>
      <c r="I68" s="117"/>
      <c r="J68" s="127" t="str" cm="1">
        <f t="array" aca="1" ref="J68" ca="1">_xlfn.LET(_xlpm.h, INDIRECT("H"&amp;ROW()), _xlpm.i, INDIRECT("I"&amp;ROW()), IF(OR(_xlpm.h="", _xlpm.i="", _xlpm.i=0), " ", (_xlpm.h/_xlpm.i)))</f>
        <v xml:space="preserve"> </v>
      </c>
      <c r="K68" s="28" t="str" cm="1">
        <f t="array" aca="1" ref="K68" ca="1">IF(OR(INDIRECT("H"&amp;ROW())=0, INDIRECT("I"&amp;ROW())=0), " ", IFERROR((INDIRECT("H"&amp;ROW())-INDIRECT("I"&amp;ROW())), " "))</f>
        <v xml:space="preserve"> </v>
      </c>
      <c r="L68" s="132" t="str">
        <f>IF(OR(ISBLANK(MP_T[[#This Row],[Mitattu
l/s]]), ISBLANK(MP_T[[#This Row],[Suunniteltu
l/s]])), "", IFERROR(IF(MP_T[[#This Row],[Suunniteltu
l/s]] = 0, "", IF(MP_T[[#This Row],[Mitattu
l/s]] = MP_T[[#This Row],[Suunniteltu
l/s]], "0%", (MP_T[[#This Row],[Mitattu
l/s]]-MP_T[[#This Row],[Suunniteltu
l/s]]) / MP_T[[#This Row],[Suunniteltu
l/s]])), ""))</f>
        <v/>
      </c>
      <c r="M68" s="30"/>
      <c r="N68" s="35"/>
      <c r="O68" s="35"/>
    </row>
    <row r="69" spans="1:15" x14ac:dyDescent="0.25">
      <c r="A69" s="22"/>
      <c r="B69" s="19"/>
      <c r="C69" s="269"/>
      <c r="D69" s="271"/>
      <c r="E69" s="17"/>
      <c r="F69" s="18" t="str" cm="1">
        <f t="array" ref="F69">säätöasento_tulo(MP_T[[#This Row],[Päätelaite
Mittapiste]],MP_T[[#This Row],[Koko
 Ød]],MP_T[[#This Row],[Suunniteltu
l/s]]*$J$43,MP_T[[#This Row],[Paine
Pa]],Tietokanta_yksinkertainen_tulo[])</f>
        <v/>
      </c>
      <c r="G69" s="24" t="str" cm="1">
        <f t="array" ref="G69">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69" s="119" t="str">
        <f>IFERROR(IF(OR(ISBLANK(MP_T[[#This Row],[Paine
Pa]]), ISBLANK(MP_T[[#This Row],[Kerroin
k-arvo]])), "",MP_T[[#This Row],[Kerroin
k-arvo]]*SQRT(MP_T[[#This Row],[Paine
Pa]])),"")</f>
        <v/>
      </c>
      <c r="I69" s="117"/>
      <c r="J69" s="127" t="str" cm="1">
        <f t="array" aca="1" ref="J69" ca="1">_xlfn.LET(_xlpm.h, INDIRECT("H"&amp;ROW()), _xlpm.i, INDIRECT("I"&amp;ROW()), IF(OR(_xlpm.h="", _xlpm.i="", _xlpm.i=0), " ", (_xlpm.h/_xlpm.i)))</f>
        <v xml:space="preserve"> </v>
      </c>
      <c r="K69" s="28" t="str" cm="1">
        <f t="array" aca="1" ref="K69" ca="1">IF(OR(INDIRECT("H"&amp;ROW())=0, INDIRECT("I"&amp;ROW())=0), " ", IFERROR((INDIRECT("H"&amp;ROW())-INDIRECT("I"&amp;ROW())), " "))</f>
        <v xml:space="preserve"> </v>
      </c>
      <c r="L69" s="132" t="str">
        <f>IF(OR(ISBLANK(MP_T[[#This Row],[Mitattu
l/s]]), ISBLANK(MP_T[[#This Row],[Suunniteltu
l/s]])), "", IFERROR(IF(MP_T[[#This Row],[Suunniteltu
l/s]] = 0, "", IF(MP_T[[#This Row],[Mitattu
l/s]] = MP_T[[#This Row],[Suunniteltu
l/s]], "0%", (MP_T[[#This Row],[Mitattu
l/s]]-MP_T[[#This Row],[Suunniteltu
l/s]]) / MP_T[[#This Row],[Suunniteltu
l/s]])), ""))</f>
        <v/>
      </c>
      <c r="M69" s="30"/>
      <c r="N69" s="35"/>
      <c r="O69" s="35"/>
    </row>
    <row r="70" spans="1:15" x14ac:dyDescent="0.25">
      <c r="A70" s="22"/>
      <c r="B70" s="19"/>
      <c r="C70" s="269"/>
      <c r="D70" s="271"/>
      <c r="E70" s="17"/>
      <c r="F70" s="18" t="str" cm="1">
        <f t="array" ref="F70">säätöasento_tulo(MP_T[[#This Row],[Päätelaite
Mittapiste]],MP_T[[#This Row],[Koko
 Ød]],MP_T[[#This Row],[Suunniteltu
l/s]]*$J$43,MP_T[[#This Row],[Paine
Pa]],Tietokanta_yksinkertainen_tulo[])</f>
        <v/>
      </c>
      <c r="G70" s="24" t="str" cm="1">
        <f t="array" ref="G70">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70" s="119" t="str">
        <f>IFERROR(IF(OR(ISBLANK(MP_T[[#This Row],[Paine
Pa]]), ISBLANK(MP_T[[#This Row],[Kerroin
k-arvo]])), "",MP_T[[#This Row],[Kerroin
k-arvo]]*SQRT(MP_T[[#This Row],[Paine
Pa]])),"")</f>
        <v/>
      </c>
      <c r="I70" s="117"/>
      <c r="J70" s="127" t="str" cm="1">
        <f t="array" aca="1" ref="J70" ca="1">_xlfn.LET(_xlpm.h, INDIRECT("H"&amp;ROW()), _xlpm.i, INDIRECT("I"&amp;ROW()), IF(OR(_xlpm.h="", _xlpm.i="", _xlpm.i=0), " ", (_xlpm.h/_xlpm.i)))</f>
        <v xml:space="preserve"> </v>
      </c>
      <c r="K70" s="28" t="str" cm="1">
        <f t="array" aca="1" ref="K70" ca="1">IF(OR(INDIRECT("H"&amp;ROW())=0, INDIRECT("I"&amp;ROW())=0), " ", IFERROR((INDIRECT("H"&amp;ROW())-INDIRECT("I"&amp;ROW())), " "))</f>
        <v xml:space="preserve"> </v>
      </c>
      <c r="L70" s="132" t="str">
        <f>IF(OR(ISBLANK(MP_T[[#This Row],[Mitattu
l/s]]), ISBLANK(MP_T[[#This Row],[Suunniteltu
l/s]])), "", IFERROR(IF(MP_T[[#This Row],[Suunniteltu
l/s]] = 0, "", IF(MP_T[[#This Row],[Mitattu
l/s]] = MP_T[[#This Row],[Suunniteltu
l/s]], "0%", (MP_T[[#This Row],[Mitattu
l/s]]-MP_T[[#This Row],[Suunniteltu
l/s]]) / MP_T[[#This Row],[Suunniteltu
l/s]])), ""))</f>
        <v/>
      </c>
      <c r="M70" s="30"/>
      <c r="N70" s="35"/>
      <c r="O70" s="35"/>
    </row>
    <row r="71" spans="1:15" x14ac:dyDescent="0.25">
      <c r="A71" s="22"/>
      <c r="B71" s="19"/>
      <c r="C71" s="269"/>
      <c r="D71" s="271"/>
      <c r="E71" s="17"/>
      <c r="F71" s="18" t="str" cm="1">
        <f t="array" ref="F71">säätöasento_tulo(MP_T[[#This Row],[Päätelaite
Mittapiste]],MP_T[[#This Row],[Koko
 Ød]],MP_T[[#This Row],[Suunniteltu
l/s]]*$J$43,MP_T[[#This Row],[Paine
Pa]],Tietokanta_yksinkertainen_tulo[])</f>
        <v/>
      </c>
      <c r="G71" s="24" t="str" cm="1">
        <f t="array" ref="G71">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71" s="119" t="str">
        <f>IFERROR(IF(OR(ISBLANK(MP_T[[#This Row],[Paine
Pa]]), ISBLANK(MP_T[[#This Row],[Kerroin
k-arvo]])), "",MP_T[[#This Row],[Kerroin
k-arvo]]*SQRT(MP_T[[#This Row],[Paine
Pa]])),"")</f>
        <v/>
      </c>
      <c r="I71" s="117"/>
      <c r="J71" s="127" t="str" cm="1">
        <f t="array" aca="1" ref="J71" ca="1">_xlfn.LET(_xlpm.h, INDIRECT("H"&amp;ROW()), _xlpm.i, INDIRECT("I"&amp;ROW()), IF(OR(_xlpm.h="", _xlpm.i="", _xlpm.i=0), " ", (_xlpm.h/_xlpm.i)))</f>
        <v xml:space="preserve"> </v>
      </c>
      <c r="K71" s="28" t="str" cm="1">
        <f t="array" aca="1" ref="K71" ca="1">IF(OR(INDIRECT("H"&amp;ROW())=0, INDIRECT("I"&amp;ROW())=0), " ", IFERROR((INDIRECT("H"&amp;ROW())-INDIRECT("I"&amp;ROW())), " "))</f>
        <v xml:space="preserve"> </v>
      </c>
      <c r="L71" s="132" t="str">
        <f>IF(OR(ISBLANK(MP_T[[#This Row],[Mitattu
l/s]]), ISBLANK(MP_T[[#This Row],[Suunniteltu
l/s]])), "", IFERROR(IF(MP_T[[#This Row],[Suunniteltu
l/s]] = 0, "", IF(MP_T[[#This Row],[Mitattu
l/s]] = MP_T[[#This Row],[Suunniteltu
l/s]], "0%", (MP_T[[#This Row],[Mitattu
l/s]]-MP_T[[#This Row],[Suunniteltu
l/s]]) / MP_T[[#This Row],[Suunniteltu
l/s]])), ""))</f>
        <v/>
      </c>
      <c r="M71" s="30"/>
      <c r="N71" s="35"/>
      <c r="O71" s="35"/>
    </row>
    <row r="72" spans="1:15" x14ac:dyDescent="0.25">
      <c r="A72" s="22"/>
      <c r="B72" s="19"/>
      <c r="C72" s="269"/>
      <c r="D72" s="271"/>
      <c r="E72" s="17"/>
      <c r="F72" s="18" t="str" cm="1">
        <f t="array" ref="F72">säätöasento_tulo(MP_T[[#This Row],[Päätelaite
Mittapiste]],MP_T[[#This Row],[Koko
 Ød]],MP_T[[#This Row],[Suunniteltu
l/s]]*$J$43,MP_T[[#This Row],[Paine
Pa]],Tietokanta_yksinkertainen_tulo[])</f>
        <v/>
      </c>
      <c r="G72" s="24" t="str" cm="1">
        <f t="array" ref="G72">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72" s="119" t="str">
        <f>IFERROR(IF(OR(ISBLANK(MP_T[[#This Row],[Paine
Pa]]), ISBLANK(MP_T[[#This Row],[Kerroin
k-arvo]])), "",MP_T[[#This Row],[Kerroin
k-arvo]]*SQRT(MP_T[[#This Row],[Paine
Pa]])),"")</f>
        <v/>
      </c>
      <c r="I72" s="117"/>
      <c r="J72" s="127" t="str" cm="1">
        <f t="array" aca="1" ref="J72" ca="1">_xlfn.LET(_xlpm.h, INDIRECT("H"&amp;ROW()), _xlpm.i, INDIRECT("I"&amp;ROW()), IF(OR(_xlpm.h="", _xlpm.i="", _xlpm.i=0), " ", (_xlpm.h/_xlpm.i)))</f>
        <v xml:space="preserve"> </v>
      </c>
      <c r="K72" s="28" t="str" cm="1">
        <f t="array" aca="1" ref="K72" ca="1">IF(OR(INDIRECT("H"&amp;ROW())=0, INDIRECT("I"&amp;ROW())=0), " ", IFERROR((INDIRECT("H"&amp;ROW())-INDIRECT("I"&amp;ROW())), " "))</f>
        <v xml:space="preserve"> </v>
      </c>
      <c r="L72" s="132" t="str">
        <f>IF(OR(ISBLANK(MP_T[[#This Row],[Mitattu
l/s]]), ISBLANK(MP_T[[#This Row],[Suunniteltu
l/s]])), "", IFERROR(IF(MP_T[[#This Row],[Suunniteltu
l/s]] = 0, "", IF(MP_T[[#This Row],[Mitattu
l/s]] = MP_T[[#This Row],[Suunniteltu
l/s]], "0%", (MP_T[[#This Row],[Mitattu
l/s]]-MP_T[[#This Row],[Suunniteltu
l/s]]) / MP_T[[#This Row],[Suunniteltu
l/s]])), ""))</f>
        <v/>
      </c>
      <c r="M72" s="30"/>
      <c r="N72" s="35"/>
      <c r="O72" s="35"/>
    </row>
    <row r="73" spans="1:15" x14ac:dyDescent="0.25">
      <c r="A73" s="22"/>
      <c r="B73" s="19"/>
      <c r="C73" s="269"/>
      <c r="D73" s="271"/>
      <c r="E73" s="17"/>
      <c r="F73" s="18" t="str" cm="1">
        <f t="array" ref="F73">säätöasento_tulo(MP_T[[#This Row],[Päätelaite
Mittapiste]],MP_T[[#This Row],[Koko
 Ød]],MP_T[[#This Row],[Suunniteltu
l/s]]*$J$43,MP_T[[#This Row],[Paine
Pa]],Tietokanta_yksinkertainen_tulo[])</f>
        <v/>
      </c>
      <c r="G73" s="24" t="str" cm="1">
        <f t="array" ref="G73">IF(OR( ISBLANK(MP_T[[#This Row],[Päätelaite
Mittapiste]]), ISBLANK(MP_T[[#This Row],[Koko
 Ød]]), ISBLANK(MP_T[[#This Row],[Avaus
mm]]), ISBLANK(MP_T[[#This Row],[Paine
Pa]]) ), "", _xlfn.LET( _xlpm.comp, MP_T[[#This Row],[Suunniteltu
l/s]] * $J$43 / SQRT(MP_T[[#This Row],[Paine
Pa]]), _xlpm.filt, _xlfn._xlws.FILTER( Tietokanta_yksinkertainen_tulo[], (Tietokanta_yksinkertainen_tulo[Tyyppi]=MP_T[[#This Row],[Päätelaite
Mittapiste]]) * (Tietokanta_yksinkertainen_tulo[Koko]=MP_T[[#This Row],[Koko
 Ød]]) * (Tietokanta_yksinkertainen_tulo[asento]=MP_T[[#This Row],[Avaus
mm]]) ), _xlpm.colIndex, MATCH("k-arvo", Tietokanta_yksinkertainen_tulo[#Headers], 0), _xlpm.kValues, INDEX(_xlpm.filt, 0, _xlpm.colIndex), _xlpm.diffs, ABS(_xlpm.kValues - _xlpm.comp), _xlpm.minDiff, MIN(_xlpm.diffs), INDEX(_xlpm.kValues, MATCH(_xlpm.minDiff, _xlpm.diffs, 0)) ) )</f>
        <v/>
      </c>
      <c r="H73" s="119" t="str">
        <f>IFERROR(IF(OR(ISBLANK(MP_T[[#This Row],[Paine
Pa]]), ISBLANK(MP_T[[#This Row],[Kerroin
k-arvo]])), "",MP_T[[#This Row],[Kerroin
k-arvo]]*SQRT(MP_T[[#This Row],[Paine
Pa]])),"")</f>
        <v/>
      </c>
      <c r="I73" s="117"/>
      <c r="J73" s="127" t="str" cm="1">
        <f t="array" aca="1" ref="J73" ca="1">_xlfn.LET(_xlpm.h, INDIRECT("H"&amp;ROW()), _xlpm.i, INDIRECT("I"&amp;ROW()), IF(OR(_xlpm.h="", _xlpm.i="", _xlpm.i=0), " ", (_xlpm.h/_xlpm.i)))</f>
        <v xml:space="preserve"> </v>
      </c>
      <c r="K73" s="28" t="str" cm="1">
        <f t="array" aca="1" ref="K73" ca="1">IF(OR(INDIRECT("H"&amp;ROW())=0, INDIRECT("I"&amp;ROW())=0), " ", IFERROR((INDIRECT("H"&amp;ROW())-INDIRECT("I"&amp;ROW())), " "))</f>
        <v xml:space="preserve"> </v>
      </c>
      <c r="L73" s="132" t="str">
        <f>IF(OR(ISBLANK(MP_T[[#This Row],[Mitattu
l/s]]), ISBLANK(MP_T[[#This Row],[Suunniteltu
l/s]])), "", IFERROR(IF(MP_T[[#This Row],[Suunniteltu
l/s]] = 0, "", IF(MP_T[[#This Row],[Mitattu
l/s]] = MP_T[[#This Row],[Suunniteltu
l/s]], "0%", (MP_T[[#This Row],[Mitattu
l/s]]-MP_T[[#This Row],[Suunniteltu
l/s]]) / MP_T[[#This Row],[Suunniteltu
l/s]])), ""))</f>
        <v/>
      </c>
      <c r="M73" s="30"/>
      <c r="N73" s="35"/>
      <c r="O73" s="35"/>
    </row>
  </sheetData>
  <mergeCells count="7">
    <mergeCell ref="P26:Y52"/>
    <mergeCell ref="A1:C1"/>
    <mergeCell ref="A10:B10"/>
    <mergeCell ref="C10:G10"/>
    <mergeCell ref="H10:M10"/>
    <mergeCell ref="G1:I1"/>
    <mergeCell ref="Q20:V20"/>
  </mergeCells>
  <conditionalFormatting sqref="E13:E41">
    <cfRule type="expression" dxfId="16" priority="10">
      <formula>AND($E13&lt;$Q$16, $E13&gt;0)</formula>
    </cfRule>
  </conditionalFormatting>
  <conditionalFormatting sqref="E46:E73">
    <cfRule type="expression" dxfId="15" priority="6">
      <formula>AND($E46&lt;$Q$16, $E46&gt;0)</formula>
    </cfRule>
  </conditionalFormatting>
  <conditionalFormatting sqref="L13:L41">
    <cfRule type="expression" dxfId="14" priority="8">
      <formula>ABS(L13) &gt; $Q$18</formula>
    </cfRule>
  </conditionalFormatting>
  <conditionalFormatting sqref="L46:L73">
    <cfRule type="expression" dxfId="13" priority="5">
      <formula>ABS(L46) &gt; $Q$18</formula>
    </cfRule>
  </conditionalFormatting>
  <conditionalFormatting sqref="M9">
    <cfRule type="cellIs" dxfId="12" priority="13" operator="between">
      <formula>"%"</formula>
      <formula>"%"</formula>
    </cfRule>
  </conditionalFormatting>
  <conditionalFormatting sqref="M13:M41">
    <cfRule type="cellIs" dxfId="11" priority="12" operator="equal">
      <formula>"R"</formula>
    </cfRule>
  </conditionalFormatting>
  <conditionalFormatting sqref="M46:M73">
    <cfRule type="cellIs" dxfId="10" priority="4" operator="equal">
      <formula>"R"</formula>
    </cfRule>
  </conditionalFormatting>
  <conditionalFormatting sqref="Q18">
    <cfRule type="cellIs" dxfId="9" priority="1" operator="greaterThan">
      <formula>0</formula>
    </cfRule>
  </conditionalFormatting>
  <dataValidations count="17">
    <dataValidation type="list" sqref="C13:C43" xr:uid="{83D753E9-370C-4468-B57A-8E08AF9339A4}">
      <formula1>DDL(Tietokanta_tekniset_poisto)</formula1>
    </dataValidation>
    <dataValidation type="list" allowBlank="1" showInputMessage="1" showErrorMessage="1" sqref="D13:D16" xr:uid="{FCF8BD4B-B888-495C-BEA8-39DF3EED91A6}">
      <formula1>DDL(Tietokanta_tekniset_poisto,C13)</formula1>
    </dataValidation>
    <dataValidation type="list" sqref="N42:N43" xr:uid="{7082EAAB-F769-4A01-84EF-7E50381EF2B9}">
      <formula1>DDL(Tietokanta_tekniset_poisto,L42,M42)</formula1>
    </dataValidation>
    <dataValidation type="list" sqref="D17:D40" xr:uid="{9817DADD-337B-4B37-A000-937924E2099B}">
      <formula1>DDL(Tietokanta_tekniset_poisto,C17)</formula1>
    </dataValidation>
    <dataValidation type="list" allowBlank="1" showInputMessage="1" showErrorMessage="1" sqref="G13:G16" xr:uid="{D5FD28A8-A2F3-4180-8D93-FE1EBFC05863}">
      <formula1>DDL(Tietokanta_tekniset_poisto,C13,D13,F13)</formula1>
    </dataValidation>
    <dataValidation type="list" sqref="F13:F14 F16:F43 F15" xr:uid="{C9284370-6A57-471B-9CCC-D2CFCAAD9D63}">
      <formula1>DDL(Tietokanta_tekniset_poisto,C13,D13)</formula1>
    </dataValidation>
    <dataValidation type="list" sqref="G17:G40" xr:uid="{F87496BE-16C4-4045-81BB-46833E036994}">
      <formula1>DDL(Tietokanta_tekniset_poisto,C17,D17,F17)</formula1>
    </dataValidation>
    <dataValidation allowBlank="1" prompt="Tähän referenssin prosentti_x000a_" sqref="K8" xr:uid="{403DDEE4-9342-4CE8-BDFD-24DB18615F69}"/>
    <dataValidation allowBlank="1" sqref="E46 R22:R23" xr:uid="{F87CC9DD-3417-4ECF-B69C-9324034E1C8B}"/>
    <dataValidation type="list" allowBlank="1" sqref="S22" xr:uid="{9D265843-2F1A-4F7B-8C3E-655C070553AD}">
      <formula1>DDL(Tietokanta_tekniset_poisto)</formula1>
    </dataValidation>
    <dataValidation type="list" allowBlank="1" sqref="T22" xr:uid="{395D1852-47F8-44EA-A125-5A5074D04EC0}">
      <formula1>DDL(Tietokanta_tekniset_poisto,S22)</formula1>
    </dataValidation>
    <dataValidation allowBlank="1" showInputMessage="1" promptTitle="                      Pikaohje" prompt="1. Kirjaa päätelaitteet, koot, mitatut paine-erot ja suunnitellut ilmavirrat_x000a_2. Kirjaa ref.venttiili &quot;★&quot;-soluun &quot;R&quot;_x000a_3. Kirjaa siniseen soluun ref.venttiilin seuranta %_x000a_4.Muuta säätöasennot pöytäkirjan laskemiin arvoihin ja suorita tarkistukset." sqref="J9 J43" xr:uid="{D77571BF-E364-43D4-84CA-F10848EF9A6B}"/>
    <dataValidation type="list" allowBlank="1" sqref="C46:C73 S23" xr:uid="{35300E7E-2F84-4BEA-9F23-5F2576225D76}">
      <formula1>DDL(Tietokanta_tekniset_tulo)</formula1>
    </dataValidation>
    <dataValidation type="list" allowBlank="1" sqref="D46:D73 T23" xr:uid="{52396F88-77B1-47FA-91B4-2156AFDEF27B}">
      <formula1>DDL(Tietokanta_tekniset_tulo,C23)</formula1>
    </dataValidation>
    <dataValidation type="list" allowBlank="1" sqref="G46:G73" xr:uid="{89B953DF-A8FF-4253-B4AF-1266B8B2506D}">
      <formula1>DDL(Tietokanta_tekniset_tulo,C46,D46,F46)</formula1>
    </dataValidation>
    <dataValidation type="list" allowBlank="1" sqref="F47:F73" xr:uid="{2681D591-04EE-44E2-889B-F69ACF76CFE5}">
      <formula1>DDL(Tietokanta_tekniset_tulo,C47,D47)</formula1>
    </dataValidation>
    <dataValidation type="list" allowBlank="1" showInputMessage="1" showErrorMessage="1" sqref="F46" xr:uid="{9D16FDC1-C87F-467E-A8B7-8D5F6D73C936}">
      <formula1>DDL(Tietokanta_tekniset_tulo,C46,D46)</formula1>
    </dataValidation>
  </dataValidations>
  <pageMargins left="0.23622047244094491" right="0.23622047244094491" top="0.74803149606299213" bottom="0.74803149606299213" header="0.31496062992125984" footer="0.31496062992125984"/>
  <pageSetup paperSize="9" orientation="portrait" r:id="rId1"/>
  <headerFooter>
    <oddFooter>&amp;L
&amp;CSivu &amp;P (&amp;N)</oddFooter>
  </headerFooter>
  <rowBreaks count="1" manualBreakCount="1">
    <brk id="42" max="12"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E9BC-9FFD-412C-8CE7-6AF7841A2261}">
  <dimension ref="A1:Z51"/>
  <sheetViews>
    <sheetView zoomScale="400" zoomScaleNormal="400" workbookViewId="0">
      <pane ySplit="1" topLeftCell="A8" activePane="bottomLeft" state="frozen"/>
      <selection pane="bottomLeft" activeCell="A13" sqref="A13"/>
    </sheetView>
  </sheetViews>
  <sheetFormatPr defaultRowHeight="15" x14ac:dyDescent="0.25"/>
  <cols>
    <col min="1" max="1" width="2.42578125" customWidth="1"/>
    <col min="2" max="2" width="4.140625" customWidth="1"/>
    <col min="3" max="3" width="5.28515625" customWidth="1"/>
    <col min="4" max="4" width="7.140625" bestFit="1" customWidth="1"/>
    <col min="5" max="5" width="3.5703125" customWidth="1"/>
    <col min="6" max="6" width="3.28515625" customWidth="1"/>
    <col min="7" max="7" width="3.5703125" customWidth="1"/>
    <col min="8" max="8" width="3.85546875" customWidth="1"/>
    <col min="9" max="9" width="5.7109375" customWidth="1"/>
    <col min="10" max="10" width="4.5703125" customWidth="1"/>
    <col min="11" max="11" width="4.7109375" hidden="1" customWidth="1"/>
    <col min="12" max="12" width="5.7109375" hidden="1" customWidth="1"/>
    <col min="13" max="13" width="2.85546875" customWidth="1"/>
  </cols>
  <sheetData>
    <row r="1" spans="1:26" x14ac:dyDescent="0.25">
      <c r="A1" s="374" t="s">
        <v>6</v>
      </c>
      <c r="B1" s="374"/>
      <c r="C1" s="374"/>
      <c r="D1" s="176" cm="1">
        <f t="array" ref="D1">IFERROR(INDEX(_xlfn.ANCHORARRAY(Mobiilinäkymä!A3),ROWS(_xlfn.ANCHORARRAY(Mobiilinäkymä!A3)),2),"")</f>
        <v>46.076884635693887</v>
      </c>
      <c r="E1" s="65"/>
      <c r="F1" s="65"/>
      <c r="G1" s="374" t="s">
        <v>7</v>
      </c>
      <c r="H1" s="374"/>
      <c r="I1" s="374"/>
      <c r="J1" s="177" cm="1">
        <f t="array" ref="J1">IFERROR(INDEX(_xlfn.ANCHORARRAY(Mobiilinäkymä!G3),ROWS(_xlfn.ANCHORARRAY(Mobiilinäkymä!G3)),2),"")</f>
        <v>45.878817988233415</v>
      </c>
    </row>
    <row r="2" spans="1:26" x14ac:dyDescent="0.25">
      <c r="A2" s="78" t="s">
        <v>58</v>
      </c>
      <c r="B2" s="78" t="s">
        <v>59</v>
      </c>
      <c r="C2" s="78" t="s">
        <v>43</v>
      </c>
      <c r="D2" s="79" t="s">
        <v>47</v>
      </c>
      <c r="E2" s="80"/>
      <c r="F2" s="80"/>
      <c r="G2" s="78" t="s">
        <v>58</v>
      </c>
      <c r="H2" s="78" t="s">
        <v>59</v>
      </c>
      <c r="I2" s="78" t="s">
        <v>43</v>
      </c>
      <c r="J2" s="78" t="s">
        <v>47</v>
      </c>
    </row>
    <row r="3" spans="1:26" x14ac:dyDescent="0.25">
      <c r="A3" s="281" cm="1">
        <f t="array" ref="A3:C4">IFERROR(
  _xlfn.LET(
    _xlpm.data, MPM_P[],
    _xlpm.krs, INDEX(_xlpm.data,,1),
    _xlpm.mitattu, INDEX(_xlpm.data,,8),
    _xlpm.suunniteltu, INDEX(_xlpm.data,,9),
    _xlpm.uniqueKRS, _xlfn._xlws.SORT(_xlfn.UNIQUE(_xlpm.krs)),
    _xlpm.results, CHOOSE({1,2,3},
      _xlpm.uniqueKRS,
      _xlfn.BYROW(_xlpm.uniqueKRS, _xlfn.LAMBDA(_xlpm.u, SUMIF(_xlpm.krs, _xlpm.u, _xlpm.mitattu))),
      _xlfn.BYROW(_xlpm.uniqueKRS, _xlfn.LAMBDA(_xlpm.u, SUMIF(_xlpm.krs, _xlpm.u, _xlpm.suunniteltu)))
    ),
    _xlpm.filteredResults, _xlfn._xlws.FILTER(_xlpm.results, INDEX(_xlpm.results,,2)&lt;&gt;0),
    _xlpm.totals, CHOOSE({1,2,3},
      "Yht:",
      SUM(_xlpm.mitattu),
      SUM(_xlpm.suunniteltu)
    ),
    _xlfn.VSTACK(_xlpm.filteredResults, _xlpm.totals)
  ),
  ""
)</f>
        <v>1</v>
      </c>
      <c r="B3" s="282">
        <v>46.076884635693887</v>
      </c>
      <c r="C3" s="282">
        <v>44</v>
      </c>
      <c r="D3" s="283">
        <f>IFERROR(IF(OR(ISBLANK(B3),ISBLANK(C3))=TRUE,"",(B3-C3)/C3),"")</f>
        <v>4.720192353849742E-2</v>
      </c>
      <c r="E3" s="281"/>
      <c r="F3" s="282"/>
      <c r="G3" s="281" cm="1">
        <f t="array" ref="G3:I4">IFERROR(
  _xlfn.LET(
    _xlpm.data, MPM_T[],
    _xlpm.krs, INDEX(_xlpm.data,,1),
    _xlpm.mitattu, INDEX(_xlpm.data,,8),
    _xlpm.suunniteltu, INDEX(_xlpm.data,,9),
    _xlpm.uniqueKRS, _xlfn._xlws.SORT(_xlfn.UNIQUE(_xlpm.krs)),
    _xlpm.results, CHOOSE({1,2,3},
      _xlpm.uniqueKRS,
      _xlfn.BYROW(_xlpm.uniqueKRS, _xlfn.LAMBDA(_xlpm.u, SUMIF(_xlpm.krs, _xlpm.u, _xlpm.mitattu))),
      _xlfn.BYROW(_xlpm.uniqueKRS, _xlfn.LAMBDA(_xlpm.u, SUMIF(_xlpm.krs, _xlpm.u, _xlpm.suunniteltu)))
    ),
    _xlpm.filteredResults, _xlfn._xlws.FILTER(_xlpm.results, INDEX(_xlpm.results,,2)&lt;&gt;0),
    _xlpm.totals, CHOOSE({1,2,3},
      "Yht:",
      SUM(_xlpm.mitattu),
      SUM(_xlpm.suunniteltu)
    ),
    _xlfn.VSTACK(_xlpm.filteredResults, _xlpm.totals)
  ),
  ""
)</f>
        <v>1</v>
      </c>
      <c r="H3" s="282">
        <v>45.878817988233415</v>
      </c>
      <c r="I3" s="282">
        <v>46</v>
      </c>
      <c r="J3" s="283">
        <f>IFERROR(IF(OR(ISBLANK(H3),ISBLANK(I3))=TRUE,"",(H3-I3)/I3),"")</f>
        <v>-2.6343915601431556E-3</v>
      </c>
    </row>
    <row r="4" spans="1:26" x14ac:dyDescent="0.25">
      <c r="A4" s="281" t="str">
        <v>Yht:</v>
      </c>
      <c r="B4" s="282">
        <v>46.076884635693887</v>
      </c>
      <c r="C4" s="282">
        <v>44</v>
      </c>
      <c r="D4" s="283">
        <f t="shared" ref="D4:D8" si="0">IFERROR(IF(OR(ISBLANK(B4),ISBLANK(C4))=TRUE,"",(B4-C4)/C4),"")</f>
        <v>4.720192353849742E-2</v>
      </c>
      <c r="E4" s="281"/>
      <c r="F4" s="282"/>
      <c r="G4" s="281" t="str">
        <v>Yht:</v>
      </c>
      <c r="H4" s="282">
        <v>45.878817988233415</v>
      </c>
      <c r="I4" s="282">
        <v>46</v>
      </c>
      <c r="J4" s="283">
        <f t="shared" ref="J4:J8" si="1">IFERROR(IF(OR(ISBLANK(H4),ISBLANK(I4))=TRUE,"",(H4-I4)/I4),"")</f>
        <v>-2.6343915601431556E-3</v>
      </c>
    </row>
    <row r="5" spans="1:26" x14ac:dyDescent="0.25">
      <c r="A5" s="281"/>
      <c r="B5" s="282"/>
      <c r="C5" s="282"/>
      <c r="D5" s="283" t="str">
        <f t="shared" si="0"/>
        <v/>
      </c>
      <c r="E5" s="281"/>
      <c r="F5" s="282"/>
      <c r="G5" s="281"/>
      <c r="H5" s="282"/>
      <c r="I5" s="282"/>
      <c r="J5" s="283" t="str">
        <f t="shared" si="1"/>
        <v/>
      </c>
    </row>
    <row r="6" spans="1:26" x14ac:dyDescent="0.25">
      <c r="A6" s="60"/>
      <c r="B6" s="210"/>
      <c r="C6" s="61"/>
      <c r="D6" s="283" t="str">
        <f t="shared" si="0"/>
        <v/>
      </c>
      <c r="E6" s="13"/>
      <c r="F6" s="1"/>
      <c r="G6" s="60"/>
      <c r="H6" s="210"/>
      <c r="I6" s="210"/>
      <c r="J6" s="283" t="str">
        <f t="shared" si="1"/>
        <v/>
      </c>
    </row>
    <row r="7" spans="1:26" x14ac:dyDescent="0.25">
      <c r="A7" s="60"/>
      <c r="B7" s="210"/>
      <c r="C7" s="61"/>
      <c r="D7" s="283" t="str">
        <f t="shared" si="0"/>
        <v/>
      </c>
      <c r="E7" s="13"/>
      <c r="F7" s="1"/>
      <c r="G7" s="60"/>
      <c r="H7" s="210"/>
      <c r="I7" s="210"/>
      <c r="J7" s="283" t="str">
        <f t="shared" si="1"/>
        <v/>
      </c>
    </row>
    <row r="8" spans="1:26" x14ac:dyDescent="0.25">
      <c r="A8" s="60"/>
      <c r="B8" s="210"/>
      <c r="C8" s="61"/>
      <c r="D8" s="283" t="str">
        <f t="shared" si="0"/>
        <v/>
      </c>
      <c r="E8" s="13"/>
      <c r="F8" s="1"/>
      <c r="G8" s="60"/>
      <c r="H8" s="210"/>
      <c r="I8" s="210"/>
      <c r="J8" s="283" t="str">
        <f t="shared" si="1"/>
        <v/>
      </c>
      <c r="M8" s="189" t="s">
        <v>64</v>
      </c>
      <c r="R8" s="207" t="s">
        <v>85</v>
      </c>
    </row>
    <row r="9" spans="1:26" s="64" customFormat="1" ht="15.75" customHeight="1" thickBot="1" x14ac:dyDescent="0.3">
      <c r="A9" s="186"/>
      <c r="B9" s="187"/>
      <c r="C9" s="187"/>
      <c r="D9" s="188" t="str">
        <f>IF(OR(ISBLANK(B9),ISBLANK(C9))=TRUE,"",(B9-C9)/C9)</f>
        <v/>
      </c>
      <c r="G9" s="186"/>
      <c r="H9" s="187"/>
      <c r="I9" s="187"/>
      <c r="J9" s="204">
        <v>1</v>
      </c>
      <c r="M9" s="185">
        <f ca="1">IFERROR(INDEX(MPM_P[[#All],[Seuranta
%]],
    MATCH("R", MPM_P[[#All],[★]], 0)),"")</f>
        <v>1.0008694831106713</v>
      </c>
      <c r="R9" s="375" t="s">
        <v>94</v>
      </c>
      <c r="S9" s="375"/>
      <c r="T9" s="375"/>
      <c r="U9" s="375"/>
      <c r="V9" s="375"/>
      <c r="W9" s="375"/>
      <c r="X9" s="375"/>
      <c r="Y9" s="375"/>
      <c r="Z9" s="375"/>
    </row>
    <row r="10" spans="1:26" ht="17.25" customHeight="1" thickTop="1" thickBot="1" x14ac:dyDescent="0.3">
      <c r="A10" s="4"/>
      <c r="B10" s="5"/>
      <c r="C10" s="44" t="s">
        <v>51</v>
      </c>
      <c r="D10" s="5"/>
      <c r="E10" s="2"/>
      <c r="F10" s="2"/>
      <c r="G10" s="2"/>
      <c r="H10" s="2"/>
      <c r="I10" s="2"/>
      <c r="J10" s="284"/>
      <c r="K10" s="2"/>
      <c r="L10" s="2"/>
      <c r="M10" s="3"/>
      <c r="R10" s="375"/>
      <c r="S10" s="375"/>
      <c r="T10" s="375"/>
      <c r="U10" s="375"/>
      <c r="V10" s="375"/>
      <c r="W10" s="375"/>
      <c r="X10" s="375"/>
      <c r="Y10" s="375"/>
      <c r="Z10" s="375"/>
    </row>
    <row r="11" spans="1:26" ht="17.25" customHeight="1" thickTop="1" thickBot="1" x14ac:dyDescent="0.3">
      <c r="A11" s="397" t="s">
        <v>69</v>
      </c>
      <c r="B11" s="398" t="s">
        <v>70</v>
      </c>
      <c r="C11" s="399" t="s">
        <v>86</v>
      </c>
      <c r="D11" s="400" t="s">
        <v>87</v>
      </c>
      <c r="E11" s="401" t="s">
        <v>73</v>
      </c>
      <c r="F11" s="400" t="s">
        <v>74</v>
      </c>
      <c r="G11" s="402" t="s">
        <v>75</v>
      </c>
      <c r="H11" s="403" t="s">
        <v>76</v>
      </c>
      <c r="I11" s="404" t="s">
        <v>77</v>
      </c>
      <c r="J11" s="402" t="s">
        <v>78</v>
      </c>
      <c r="K11" s="147" t="s">
        <v>88</v>
      </c>
      <c r="L11" s="147" t="s">
        <v>89</v>
      </c>
      <c r="M11" s="404" t="s">
        <v>81</v>
      </c>
      <c r="N11" s="10"/>
      <c r="R11" s="375"/>
      <c r="S11" s="375"/>
      <c r="T11" s="375"/>
      <c r="U11" s="375"/>
      <c r="V11" s="375"/>
      <c r="W11" s="375"/>
      <c r="X11" s="375"/>
      <c r="Y11" s="375"/>
      <c r="Z11" s="375"/>
    </row>
    <row r="12" spans="1:26" ht="2.25" customHeight="1" thickTop="1" x14ac:dyDescent="0.25">
      <c r="A12" s="148"/>
      <c r="B12" s="149"/>
      <c r="C12" s="275"/>
      <c r="D12" s="278"/>
      <c r="E12" s="150"/>
      <c r="F12" s="151" t="str" cm="1">
        <f t="array" ref="F12">säätöasento_poisto(MPM_P[[#This Row],[Päätelaite
Mittapiste]],MPM_P[[#This Row],[Koko
 Ød]],MPM_P[[#This Row],[Suunniteltu
l/s]]*$J$9,MPM_P[[#This Row],[Paine
Pa]],Tietokanta_yksinkertainen_poisto[])</f>
        <v/>
      </c>
      <c r="G12" s="152" t="str" cm="1">
        <f t="array" ref="G12">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12" s="141" t="str">
        <f>IFERROR(IF(OR(ISBLANK(MPM_P[[#This Row],[Paine
Pa]]), ISBLANK(MPM_P[[#This Row],[Kerroin
k-arvo]])), "",MPM_P[[#This Row],[Kerroin
k-arvo]]*SQRT(MPM_P[[#This Row],[Paine
Pa]])),"")</f>
        <v/>
      </c>
      <c r="I12" s="142"/>
      <c r="J12" s="165" t="str" cm="1">
        <f t="array" aca="1" ref="J12" ca="1">_xlfn.LET(_xlpm.h, INDIRECT("H"&amp;ROW()), _xlpm.i, INDIRECT("I"&amp;ROW()), IF(OR(_xlpm.h="", _xlpm.i="", _xlpm.i=0), " ", (_xlpm.h/_xlpm.i)))</f>
        <v xml:space="preserve"> </v>
      </c>
      <c r="K12" s="153" t="str">
        <f>IFERROR(((IF(AND(H12&gt;0,I12&gt;0,H12&lt;&gt;I12),(H12-I12)," ")))," ")</f>
        <v xml:space="preserve"> </v>
      </c>
      <c r="L12" s="154" t="str">
        <f>IF(OR(ISBLANK(H12), ISBLANK(I12)), "", IFERROR(IF(I12 = 0, "", IF(H12 = I12, "0%", (H12-I12) / I12)), ""))</f>
        <v/>
      </c>
      <c r="M12" s="143"/>
      <c r="N12" s="12"/>
      <c r="O12" s="10"/>
      <c r="P12" s="11"/>
      <c r="R12" s="375"/>
      <c r="S12" s="375"/>
      <c r="T12" s="375"/>
      <c r="U12" s="375"/>
      <c r="V12" s="375"/>
      <c r="W12" s="375"/>
      <c r="X12" s="375"/>
      <c r="Y12" s="375"/>
      <c r="Z12" s="375"/>
    </row>
    <row r="13" spans="1:26" ht="15.75" customHeight="1" x14ac:dyDescent="0.25">
      <c r="A13" s="148">
        <v>1</v>
      </c>
      <c r="B13" s="149">
        <v>1</v>
      </c>
      <c r="C13" s="276" t="s">
        <v>1009</v>
      </c>
      <c r="D13" s="279" t="s">
        <v>2408</v>
      </c>
      <c r="E13" s="150">
        <v>18.8</v>
      </c>
      <c r="F13" s="159">
        <v>10</v>
      </c>
      <c r="G13" s="267" cm="1">
        <f t="array" ref="G13">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2.77</v>
      </c>
      <c r="H13" s="141">
        <f>IFERROR(IF(OR(ISBLANK(MPM_P[[#This Row],[Paine
Pa]]), ISBLANK(MPM_P[[#This Row],[Kerroin
k-arvo]])), "",MPM_P[[#This Row],[Kerroin
k-arvo]]*SQRT(MPM_P[[#This Row],[Paine
Pa]])),"")</f>
        <v>12.010433797328055</v>
      </c>
      <c r="I13" s="142">
        <v>12</v>
      </c>
      <c r="J13" s="165" cm="1">
        <f t="array" aca="1" ref="J13" ca="1">_xlfn.LET(_xlpm.h, INDIRECT("H"&amp;ROW()), _xlpm.i, INDIRECT("I"&amp;ROW()), IF(OR(_xlpm.h="", _xlpm.i="", _xlpm.i=0), " ", (_xlpm.h/_xlpm.i)))</f>
        <v>1.0008694831106713</v>
      </c>
      <c r="K13" s="153"/>
      <c r="L13" s="154"/>
      <c r="M13" s="143" t="s">
        <v>2994</v>
      </c>
      <c r="N13" s="12"/>
      <c r="O13" s="10"/>
      <c r="P13" s="11"/>
      <c r="R13" s="375"/>
      <c r="S13" s="375"/>
      <c r="T13" s="375"/>
      <c r="U13" s="375"/>
      <c r="V13" s="375"/>
      <c r="W13" s="375"/>
      <c r="X13" s="375"/>
      <c r="Y13" s="375"/>
      <c r="Z13" s="375"/>
    </row>
    <row r="14" spans="1:26" x14ac:dyDescent="0.25">
      <c r="A14" s="148">
        <v>1</v>
      </c>
      <c r="B14" s="156">
        <v>2</v>
      </c>
      <c r="C14" s="277" t="s">
        <v>1009</v>
      </c>
      <c r="D14" s="280" t="s">
        <v>1011</v>
      </c>
      <c r="E14" s="157">
        <v>28.8</v>
      </c>
      <c r="F14" s="158" cm="1">
        <f t="array" ref="F14">säätöasento_poisto(MPM_P[[#This Row],[Päätelaite
Mittapiste]],MPM_P[[#This Row],[Koko
 Ød]],MPM_P[[#This Row],[Suunniteltu
l/s]]*$J$9,MPM_P[[#This Row],[Paine
Pa]],Tietokanta_yksinkertainen_poisto[])</f>
        <v>-4</v>
      </c>
      <c r="G14" s="159" cm="1">
        <f t="array" ref="G14">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1.51</v>
      </c>
      <c r="H14" s="144">
        <f>IFERROR(IF(OR(ISBLANK(MPM_P[[#This Row],[Paine
Pa]]), ISBLANK(MPM_P[[#This Row],[Kerroin
k-arvo]])), "",MPM_P[[#This Row],[Kerroin
k-arvo]]*SQRT(MPM_P[[#This Row],[Paine
Pa]])),"")</f>
        <v>8.1035103504592385</v>
      </c>
      <c r="I14" s="145">
        <v>8</v>
      </c>
      <c r="J14" s="166" cm="1">
        <f t="array" aca="1" ref="J14" ca="1">_xlfn.LET(_xlpm.h, INDIRECT("H"&amp;ROW()), _xlpm.i, INDIRECT("I"&amp;ROW()), IF(OR(_xlpm.h="", _xlpm.i="", _xlpm.i=0), " ", (_xlpm.h/_xlpm.i)))</f>
        <v>1.0129387938074048</v>
      </c>
      <c r="K14" s="160">
        <f>IFERROR(((IF(AND(H14&gt;0,I14&gt;0,H14&lt;&gt;I14),(H14-I14)," ")))," ")</f>
        <v>0.10351035045923851</v>
      </c>
      <c r="L14" s="161">
        <f>IF(OR(ISBLANK(H14), ISBLANK(I14)), "", IFERROR(IF(I14 = 0, "", IF(H14 = I14, "0%", (H14-I14) / I14)), ""))</f>
        <v>1.2938793807404814E-2</v>
      </c>
      <c r="M14" s="146"/>
      <c r="N14" s="12"/>
      <c r="R14" s="375"/>
      <c r="S14" s="375"/>
      <c r="T14" s="375"/>
      <c r="U14" s="375"/>
      <c r="V14" s="375"/>
      <c r="W14" s="375"/>
      <c r="X14" s="375"/>
      <c r="Y14" s="375"/>
      <c r="Z14" s="375"/>
    </row>
    <row r="15" spans="1:26" x14ac:dyDescent="0.25">
      <c r="A15" s="148">
        <v>1</v>
      </c>
      <c r="B15" s="156">
        <v>3</v>
      </c>
      <c r="C15" s="277" t="s">
        <v>1009</v>
      </c>
      <c r="D15" s="280" t="s">
        <v>1011</v>
      </c>
      <c r="E15" s="157">
        <v>32.1</v>
      </c>
      <c r="F15" s="158">
        <v>-6</v>
      </c>
      <c r="G15" s="159" cm="1">
        <f t="array" ref="G15">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1.34</v>
      </c>
      <c r="H15" s="144">
        <f>IFERROR(IF(OR(ISBLANK(MPM_P[[#This Row],[Paine
Pa]]), ISBLANK(MPM_P[[#This Row],[Kerroin
k-arvo]])), "",MPM_P[[#This Row],[Kerroin
k-arvo]]*SQRT(MPM_P[[#This Row],[Paine
Pa]])),"")</f>
        <v>7.5920194941793993</v>
      </c>
      <c r="I15" s="145">
        <v>6</v>
      </c>
      <c r="J15" s="166" cm="1">
        <f t="array" aca="1" ref="J15" ca="1">_xlfn.LET(_xlpm.h, INDIRECT("H"&amp;ROW()), _xlpm.i, INDIRECT("I"&amp;ROW()), IF(OR(_xlpm.h="", _xlpm.i="", _xlpm.i=0), " ", (_xlpm.h/_xlpm.i)))</f>
        <v>1.2653365823632332</v>
      </c>
      <c r="K15" s="160">
        <f>IFERROR(((IF(AND(H15&gt;0,I15&gt;0,H15&lt;&gt;I15),(H15-I15)," ")))," ")</f>
        <v>1.5920194941793993</v>
      </c>
      <c r="L15" s="161">
        <f t="shared" ref="L15:L29" si="2">IF(OR(ISBLANK(H15), ISBLANK(I15)), "", IFERROR(IF(I15 = 0, "", IF(H15 = I15, "0%", (H15-I15) / I15)), ""))</f>
        <v>0.26533658236323321</v>
      </c>
      <c r="M15" s="146" t="s">
        <v>2537</v>
      </c>
      <c r="N15" s="12"/>
      <c r="R15" s="375"/>
      <c r="S15" s="375"/>
      <c r="T15" s="375"/>
      <c r="U15" s="375"/>
      <c r="V15" s="375"/>
      <c r="W15" s="375"/>
      <c r="X15" s="375"/>
      <c r="Y15" s="375"/>
      <c r="Z15" s="375"/>
    </row>
    <row r="16" spans="1:26" x14ac:dyDescent="0.25">
      <c r="A16" s="148">
        <v>1</v>
      </c>
      <c r="B16" s="156">
        <v>4</v>
      </c>
      <c r="C16" s="277" t="s">
        <v>1009</v>
      </c>
      <c r="D16" s="280" t="s">
        <v>1011</v>
      </c>
      <c r="E16" s="157">
        <v>32.200000000000003</v>
      </c>
      <c r="F16" s="158" cm="1">
        <f t="array" ref="F16">säätöasento_poisto(MPM_P[[#This Row],[Päätelaite
Mittapiste]],MPM_P[[#This Row],[Koko
 Ød]],MPM_P[[#This Row],[Suunniteltu
l/s]]*$J$9,MPM_P[[#This Row],[Paine
Pa]],Tietokanta_yksinkertainen_poisto[])</f>
        <v>-1</v>
      </c>
      <c r="G16" s="159" cm="1">
        <f t="array" ref="G16">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1.8</v>
      </c>
      <c r="H16" s="144">
        <f>IFERROR(IF(OR(ISBLANK(MPM_P[[#This Row],[Paine
Pa]]), ISBLANK(MPM_P[[#This Row],[Kerroin
k-arvo]])), "",MPM_P[[#This Row],[Kerroin
k-arvo]]*SQRT(MPM_P[[#This Row],[Paine
Pa]])),"")</f>
        <v>10.214107890559998</v>
      </c>
      <c r="I16" s="145">
        <v>10</v>
      </c>
      <c r="J16" s="166" cm="1">
        <f t="array" aca="1" ref="J16" ca="1">_xlfn.LET(_xlpm.h, INDIRECT("H"&amp;ROW()), _xlpm.i, INDIRECT("I"&amp;ROW()), IF(OR(_xlpm.h="", _xlpm.i="", _xlpm.i=0), " ", (_xlpm.h/_xlpm.i)))</f>
        <v>1.0214107890559998</v>
      </c>
      <c r="K16" s="160">
        <f t="shared" ref="K16:K29" si="3">IFERROR(((IF(AND(H16&gt;0,I16&gt;0,H16&lt;&gt;I16),(H16-I16)," ")))," ")</f>
        <v>0.21410789055999757</v>
      </c>
      <c r="L16" s="161">
        <f t="shared" si="2"/>
        <v>2.1410789055999756E-2</v>
      </c>
      <c r="M16" s="146"/>
      <c r="N16" s="12"/>
      <c r="R16" s="375"/>
      <c r="S16" s="375"/>
      <c r="T16" s="375"/>
      <c r="U16" s="375"/>
      <c r="V16" s="375"/>
      <c r="W16" s="375"/>
      <c r="X16" s="375"/>
      <c r="Y16" s="375"/>
      <c r="Z16" s="375"/>
    </row>
    <row r="17" spans="1:26" x14ac:dyDescent="0.25">
      <c r="A17" s="148">
        <v>1</v>
      </c>
      <c r="B17" s="156">
        <v>5</v>
      </c>
      <c r="C17" s="277" t="s">
        <v>1009</v>
      </c>
      <c r="D17" s="280" t="s">
        <v>1011</v>
      </c>
      <c r="E17" s="157">
        <v>56</v>
      </c>
      <c r="F17" s="158" cm="1">
        <f t="array" ref="F17">säätöasento_poisto(MPM_P[[#This Row],[Päätelaite
Mittapiste]],MPM_P[[#This Row],[Koko
 Ød]],MPM_P[[#This Row],[Suunniteltu
l/s]]*$J$9,MPM_P[[#This Row],[Paine
Pa]],Tietokanta_yksinkertainen_poisto[])</f>
        <v>-9</v>
      </c>
      <c r="G17" s="159" cm="1">
        <f t="array" ref="G17">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1.0900000000000001</v>
      </c>
      <c r="H17" s="144">
        <f>IFERROR(IF(OR(ISBLANK(MPM_P[[#This Row],[Paine
Pa]]), ISBLANK(MPM_P[[#This Row],[Kerroin
k-arvo]])), "",MPM_P[[#This Row],[Kerroin
k-arvo]]*SQRT(MPM_P[[#This Row],[Paine
Pa]])),"")</f>
        <v>8.1568131031671935</v>
      </c>
      <c r="I17" s="145">
        <v>8</v>
      </c>
      <c r="J17" s="166" cm="1">
        <f t="array" aca="1" ref="J17" ca="1">_xlfn.LET(_xlpm.h, INDIRECT("H"&amp;ROW()), _xlpm.i, INDIRECT("I"&amp;ROW()), IF(OR(_xlpm.h="", _xlpm.i="", _xlpm.i=0), " ", (_xlpm.h/_xlpm.i)))</f>
        <v>1.0196016378958992</v>
      </c>
      <c r="K17" s="160"/>
      <c r="L17" s="161"/>
      <c r="M17" s="146"/>
      <c r="N17" s="12"/>
      <c r="R17" s="375"/>
      <c r="S17" s="375"/>
      <c r="T17" s="375"/>
      <c r="U17" s="375"/>
      <c r="V17" s="375"/>
      <c r="W17" s="375"/>
      <c r="X17" s="375"/>
      <c r="Y17" s="375"/>
      <c r="Z17" s="375"/>
    </row>
    <row r="18" spans="1:26" x14ac:dyDescent="0.25">
      <c r="A18" s="155"/>
      <c r="B18" s="156"/>
      <c r="C18" s="277"/>
      <c r="D18" s="280"/>
      <c r="E18" s="157"/>
      <c r="F18" s="158" t="str" cm="1">
        <f t="array" ref="F18">säätöasento_poisto(MPM_P[[#This Row],[Päätelaite
Mittapiste]],MPM_P[[#This Row],[Koko
 Ød]],MPM_P[[#This Row],[Suunniteltu
l/s]]*$J$9,MPM_P[[#This Row],[Paine
Pa]],Tietokanta_yksinkertainen_poisto[])</f>
        <v/>
      </c>
      <c r="G18" s="159" t="str" cm="1">
        <f t="array" ref="G18">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18" s="144" t="str">
        <f>IFERROR(IF(OR(ISBLANK(MPM_P[[#This Row],[Paine
Pa]]), ISBLANK(MPM_P[[#This Row],[Kerroin
k-arvo]])), "",MPM_P[[#This Row],[Kerroin
k-arvo]]*SQRT(MPM_P[[#This Row],[Paine
Pa]])),"")</f>
        <v/>
      </c>
      <c r="I18" s="145"/>
      <c r="J18" s="166" t="str" cm="1">
        <f t="array" aca="1" ref="J18" ca="1">_xlfn.LET(_xlpm.h, INDIRECT("H"&amp;ROW()), _xlpm.i, INDIRECT("I"&amp;ROW()), IF(OR(_xlpm.h="", _xlpm.i="", _xlpm.i=0), " ", (_xlpm.h/_xlpm.i)))</f>
        <v xml:space="preserve"> </v>
      </c>
      <c r="K18" s="160" t="str">
        <f t="shared" si="3"/>
        <v xml:space="preserve"> </v>
      </c>
      <c r="L18" s="161" t="str">
        <f t="shared" si="2"/>
        <v/>
      </c>
      <c r="M18" s="146"/>
      <c r="N18" s="12"/>
      <c r="R18" s="375"/>
      <c r="S18" s="375"/>
      <c r="T18" s="375"/>
      <c r="U18" s="375"/>
      <c r="V18" s="375"/>
      <c r="W18" s="375"/>
      <c r="X18" s="375"/>
      <c r="Y18" s="375"/>
      <c r="Z18" s="375"/>
    </row>
    <row r="19" spans="1:26" x14ac:dyDescent="0.25">
      <c r="A19" s="155"/>
      <c r="B19" s="156"/>
      <c r="C19" s="277"/>
      <c r="D19" s="280"/>
      <c r="E19" s="157"/>
      <c r="F19" s="158" t="str" cm="1">
        <f t="array" ref="F19">säätöasento_poisto(MPM_P[[#This Row],[Päätelaite
Mittapiste]],MPM_P[[#This Row],[Koko
 Ød]],MPM_P[[#This Row],[Suunniteltu
l/s]]*$J$9,MPM_P[[#This Row],[Paine
Pa]],Tietokanta_yksinkertainen_poisto[])</f>
        <v/>
      </c>
      <c r="G19" s="159" t="str" cm="1">
        <f t="array" ref="G19">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19" s="144" t="str">
        <f>IFERROR(IF(OR(ISBLANK(MPM_P[[#This Row],[Paine
Pa]]), ISBLANK(MPM_P[[#This Row],[Kerroin
k-arvo]])), "",MPM_P[[#This Row],[Kerroin
k-arvo]]*SQRT(MPM_P[[#This Row],[Paine
Pa]])),"")</f>
        <v/>
      </c>
      <c r="I19" s="145"/>
      <c r="J19" s="166" t="str" cm="1">
        <f t="array" aca="1" ref="J19" ca="1">_xlfn.LET(_xlpm.h, INDIRECT("H"&amp;ROW()), _xlpm.i, INDIRECT("I"&amp;ROW()), IF(OR(_xlpm.h="", _xlpm.i="", _xlpm.i=0), " ", (_xlpm.h/_xlpm.i)))</f>
        <v xml:space="preserve"> </v>
      </c>
      <c r="K19" s="160" t="str">
        <f t="shared" si="3"/>
        <v xml:space="preserve"> </v>
      </c>
      <c r="L19" s="161" t="str">
        <f t="shared" si="2"/>
        <v/>
      </c>
      <c r="M19" s="146"/>
      <c r="N19" s="12"/>
      <c r="R19" s="206"/>
      <c r="S19" s="237" t="s">
        <v>10</v>
      </c>
      <c r="T19" s="206"/>
      <c r="U19" s="206"/>
      <c r="V19" s="206"/>
      <c r="W19" s="206"/>
      <c r="X19" s="206"/>
      <c r="Y19" s="206"/>
      <c r="Z19" s="206"/>
    </row>
    <row r="20" spans="1:26" x14ac:dyDescent="0.25">
      <c r="A20" s="155"/>
      <c r="B20" s="156"/>
      <c r="C20" s="277"/>
      <c r="D20" s="280"/>
      <c r="E20" s="157"/>
      <c r="F20" s="158" t="str" cm="1">
        <f t="array" ref="F20">säätöasento_poisto(MPM_P[[#This Row],[Päätelaite
Mittapiste]],MPM_P[[#This Row],[Koko
 Ød]],MPM_P[[#This Row],[Suunniteltu
l/s]]*$J$9,MPM_P[[#This Row],[Paine
Pa]],Tietokanta_yksinkertainen_poisto[])</f>
        <v/>
      </c>
      <c r="G20" s="159" t="str" cm="1">
        <f t="array" ref="G20">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0" s="144" t="str">
        <f>IFERROR(IF(OR(ISBLANK(MPM_P[[#This Row],[Paine
Pa]]), ISBLANK(MPM_P[[#This Row],[Kerroin
k-arvo]])), "",MPM_P[[#This Row],[Kerroin
k-arvo]]*SQRT(MPM_P[[#This Row],[Paine
Pa]])),"")</f>
        <v/>
      </c>
      <c r="I20" s="145"/>
      <c r="J20" s="166" t="str" cm="1">
        <f t="array" aca="1" ref="J20" ca="1">_xlfn.LET(_xlpm.h, INDIRECT("H"&amp;ROW()), _xlpm.i, INDIRECT("I"&amp;ROW()), IF(OR(_xlpm.h="", _xlpm.i="", _xlpm.i=0), " ", (_xlpm.h/_xlpm.i)))</f>
        <v xml:space="preserve"> </v>
      </c>
      <c r="K20" s="160" t="str">
        <f t="shared" si="3"/>
        <v xml:space="preserve"> </v>
      </c>
      <c r="L20" s="161" t="str">
        <f t="shared" si="2"/>
        <v/>
      </c>
      <c r="M20" s="146"/>
      <c r="N20" s="12"/>
      <c r="R20" s="238"/>
      <c r="S20" s="241" t="s">
        <v>96</v>
      </c>
      <c r="T20" s="206"/>
      <c r="U20" s="206"/>
      <c r="V20" s="34"/>
      <c r="W20" s="11"/>
      <c r="X20" s="206"/>
      <c r="Y20" s="206"/>
      <c r="Z20" s="206"/>
    </row>
    <row r="21" spans="1:26" x14ac:dyDescent="0.25">
      <c r="A21" s="162"/>
      <c r="B21" s="163"/>
      <c r="C21" s="277"/>
      <c r="D21" s="280"/>
      <c r="E21" s="157"/>
      <c r="F21" s="158" t="str" cm="1">
        <f t="array" ref="F21">säätöasento_poisto(MPM_P[[#This Row],[Päätelaite
Mittapiste]],MPM_P[[#This Row],[Koko
 Ød]],MPM_P[[#This Row],[Suunniteltu
l/s]]*$J$9,MPM_P[[#This Row],[Paine
Pa]],Tietokanta_yksinkertainen_poisto[])</f>
        <v/>
      </c>
      <c r="G21" s="159" t="str" cm="1">
        <f t="array" ref="G21">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1" s="144" t="str">
        <f>IFERROR(IF(OR(ISBLANK(MPM_P[[#This Row],[Paine
Pa]]), ISBLANK(MPM_P[[#This Row],[Kerroin
k-arvo]])), "",MPM_P[[#This Row],[Kerroin
k-arvo]]*SQRT(MPM_P[[#This Row],[Paine
Pa]])),"")</f>
        <v/>
      </c>
      <c r="I21" s="145"/>
      <c r="J21" s="166" t="str" cm="1">
        <f t="array" aca="1" ref="J21" ca="1">_xlfn.LET(_xlpm.h, INDIRECT("H"&amp;ROW()), _xlpm.i, INDIRECT("I"&amp;ROW()), IF(OR(_xlpm.h="", _xlpm.i="", _xlpm.i=0), " ", (_xlpm.h/_xlpm.i)))</f>
        <v xml:space="preserve"> </v>
      </c>
      <c r="K21" s="160" t="str">
        <f t="shared" si="3"/>
        <v xml:space="preserve"> </v>
      </c>
      <c r="L21" s="161" t="str">
        <f t="shared" si="2"/>
        <v/>
      </c>
      <c r="M21" s="146"/>
      <c r="N21" s="12"/>
      <c r="R21" s="239"/>
      <c r="S21" s="265">
        <v>10</v>
      </c>
      <c r="T21" s="266" t="s">
        <v>31</v>
      </c>
      <c r="U21" s="206"/>
      <c r="V21" s="35"/>
      <c r="W21" s="35"/>
      <c r="X21" s="206"/>
      <c r="Y21" s="206"/>
      <c r="Z21" s="206"/>
    </row>
    <row r="22" spans="1:26" x14ac:dyDescent="0.25">
      <c r="A22" s="162"/>
      <c r="B22" s="163"/>
      <c r="C22" s="277"/>
      <c r="D22" s="280"/>
      <c r="E22" s="157"/>
      <c r="F22" s="158" t="str" cm="1">
        <f t="array" ref="F22">säätöasento_poisto(MPM_P[[#This Row],[Päätelaite
Mittapiste]],MPM_P[[#This Row],[Koko
 Ød]],MPM_P[[#This Row],[Suunniteltu
l/s]]*$J$9,MPM_P[[#This Row],[Paine
Pa]],Tietokanta_yksinkertainen_poisto[])</f>
        <v/>
      </c>
      <c r="G22" s="159" t="str" cm="1">
        <f t="array" ref="G22">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2" s="144" t="str">
        <f>IFERROR(IF(OR(ISBLANK(MPM_P[[#This Row],[Paine
Pa]]), ISBLANK(MPM_P[[#This Row],[Kerroin
k-arvo]])), "",MPM_P[[#This Row],[Kerroin
k-arvo]]*SQRT(MPM_P[[#This Row],[Paine
Pa]])),"")</f>
        <v/>
      </c>
      <c r="I22" s="145"/>
      <c r="J22" s="166" t="str" cm="1">
        <f t="array" aca="1" ref="J22" ca="1">_xlfn.LET(_xlpm.h, INDIRECT("H"&amp;ROW()), _xlpm.i, INDIRECT("I"&amp;ROW()), IF(OR(_xlpm.h="", _xlpm.i="", _xlpm.i=0), " ", (_xlpm.h/_xlpm.i)))</f>
        <v xml:space="preserve"> </v>
      </c>
      <c r="K22" s="160"/>
      <c r="L22" s="161"/>
      <c r="M22" s="146"/>
      <c r="N22" s="12"/>
      <c r="R22" s="239"/>
      <c r="S22" s="264"/>
      <c r="T22" s="206"/>
      <c r="U22" s="206"/>
      <c r="V22" s="234"/>
      <c r="W22" s="229"/>
      <c r="X22" s="206"/>
      <c r="Y22" s="206"/>
      <c r="Z22" s="206"/>
    </row>
    <row r="23" spans="1:26" x14ac:dyDescent="0.25">
      <c r="A23" s="162"/>
      <c r="B23" s="163"/>
      <c r="C23" s="277"/>
      <c r="D23" s="280"/>
      <c r="E23" s="157"/>
      <c r="F23" s="158" t="str" cm="1">
        <f t="array" ref="F23">säätöasento_poisto(MPM_P[[#This Row],[Päätelaite
Mittapiste]],MPM_P[[#This Row],[Koko
 Ød]],MPM_P[[#This Row],[Suunniteltu
l/s]]*$J$9,MPM_P[[#This Row],[Paine
Pa]],Tietokanta_yksinkertainen_poisto[])</f>
        <v/>
      </c>
      <c r="G23" s="159" t="str" cm="1">
        <f t="array" ref="G23">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3" s="144" t="str">
        <f>IFERROR(IF(OR(ISBLANK(MPM_P[[#This Row],[Paine
Pa]]), ISBLANK(MPM_P[[#This Row],[Kerroin
k-arvo]])), "",MPM_P[[#This Row],[Kerroin
k-arvo]]*SQRT(MPM_P[[#This Row],[Paine
Pa]])),"")</f>
        <v/>
      </c>
      <c r="I23" s="145"/>
      <c r="J23" s="166" t="str" cm="1">
        <f t="array" aca="1" ref="J23" ca="1">_xlfn.LET(_xlpm.h, INDIRECT("H"&amp;ROW()), _xlpm.i, INDIRECT("I"&amp;ROW()), IF(OR(_xlpm.h="", _xlpm.i="", _xlpm.i=0), " ", (_xlpm.h/_xlpm.i)))</f>
        <v xml:space="preserve"> </v>
      </c>
      <c r="K23" s="160"/>
      <c r="L23" s="161"/>
      <c r="M23" s="146"/>
      <c r="N23" s="12"/>
      <c r="R23" s="239"/>
      <c r="S23" s="235"/>
      <c r="T23" s="232"/>
      <c r="U23" s="206"/>
      <c r="V23" s="240"/>
      <c r="X23" s="206"/>
      <c r="Y23" s="206"/>
      <c r="Z23" s="206"/>
    </row>
    <row r="24" spans="1:26" x14ac:dyDescent="0.25">
      <c r="A24" s="162"/>
      <c r="B24" s="163"/>
      <c r="C24" s="277"/>
      <c r="D24" s="280"/>
      <c r="E24" s="157"/>
      <c r="F24" s="158" t="str" cm="1">
        <f t="array" ref="F24">säätöasento_poisto(MPM_P[[#This Row],[Päätelaite
Mittapiste]],MPM_P[[#This Row],[Koko
 Ød]],MPM_P[[#This Row],[Suunniteltu
l/s]]*$J$9,MPM_P[[#This Row],[Paine
Pa]],Tietokanta_yksinkertainen_poisto[])</f>
        <v/>
      </c>
      <c r="G24" s="159" t="str" cm="1">
        <f t="array" ref="G24">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4" s="144" t="str">
        <f>IFERROR(IF(OR(ISBLANK(MPM_P[[#This Row],[Paine
Pa]]), ISBLANK(MPM_P[[#This Row],[Kerroin
k-arvo]])), "",MPM_P[[#This Row],[Kerroin
k-arvo]]*SQRT(MPM_P[[#This Row],[Paine
Pa]])),"")</f>
        <v/>
      </c>
      <c r="I24" s="145"/>
      <c r="J24" s="166" t="str" cm="1">
        <f t="array" aca="1" ref="J24" ca="1">_xlfn.LET(_xlpm.h, INDIRECT("H"&amp;ROW()), _xlpm.i, INDIRECT("I"&amp;ROW()), IF(OR(_xlpm.h="", _xlpm.i="", _xlpm.i=0), " ", (_xlpm.h/_xlpm.i)))</f>
        <v xml:space="preserve"> </v>
      </c>
      <c r="K24" s="160" t="str">
        <f t="shared" si="3"/>
        <v xml:space="preserve"> </v>
      </c>
      <c r="L24" s="161" t="str">
        <f t="shared" si="2"/>
        <v/>
      </c>
      <c r="M24" s="146"/>
      <c r="N24" s="12"/>
      <c r="R24" s="206"/>
      <c r="S24" s="206"/>
      <c r="T24" s="206"/>
      <c r="U24" s="206"/>
      <c r="V24" s="235"/>
      <c r="W24" s="232"/>
      <c r="X24" s="206"/>
      <c r="Y24" s="206"/>
      <c r="Z24" s="206"/>
    </row>
    <row r="25" spans="1:26" x14ac:dyDescent="0.25">
      <c r="A25" s="162"/>
      <c r="B25" s="163"/>
      <c r="C25" s="277"/>
      <c r="D25" s="280"/>
      <c r="E25" s="157"/>
      <c r="F25" s="158" t="str" cm="1">
        <f t="array" ref="F25">säätöasento_poisto(MPM_P[[#This Row],[Päätelaite
Mittapiste]],MPM_P[[#This Row],[Koko
 Ød]],MPM_P[[#This Row],[Suunniteltu
l/s]]*$J$9,MPM_P[[#This Row],[Paine
Pa]],Tietokanta_yksinkertainen_poisto[])</f>
        <v/>
      </c>
      <c r="G25" s="159" t="str" cm="1">
        <f t="array" ref="G25">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5" s="144" t="str">
        <f>IFERROR(IF(OR(ISBLANK(MPM_P[[#This Row],[Paine
Pa]]), ISBLANK(MPM_P[[#This Row],[Kerroin
k-arvo]])), "",MPM_P[[#This Row],[Kerroin
k-arvo]]*SQRT(MPM_P[[#This Row],[Paine
Pa]])),"")</f>
        <v/>
      </c>
      <c r="I25" s="145"/>
      <c r="J25" s="166" t="str" cm="1">
        <f t="array" aca="1" ref="J25" ca="1">_xlfn.LET(_xlpm.h, INDIRECT("H"&amp;ROW()), _xlpm.i, INDIRECT("I"&amp;ROW()), IF(OR(_xlpm.h="", _xlpm.i="", _xlpm.i=0), " ", (_xlpm.h/_xlpm.i)))</f>
        <v xml:space="preserve"> </v>
      </c>
      <c r="K25" s="160"/>
      <c r="L25" s="161"/>
      <c r="M25" s="146"/>
      <c r="N25" s="12"/>
      <c r="R25" s="298"/>
      <c r="S25" s="376" t="s">
        <v>2982</v>
      </c>
      <c r="T25" s="376"/>
      <c r="U25" s="376"/>
      <c r="V25" s="376"/>
      <c r="W25" s="376"/>
      <c r="X25" s="376"/>
      <c r="Y25" s="189"/>
      <c r="Z25" s="206"/>
    </row>
    <row r="26" spans="1:26" x14ac:dyDescent="0.25">
      <c r="A26" s="162"/>
      <c r="B26" s="163"/>
      <c r="C26" s="277"/>
      <c r="D26" s="280"/>
      <c r="E26" s="157"/>
      <c r="F26" s="158" t="str" cm="1">
        <f t="array" ref="F26">säätöasento_poisto(MPM_P[[#This Row],[Päätelaite
Mittapiste]],MPM_P[[#This Row],[Koko
 Ød]],MPM_P[[#This Row],[Suunniteltu
l/s]]*$J$9,MPM_P[[#This Row],[Paine
Pa]],Tietokanta_yksinkertainen_poisto[])</f>
        <v/>
      </c>
      <c r="G26" s="159" t="str" cm="1">
        <f t="array" ref="G26">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6" s="144" t="str">
        <f>IFERROR(IF(OR(ISBLANK(MPM_P[[#This Row],[Paine
Pa]]), ISBLANK(MPM_P[[#This Row],[Kerroin
k-arvo]])), "",MPM_P[[#This Row],[Kerroin
k-arvo]]*SQRT(MPM_P[[#This Row],[Paine
Pa]])),"")</f>
        <v/>
      </c>
      <c r="I26" s="145"/>
      <c r="J26" s="166" t="str" cm="1">
        <f t="array" aca="1" ref="J26" ca="1">_xlfn.LET(_xlpm.h, INDIRECT("H"&amp;ROW()), _xlpm.i, INDIRECT("I"&amp;ROW()), IF(OR(_xlpm.h="", _xlpm.i="", _xlpm.i=0), " ", (_xlpm.h/_xlpm.i)))</f>
        <v xml:space="preserve"> </v>
      </c>
      <c r="K26" s="160"/>
      <c r="L26" s="161"/>
      <c r="M26" s="146"/>
      <c r="N26" s="12"/>
      <c r="R26" s="298"/>
      <c r="S26" s="302" t="s">
        <v>2983</v>
      </c>
      <c r="T26" s="302" t="s">
        <v>46</v>
      </c>
      <c r="U26" s="302" t="s">
        <v>2985</v>
      </c>
      <c r="V26" s="302" t="s">
        <v>106</v>
      </c>
      <c r="W26" s="302" t="s">
        <v>103</v>
      </c>
      <c r="X26" s="302" t="s">
        <v>2984</v>
      </c>
      <c r="Y26" s="299"/>
      <c r="Z26" s="206"/>
    </row>
    <row r="27" spans="1:26" x14ac:dyDescent="0.25">
      <c r="A27" s="162"/>
      <c r="B27" s="163"/>
      <c r="C27" s="277"/>
      <c r="D27" s="280"/>
      <c r="E27" s="157"/>
      <c r="F27" s="158" t="str" cm="1">
        <f t="array" ref="F27">säätöasento_poisto(MPM_P[[#This Row],[Päätelaite
Mittapiste]],MPM_P[[#This Row],[Koko
 Ød]],MPM_P[[#This Row],[Suunniteltu
l/s]]*$J$9,MPM_P[[#This Row],[Paine
Pa]],Tietokanta_yksinkertainen_poisto[])</f>
        <v/>
      </c>
      <c r="G27" s="159" t="str" cm="1">
        <f t="array" ref="G27">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7" s="144" t="str">
        <f>IFERROR(IF(OR(ISBLANK(MPM_P[[#This Row],[Paine
Pa]]), ISBLANK(MPM_P[[#This Row],[Kerroin
k-arvo]])), "",MPM_P[[#This Row],[Kerroin
k-arvo]]*SQRT(MPM_P[[#This Row],[Paine
Pa]])),"")</f>
        <v/>
      </c>
      <c r="I27" s="145"/>
      <c r="J27" s="166" t="str" cm="1">
        <f t="array" aca="1" ref="J27" ca="1">_xlfn.LET(_xlpm.h, INDIRECT("H"&amp;ROW()), _xlpm.i, INDIRECT("I"&amp;ROW()), IF(OR(_xlpm.h="", _xlpm.i="", _xlpm.i=0), " ", (_xlpm.h/_xlpm.i)))</f>
        <v xml:space="preserve"> </v>
      </c>
      <c r="K27" s="160"/>
      <c r="L27" s="161"/>
      <c r="M27" s="146"/>
      <c r="N27" s="12"/>
      <c r="R27" s="300" t="s">
        <v>2986</v>
      </c>
      <c r="S27" s="303">
        <v>10</v>
      </c>
      <c r="T27" s="303">
        <v>10</v>
      </c>
      <c r="U27" s="303" t="s">
        <v>82</v>
      </c>
      <c r="V27" s="303" t="s">
        <v>83</v>
      </c>
      <c r="W27" s="304">
        <f>T27/SQRT(S27)</f>
        <v>3.1622776601683791</v>
      </c>
      <c r="X27" s="303" cm="1">
        <f t="array" ref="X27">säätöasento_poisto(U27,V27,T27,S27,Tietokanta_yksinkertainen_poisto[])</f>
        <v>4</v>
      </c>
      <c r="Y27" s="301" t="str" cm="1">
        <f t="array" ref="Y27">säätöasento_poisto(V27,W27,U27,T27,Tietokanta_yksinkertainen_poisto[])</f>
        <v/>
      </c>
      <c r="Z27" s="206"/>
    </row>
    <row r="28" spans="1:26" x14ac:dyDescent="0.25">
      <c r="A28" s="162"/>
      <c r="B28" s="163"/>
      <c r="C28" s="277"/>
      <c r="D28" s="280"/>
      <c r="E28" s="157"/>
      <c r="F28" s="158" t="str" cm="1">
        <f t="array" ref="F28">säätöasento_poisto(MPM_P[[#This Row],[Päätelaite
Mittapiste]],MPM_P[[#This Row],[Koko
 Ød]],MPM_P[[#This Row],[Suunniteltu
l/s]]*$J$9,MPM_P[[#This Row],[Paine
Pa]],Tietokanta_yksinkertainen_poisto[])</f>
        <v/>
      </c>
      <c r="G28" s="159" t="str" cm="1">
        <f t="array" ref="G28">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8" s="144" t="str">
        <f>IFERROR(IF(OR(ISBLANK(MPM_P[[#This Row],[Paine
Pa]]), ISBLANK(MPM_P[[#This Row],[Kerroin
k-arvo]])), "",MPM_P[[#This Row],[Kerroin
k-arvo]]*SQRT(MPM_P[[#This Row],[Paine
Pa]])),"")</f>
        <v/>
      </c>
      <c r="I28" s="145"/>
      <c r="J28" s="166" t="str" cm="1">
        <f t="array" aca="1" ref="J28" ca="1">_xlfn.LET(_xlpm.h, INDIRECT("H"&amp;ROW()), _xlpm.i, INDIRECT("I"&amp;ROW()), IF(OR(_xlpm.h="", _xlpm.i="", _xlpm.i=0), " ", (_xlpm.h/_xlpm.i)))</f>
        <v xml:space="preserve"> </v>
      </c>
      <c r="K28" s="160" t="str">
        <f t="shared" si="3"/>
        <v xml:space="preserve"> </v>
      </c>
      <c r="L28" s="161" t="str">
        <f t="shared" si="2"/>
        <v/>
      </c>
      <c r="M28" s="146"/>
      <c r="N28" s="12"/>
      <c r="R28" s="300" t="s">
        <v>2987</v>
      </c>
      <c r="S28" s="303">
        <v>10</v>
      </c>
      <c r="T28" s="303">
        <v>10</v>
      </c>
      <c r="U28" s="303" t="s">
        <v>90</v>
      </c>
      <c r="V28" s="303" t="s">
        <v>294</v>
      </c>
      <c r="W28" s="304">
        <f>T28/SQRT(S28)</f>
        <v>3.1622776601683791</v>
      </c>
      <c r="X28" s="303" cm="1">
        <f t="array" ref="X28">säätöasento_tulo(U28,V28,T28,S28,Tietokanta_yksinkertainen_tulo[])</f>
        <v>8</v>
      </c>
      <c r="Y28" s="301" t="str" cm="1">
        <f t="array" ref="Y28">säätöasento_tulo(V28,W28,U28,T28,Tietokanta_yksinkertainen_tulo[])</f>
        <v/>
      </c>
      <c r="Z28" s="206"/>
    </row>
    <row r="29" spans="1:26" x14ac:dyDescent="0.25">
      <c r="A29" s="178"/>
      <c r="B29" s="179"/>
      <c r="C29" s="277"/>
      <c r="D29" s="280"/>
      <c r="E29" s="164"/>
      <c r="F29" s="158" t="str" cm="1">
        <f t="array" ref="F29">säätöasento_poisto(MPM_P[[#This Row],[Päätelaite
Mittapiste]],MPM_P[[#This Row],[Koko
 Ød]],MPM_P[[#This Row],[Suunniteltu
l/s]]*$J$9,MPM_P[[#This Row],[Paine
Pa]],Tietokanta_yksinkertainen_poisto[])</f>
        <v/>
      </c>
      <c r="G29" s="159" t="str" cm="1">
        <f t="array" ref="G29">IF(OR(
    ISBLANK(MPM_P[[#This Row],[Päätelaite
Mittapiste]]),
    ISBLANK(MPM_P[[#This Row],[Koko
 Ød]]),
    ISBLANK(MPM_P[[#This Row],[Avaus
mm]]),
ISBLANK(MPM_P[[#This Row],[Paine
Pa]])
), "",
  _xlfn.LET(
    _xlpm.comp, MPM_P[[#This Row],[Suunniteltu
l/s]]*$J$9/ SQRT(MPM_P[[#This Row],[Paine
Pa]]),
    _xlpm.filt, _xlfn._xlws.FILTER(
            Tietokanta_yksinkertainen_poisto[],
            (Tietokanta_yksinkertainen_poisto[Tyyppi]=MPM_P[[#This Row],[Päätelaite
Mittapiste]]) *
            (Tietokanta_yksinkertainen_poisto[Koko]=MPM_P[[#This Row],[Koko
 Ød]]) *
            (Tietokanta_yksinkertainen_poisto[asento]=MPM_P[[#This Row],[Avaus
mm]])
         ),
    _xlpm.colIndex, MATCH("k-arvo", Tietokanta_yksinkertainen_poisto[#Headers], 0),
    _xlpm.kValues, INDEX(_xlpm.filt, 0, _xlpm.colIndex),
    _xlpm.diffs, ABS(_xlpm.kValues - _xlpm.comp),
    _xlpm.minDiff, MIN(_xlpm.diffs),
    INDEX(_xlpm.kValues, MATCH(_xlpm.minDiff, _xlpm.diffs, 0))
  )
)</f>
        <v/>
      </c>
      <c r="H29" s="180" t="str">
        <f>IFERROR(IF(OR(ISBLANK(MPM_P[[#This Row],[Paine
Pa]]), ISBLANK(MPM_P[[#This Row],[Kerroin
k-arvo]])), "",MPM_P[[#This Row],[Kerroin
k-arvo]]*SQRT(MPM_P[[#This Row],[Paine
Pa]])),"")</f>
        <v/>
      </c>
      <c r="I29" s="181"/>
      <c r="J29" s="182" t="str" cm="1">
        <f t="array" aca="1" ref="J29" ca="1">_xlfn.LET(_xlpm.h, INDIRECT("H"&amp;ROW()), _xlpm.i, INDIRECT("I"&amp;ROW()), IF(OR(_xlpm.h="", _xlpm.i="", _xlpm.i=0), " ", (_xlpm.h/_xlpm.i)))</f>
        <v xml:space="preserve"> </v>
      </c>
      <c r="K29" s="160" t="str">
        <f t="shared" si="3"/>
        <v xml:space="preserve"> </v>
      </c>
      <c r="L29" s="161" t="str">
        <f t="shared" si="2"/>
        <v/>
      </c>
      <c r="M29" s="183"/>
      <c r="N29" s="12"/>
      <c r="R29" s="206"/>
      <c r="S29" s="206"/>
      <c r="T29" s="206"/>
      <c r="U29" s="206"/>
      <c r="V29" s="206"/>
      <c r="W29" s="206"/>
      <c r="X29" s="206"/>
      <c r="Y29" s="206"/>
      <c r="Z29" s="206"/>
    </row>
    <row r="30" spans="1:26" x14ac:dyDescent="0.25">
      <c r="A30" s="45"/>
      <c r="B30" s="45"/>
      <c r="C30" s="46"/>
      <c r="D30" s="47"/>
      <c r="E30" s="48"/>
      <c r="F30" s="47"/>
      <c r="G30" s="47"/>
      <c r="H30" s="49"/>
      <c r="I30" s="50"/>
      <c r="J30" s="51"/>
      <c r="K30" s="52"/>
      <c r="L30" s="53"/>
      <c r="M30" s="54"/>
      <c r="N30" s="12"/>
      <c r="R30" s="206"/>
      <c r="S30" s="206"/>
      <c r="T30" s="206"/>
      <c r="U30" s="206"/>
      <c r="V30" s="206"/>
      <c r="W30" s="206"/>
      <c r="X30" s="206"/>
      <c r="Y30" s="206"/>
      <c r="Z30" s="206"/>
    </row>
    <row r="31" spans="1:26" x14ac:dyDescent="0.25">
      <c r="A31" s="45"/>
      <c r="B31" s="45"/>
      <c r="C31" s="46"/>
      <c r="D31" s="47"/>
      <c r="E31" s="48"/>
      <c r="F31" s="47"/>
      <c r="G31" s="47"/>
      <c r="H31" s="49"/>
      <c r="I31" s="50"/>
      <c r="J31" s="204">
        <v>1</v>
      </c>
      <c r="K31" s="52"/>
      <c r="L31" s="53"/>
      <c r="M31" s="185">
        <f ca="1">IFERROR(INDEX(MPM_T[[#All],[Seuranta
%]],
    MATCH("R", MPM_T[[#All],[★]], 0)),"")</f>
        <v>1.031079531365064</v>
      </c>
      <c r="N31" s="12"/>
      <c r="R31" s="206"/>
      <c r="S31" s="206"/>
      <c r="T31" s="206"/>
      <c r="U31" s="206"/>
      <c r="V31" s="206"/>
      <c r="W31" s="206"/>
      <c r="X31" s="206"/>
      <c r="Y31" s="206"/>
      <c r="Z31" s="206"/>
    </row>
    <row r="32" spans="1:26" ht="17.25" thickTop="1" thickBot="1" x14ac:dyDescent="0.3">
      <c r="A32" s="4"/>
      <c r="B32" s="5"/>
      <c r="C32" s="44" t="s">
        <v>49</v>
      </c>
      <c r="D32" s="5"/>
      <c r="E32" s="2"/>
      <c r="F32" s="2"/>
      <c r="G32" s="2"/>
      <c r="H32" s="2"/>
      <c r="I32" s="2"/>
      <c r="J32" s="2"/>
      <c r="K32" s="2"/>
      <c r="L32" s="2"/>
      <c r="M32" s="3"/>
      <c r="N32" s="12"/>
      <c r="R32" s="206"/>
      <c r="S32" s="206"/>
      <c r="T32" s="206"/>
      <c r="U32" s="206"/>
      <c r="V32" s="206"/>
      <c r="W32" s="206"/>
      <c r="X32" s="206"/>
      <c r="Y32" s="206"/>
      <c r="Z32" s="206"/>
    </row>
    <row r="33" spans="1:18" ht="21.75" customHeight="1" thickTop="1" thickBot="1" x14ac:dyDescent="0.3">
      <c r="A33" s="405" t="s">
        <v>69</v>
      </c>
      <c r="B33" s="406" t="s">
        <v>70</v>
      </c>
      <c r="C33" s="407" t="s">
        <v>86</v>
      </c>
      <c r="D33" s="408" t="s">
        <v>87</v>
      </c>
      <c r="E33" s="409" t="s">
        <v>73</v>
      </c>
      <c r="F33" s="408" t="s">
        <v>74</v>
      </c>
      <c r="G33" s="402" t="s">
        <v>75</v>
      </c>
      <c r="H33" s="403" t="s">
        <v>76</v>
      </c>
      <c r="I33" s="404" t="s">
        <v>77</v>
      </c>
      <c r="J33" s="402" t="s">
        <v>78</v>
      </c>
      <c r="K33" s="147" t="s">
        <v>88</v>
      </c>
      <c r="L33" s="147" t="s">
        <v>89</v>
      </c>
      <c r="M33" s="404" t="s">
        <v>81</v>
      </c>
      <c r="N33" s="1"/>
    </row>
    <row r="34" spans="1:18" ht="1.5" customHeight="1" thickTop="1" x14ac:dyDescent="0.25">
      <c r="A34" s="170"/>
      <c r="B34" s="171"/>
      <c r="C34" s="275"/>
      <c r="D34" s="278"/>
      <c r="E34" s="150"/>
      <c r="F34" s="151" t="str" cm="1">
        <f t="array" ref="F34">säätöasento_tulo(MPM_T[[#This Row],[Päätelaite
Mittapiste]],MPM_T[[#This Row],[Koko
 Ød]],MPM_T[[#This Row],[Suunniteltu
l/s]]*$J$31,MPM_T[[#This Row],[Paine
Pa]],Tietokanta_yksinkertainen_tulo[])</f>
        <v/>
      </c>
      <c r="G34" s="152" t="str" cm="1">
        <f t="array" ref="G34">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34" s="285" t="str">
        <f>IFERROR(IF(OR(ISBLANK(MPM_T[[#This Row],[Paine
Pa]]), ISBLANK(MPM_T[[#This Row],[Kerroin
k-arvo]])), "",MPM_T[[#This Row],[Kerroin
k-arvo]]*SQRT(MPM_T[[#This Row],[Paine
Pa]])),"")</f>
        <v/>
      </c>
      <c r="I34" s="168"/>
      <c r="J34" s="169" t="str" cm="1">
        <f t="array" aca="1" ref="J34" ca="1">_xlfn.LET(_xlpm.h, INDIRECT("H"&amp;ROW()), _xlpm.i, INDIRECT("I"&amp;ROW()), IF(OR(_xlpm.h="", _xlpm.i="", _xlpm.i=0), " ", (_xlpm.h/_xlpm.i)))</f>
        <v xml:space="preserve"> </v>
      </c>
      <c r="K34" s="172" t="str">
        <f>IFERROR(((IF(AND(H34&gt;0,I34&gt;0,H34&lt;&gt;I34),(H34-I34)," ")))," ")</f>
        <v xml:space="preserve"> </v>
      </c>
      <c r="L34" s="173" t="str">
        <f>IF(OR(ISBLANK(H34), ISBLANK(I34)), "", IFERROR(IF(I34 = 0, "", IF(H34 = I34, "0%", (H34-I34) / I34)), ""))</f>
        <v/>
      </c>
      <c r="M34" s="167"/>
    </row>
    <row r="35" spans="1:18" ht="17.25" customHeight="1" x14ac:dyDescent="0.25">
      <c r="A35" s="148">
        <v>1</v>
      </c>
      <c r="B35" s="149">
        <v>1</v>
      </c>
      <c r="C35" s="277" t="s">
        <v>90</v>
      </c>
      <c r="D35" s="280" t="s">
        <v>292</v>
      </c>
      <c r="E35" s="157">
        <v>25</v>
      </c>
      <c r="F35" s="174" cm="1">
        <f t="array" ref="F35">säätöasento_tulo(MPM_T[[#This Row],[Päätelaite
Mittapiste]],MPM_T[[#This Row],[Koko
 Ød]],MPM_T[[#This Row],[Suunniteltu
l/s]]*$J$31,MPM_T[[#This Row],[Paine
Pa]],Tietokanta_yksinkertainen_tulo[])</f>
        <v>4</v>
      </c>
      <c r="G35" s="175" cm="1">
        <f t="array" ref="G35">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2</v>
      </c>
      <c r="H35" s="286">
        <f>IFERROR(IF(OR(ISBLANK(MPM_T[[#This Row],[Paine
Pa]]), ISBLANK(MPM_T[[#This Row],[Kerroin
k-arvo]])), "",MPM_T[[#This Row],[Kerroin
k-arvo]]*SQRT(MPM_T[[#This Row],[Paine
Pa]])),"")</f>
        <v>10</v>
      </c>
      <c r="I35" s="268">
        <v>10</v>
      </c>
      <c r="J35" s="165" cm="1">
        <f t="array" aca="1" ref="J35" ca="1">_xlfn.LET(_xlpm.h, INDIRECT("H"&amp;ROW()), _xlpm.i, INDIRECT("I"&amp;ROW()), IF(OR(_xlpm.h="", _xlpm.i="", _xlpm.i=0), " ", (_xlpm.h/_xlpm.i)))</f>
        <v>1</v>
      </c>
      <c r="K35" s="153" t="str">
        <f>IFERROR(((IF(AND(H35&gt;0,I35&gt;0,H35&lt;&gt;I35),(H35-I35)," ")))," ")</f>
        <v xml:space="preserve"> </v>
      </c>
      <c r="L35" s="154" t="str">
        <f>IF(OR(ISBLANK(H35), ISBLANK(I35)), "", IFERROR(IF(I35 = 0, "", IF(H35 = I35, "0%", (H35-I35) / I35)), ""))</f>
        <v>0%</v>
      </c>
      <c r="M35" s="143"/>
    </row>
    <row r="36" spans="1:18" x14ac:dyDescent="0.25">
      <c r="A36" s="148">
        <v>1</v>
      </c>
      <c r="B36" s="156">
        <v>2</v>
      </c>
      <c r="C36" s="277" t="s">
        <v>90</v>
      </c>
      <c r="D36" s="280" t="s">
        <v>292</v>
      </c>
      <c r="E36" s="157">
        <v>23</v>
      </c>
      <c r="F36" s="174">
        <v>3</v>
      </c>
      <c r="G36" s="175" cm="1">
        <f t="array" ref="G36">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1.55</v>
      </c>
      <c r="H36" s="289">
        <f>IFERROR(IF(OR(ISBLANK(MPM_T[[#This Row],[Paine
Pa]]), ISBLANK(MPM_T[[#This Row],[Kerroin
k-arvo]])), "",MPM_T[[#This Row],[Kerroin
k-arvo]]*SQRT(MPM_T[[#This Row],[Paine
Pa]])),"")</f>
        <v>7.4335388611347151</v>
      </c>
      <c r="I36" s="160">
        <v>8</v>
      </c>
      <c r="J36" s="166" cm="1">
        <f t="array" aca="1" ref="J36" ca="1">_xlfn.LET(_xlpm.h, INDIRECT("H"&amp;ROW()), _xlpm.i, INDIRECT("I"&amp;ROW()), IF(OR(_xlpm.h="", _xlpm.i="", _xlpm.i=0), " ", (_xlpm.h/_xlpm.i)))</f>
        <v>0.92919235764183938</v>
      </c>
      <c r="K36" s="160">
        <f>IFERROR(((IF(AND(H36&gt;0,I36&gt;0,H36&lt;&gt;I36),(H36-I36)," ")))," ")</f>
        <v>-0.56646113886528493</v>
      </c>
      <c r="L36" s="161">
        <f>IF(OR(ISBLANK(H36), ISBLANK(I36)), "", IFERROR(IF(I36 = 0, "", IF(H36 = I36, "0%", (H36-I36) / I36)), ""))</f>
        <v>-7.0807642358160616E-2</v>
      </c>
      <c r="M36" s="146"/>
      <c r="R36" s="205" t="s">
        <v>98</v>
      </c>
    </row>
    <row r="37" spans="1:18" x14ac:dyDescent="0.25">
      <c r="A37" s="148">
        <v>1</v>
      </c>
      <c r="B37" s="149">
        <v>3</v>
      </c>
      <c r="C37" s="277" t="s">
        <v>90</v>
      </c>
      <c r="D37" s="280" t="s">
        <v>292</v>
      </c>
      <c r="E37" s="157">
        <v>21</v>
      </c>
      <c r="F37" s="174" cm="1">
        <f t="array" ref="F37">säätöasento_tulo(MPM_T[[#This Row],[Päätelaite
Mittapiste]],MPM_T[[#This Row],[Koko
 Ød]],MPM_T[[#This Row],[Suunniteltu
l/s]]*$J$31,MPM_T[[#This Row],[Paine
Pa]],Tietokanta_yksinkertainen_tulo[])</f>
        <v>6</v>
      </c>
      <c r="G37" s="175" cm="1">
        <f t="array" ref="G37">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2.7</v>
      </c>
      <c r="H37" s="287">
        <f>IFERROR(IF(OR(ISBLANK(MPM_T[[#This Row],[Paine
Pa]]), ISBLANK(MPM_T[[#This Row],[Kerroin
k-arvo]])), "",MPM_T[[#This Row],[Kerroin
k-arvo]]*SQRT(MPM_T[[#This Row],[Paine
Pa]])),"")</f>
        <v>12.372954376380768</v>
      </c>
      <c r="I37" s="160">
        <v>12</v>
      </c>
      <c r="J37" s="166" cm="1">
        <f t="array" aca="1" ref="J37" ca="1">_xlfn.LET(_xlpm.h, INDIRECT("H"&amp;ROW()), _xlpm.i, INDIRECT("I"&amp;ROW()), IF(OR(_xlpm.h="", _xlpm.i="", _xlpm.i=0), " ", (_xlpm.h/_xlpm.i)))</f>
        <v>1.031079531365064</v>
      </c>
      <c r="K37" s="160">
        <f>IFERROR(((IF(AND(H37&gt;0,I37&gt;0,H37&lt;&gt;I37),(H37-I37)," ")))," ")</f>
        <v>0.37295437638076834</v>
      </c>
      <c r="L37" s="161">
        <f t="shared" ref="L37:L49" si="4">IF(OR(ISBLANK(H37), ISBLANK(I37)), "", IFERROR(IF(I37 = 0, "", IF(H37 = I37, "0%", (H37-I37) / I37)), ""))</f>
        <v>3.1079531365064028E-2</v>
      </c>
      <c r="M37" s="146" t="s">
        <v>2994</v>
      </c>
    </row>
    <row r="38" spans="1:18" x14ac:dyDescent="0.25">
      <c r="A38" s="148">
        <v>1</v>
      </c>
      <c r="B38" s="156">
        <v>4</v>
      </c>
      <c r="C38" s="277" t="s">
        <v>90</v>
      </c>
      <c r="D38" s="280" t="s">
        <v>292</v>
      </c>
      <c r="E38" s="157">
        <v>8</v>
      </c>
      <c r="F38" s="174">
        <v>8</v>
      </c>
      <c r="G38" s="175" cm="1">
        <f t="array" ref="G38">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3.56</v>
      </c>
      <c r="H38" s="287">
        <f>IFERROR(IF(OR(ISBLANK(MPM_T[[#This Row],[Paine
Pa]]), ISBLANK(MPM_T[[#This Row],[Kerroin
k-arvo]])), "",MPM_T[[#This Row],[Kerroin
k-arvo]]*SQRT(MPM_T[[#This Row],[Paine
Pa]])),"")</f>
        <v>10.069200564096437</v>
      </c>
      <c r="I38" s="160">
        <v>10</v>
      </c>
      <c r="J38" s="166" cm="1">
        <f t="array" aca="1" ref="J38" ca="1">_xlfn.LET(_xlpm.h, INDIRECT("H"&amp;ROW()), _xlpm.i, INDIRECT("I"&amp;ROW()), IF(OR(_xlpm.h="", _xlpm.i="", _xlpm.i=0), " ", (_xlpm.h/_xlpm.i)))</f>
        <v>1.0069200564096437</v>
      </c>
      <c r="K38" s="160">
        <f t="shared" ref="K38:K49" si="5">IFERROR(((IF(AND(H38&gt;0,I38&gt;0,H38&lt;&gt;I38),(H38-I38)," ")))," ")</f>
        <v>6.9200564096437489E-2</v>
      </c>
      <c r="L38" s="161">
        <f t="shared" si="4"/>
        <v>6.9200564096437486E-3</v>
      </c>
      <c r="M38" s="146" t="s">
        <v>2541</v>
      </c>
    </row>
    <row r="39" spans="1:18" x14ac:dyDescent="0.25">
      <c r="A39" s="148">
        <v>1</v>
      </c>
      <c r="B39" s="149">
        <v>5</v>
      </c>
      <c r="C39" s="277" t="s">
        <v>90</v>
      </c>
      <c r="D39" s="280" t="s">
        <v>292</v>
      </c>
      <c r="E39" s="157">
        <v>15</v>
      </c>
      <c r="F39" s="174">
        <v>3</v>
      </c>
      <c r="G39" s="175" cm="1">
        <f t="array" ref="G39">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1.55</v>
      </c>
      <c r="H39" s="287">
        <f>IFERROR(IF(OR(ISBLANK(MPM_T[[#This Row],[Paine
Pa]]), ISBLANK(MPM_T[[#This Row],[Kerroin
k-arvo]])), "",MPM_T[[#This Row],[Kerroin
k-arvo]]*SQRT(MPM_T[[#This Row],[Paine
Pa]])),"")</f>
        <v>6.0031241866214966</v>
      </c>
      <c r="I39" s="160">
        <v>6</v>
      </c>
      <c r="J39" s="166" cm="1">
        <f t="array" aca="1" ref="J39" ca="1">_xlfn.LET(_xlpm.h, INDIRECT("H"&amp;ROW()), _xlpm.i, INDIRECT("I"&amp;ROW()), IF(OR(_xlpm.h="", _xlpm.i="", _xlpm.i=0), " ", (_xlpm.h/_xlpm.i)))</f>
        <v>1.0005206977702494</v>
      </c>
      <c r="K39" s="160">
        <f t="shared" si="5"/>
        <v>3.1241866214966052E-3</v>
      </c>
      <c r="L39" s="161">
        <f t="shared" si="4"/>
        <v>5.206977702494342E-4</v>
      </c>
      <c r="M39" s="146"/>
    </row>
    <row r="40" spans="1:18" x14ac:dyDescent="0.25">
      <c r="A40" s="155"/>
      <c r="B40" s="156"/>
      <c r="C40" s="277"/>
      <c r="D40" s="280"/>
      <c r="E40" s="157"/>
      <c r="F40" s="174" t="str" cm="1">
        <f t="array" ref="F40">säätöasento_tulo(MPM_T[[#This Row],[Päätelaite
Mittapiste]],MPM_T[[#This Row],[Koko
 Ød]],MPM_T[[#This Row],[Suunniteltu
l/s]]*$J$31,MPM_T[[#This Row],[Paine
Pa]],Tietokanta_yksinkertainen_tulo[])</f>
        <v/>
      </c>
      <c r="G40" s="175" t="str" cm="1">
        <f t="array" ref="G40">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0" s="287" t="str">
        <f>IFERROR(IF(OR(ISBLANK(MPM_T[[#This Row],[Paine
Pa]]), ISBLANK(MPM_T[[#This Row],[Kerroin
k-arvo]])), "",MPM_T[[#This Row],[Kerroin
k-arvo]]*SQRT(MPM_T[[#This Row],[Paine
Pa]])),"")</f>
        <v/>
      </c>
      <c r="I40" s="160"/>
      <c r="J40" s="166" t="str" cm="1">
        <f t="array" aca="1" ref="J40" ca="1">_xlfn.LET(_xlpm.h, INDIRECT("H"&amp;ROW()), _xlpm.i, INDIRECT("I"&amp;ROW()), IF(OR(_xlpm.h="", _xlpm.i="", _xlpm.i=0), " ", (_xlpm.h/_xlpm.i)))</f>
        <v xml:space="preserve"> </v>
      </c>
      <c r="K40" s="160" t="str">
        <f t="shared" si="5"/>
        <v xml:space="preserve"> </v>
      </c>
      <c r="L40" s="161" t="str">
        <f t="shared" si="4"/>
        <v/>
      </c>
      <c r="M40" s="146"/>
    </row>
    <row r="41" spans="1:18" x14ac:dyDescent="0.25">
      <c r="A41" s="155"/>
      <c r="B41" s="156"/>
      <c r="C41" s="277"/>
      <c r="D41" s="280"/>
      <c r="E41" s="157"/>
      <c r="F41" s="174" t="str" cm="1">
        <f t="array" ref="F41">säätöasento_tulo(MPM_T[[#This Row],[Päätelaite
Mittapiste]],MPM_T[[#This Row],[Koko
 Ød]],MPM_T[[#This Row],[Suunniteltu
l/s]]*$J$31,MPM_T[[#This Row],[Paine
Pa]],Tietokanta_yksinkertainen_tulo[])</f>
        <v/>
      </c>
      <c r="G41" s="175" t="str" cm="1">
        <f t="array" ref="G41">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1" s="287" t="str">
        <f>IFERROR(IF(OR(ISBLANK(MPM_T[[#This Row],[Paine
Pa]]), ISBLANK(MPM_T[[#This Row],[Kerroin
k-arvo]])), "",MPM_T[[#This Row],[Kerroin
k-arvo]]*SQRT(MPM_T[[#This Row],[Paine
Pa]])),"")</f>
        <v/>
      </c>
      <c r="I41" s="160"/>
      <c r="J41" s="166" t="str" cm="1">
        <f t="array" aca="1" ref="J41" ca="1">_xlfn.LET(_xlpm.h, INDIRECT("H"&amp;ROW()), _xlpm.i, INDIRECT("I"&amp;ROW()), IF(OR(_xlpm.h="", _xlpm.i="", _xlpm.i=0), " ", (_xlpm.h/_xlpm.i)))</f>
        <v xml:space="preserve"> </v>
      </c>
      <c r="K41" s="160" t="str">
        <f t="shared" si="5"/>
        <v xml:space="preserve"> </v>
      </c>
      <c r="L41" s="161" t="str">
        <f t="shared" si="4"/>
        <v/>
      </c>
      <c r="M41" s="146"/>
    </row>
    <row r="42" spans="1:18" x14ac:dyDescent="0.25">
      <c r="A42" s="162"/>
      <c r="B42" s="163"/>
      <c r="C42" s="277"/>
      <c r="D42" s="280"/>
      <c r="E42" s="157"/>
      <c r="F42" s="174" t="str" cm="1">
        <f t="array" ref="F42">säätöasento_tulo(MPM_T[[#This Row],[Päätelaite
Mittapiste]],MPM_T[[#This Row],[Koko
 Ød]],MPM_T[[#This Row],[Suunniteltu
l/s]]*$J$31,MPM_T[[#This Row],[Paine
Pa]],Tietokanta_yksinkertainen_tulo[])</f>
        <v/>
      </c>
      <c r="G42" s="175" t="str" cm="1">
        <f t="array" ref="G42">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2" s="287" t="str">
        <f>IFERROR(IF(OR(ISBLANK(MPM_T[[#This Row],[Paine
Pa]]), ISBLANK(MPM_T[[#This Row],[Kerroin
k-arvo]])), "",MPM_T[[#This Row],[Kerroin
k-arvo]]*SQRT(MPM_T[[#This Row],[Paine
Pa]])),"")</f>
        <v/>
      </c>
      <c r="I42" s="160"/>
      <c r="J42" s="166" t="str" cm="1">
        <f t="array" aca="1" ref="J42" ca="1">_xlfn.LET(_xlpm.h, INDIRECT("H"&amp;ROW()), _xlpm.i, INDIRECT("I"&amp;ROW()), IF(OR(_xlpm.h="", _xlpm.i="", _xlpm.i=0), " ", (_xlpm.h/_xlpm.i)))</f>
        <v xml:space="preserve"> </v>
      </c>
      <c r="K42" s="160" t="str">
        <f t="shared" si="5"/>
        <v xml:space="preserve"> </v>
      </c>
      <c r="L42" s="161" t="str">
        <f t="shared" si="4"/>
        <v/>
      </c>
      <c r="M42" s="146"/>
    </row>
    <row r="43" spans="1:18" x14ac:dyDescent="0.25">
      <c r="A43" s="162"/>
      <c r="B43" s="163"/>
      <c r="C43" s="277"/>
      <c r="D43" s="280"/>
      <c r="E43" s="157"/>
      <c r="F43" s="174" t="str" cm="1">
        <f t="array" ref="F43">säätöasento_tulo(MPM_T[[#This Row],[Päätelaite
Mittapiste]],MPM_T[[#This Row],[Koko
 Ød]],MPM_T[[#This Row],[Suunniteltu
l/s]]*$J$31,MPM_T[[#This Row],[Paine
Pa]],Tietokanta_yksinkertainen_tulo[])</f>
        <v/>
      </c>
      <c r="G43" s="175" t="str" cm="1">
        <f t="array" ref="G43">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3" s="287" t="str">
        <f>IFERROR(IF(OR(ISBLANK(MPM_T[[#This Row],[Paine
Pa]]), ISBLANK(MPM_T[[#This Row],[Kerroin
k-arvo]])), "",MPM_T[[#This Row],[Kerroin
k-arvo]]*SQRT(MPM_T[[#This Row],[Paine
Pa]])),"")</f>
        <v/>
      </c>
      <c r="I43" s="160"/>
      <c r="J43" s="166" t="str" cm="1">
        <f t="array" aca="1" ref="J43" ca="1">_xlfn.LET(_xlpm.h, INDIRECT("H"&amp;ROW()), _xlpm.i, INDIRECT("I"&amp;ROW()), IF(OR(_xlpm.h="", _xlpm.i="", _xlpm.i=0), " ", (_xlpm.h/_xlpm.i)))</f>
        <v xml:space="preserve"> </v>
      </c>
      <c r="K43" s="160" t="str">
        <f t="shared" si="5"/>
        <v xml:space="preserve"> </v>
      </c>
      <c r="L43" s="161" t="str">
        <f t="shared" si="4"/>
        <v/>
      </c>
      <c r="M43" s="146"/>
    </row>
    <row r="44" spans="1:18" x14ac:dyDescent="0.25">
      <c r="A44" s="162"/>
      <c r="B44" s="163"/>
      <c r="C44" s="277"/>
      <c r="D44" s="280"/>
      <c r="E44" s="157"/>
      <c r="F44" s="174" t="str" cm="1">
        <f t="array" ref="F44">säätöasento_tulo(MPM_T[[#This Row],[Päätelaite
Mittapiste]],MPM_T[[#This Row],[Koko
 Ød]],MPM_T[[#This Row],[Suunniteltu
l/s]]*$J$31,MPM_T[[#This Row],[Paine
Pa]],Tietokanta_yksinkertainen_tulo[])</f>
        <v/>
      </c>
      <c r="G44" s="175" t="str" cm="1">
        <f t="array" ref="G44">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4" s="287" t="str">
        <f>IFERROR(IF(OR(ISBLANK(MPM_T[[#This Row],[Paine
Pa]]), ISBLANK(MPM_T[[#This Row],[Kerroin
k-arvo]])), "",MPM_T[[#This Row],[Kerroin
k-arvo]]*SQRT(MPM_T[[#This Row],[Paine
Pa]])),"")</f>
        <v/>
      </c>
      <c r="I44" s="160"/>
      <c r="J44" s="166" t="str" cm="1">
        <f t="array" aca="1" ref="J44" ca="1">_xlfn.LET(_xlpm.h, INDIRECT("H"&amp;ROW()), _xlpm.i, INDIRECT("I"&amp;ROW()), IF(OR(_xlpm.h="", _xlpm.i="", _xlpm.i=0), " ", (_xlpm.h/_xlpm.i)))</f>
        <v xml:space="preserve"> </v>
      </c>
      <c r="K44" s="160" t="str">
        <f t="shared" si="5"/>
        <v xml:space="preserve"> </v>
      </c>
      <c r="L44" s="161" t="str">
        <f t="shared" si="4"/>
        <v/>
      </c>
      <c r="M44" s="146"/>
    </row>
    <row r="45" spans="1:18" x14ac:dyDescent="0.25">
      <c r="A45" s="162"/>
      <c r="B45" s="163"/>
      <c r="C45" s="277"/>
      <c r="D45" s="280"/>
      <c r="E45" s="157"/>
      <c r="F45" s="174" t="str" cm="1">
        <f t="array" ref="F45">säätöasento_tulo(MPM_T[[#This Row],[Päätelaite
Mittapiste]],MPM_T[[#This Row],[Koko
 Ød]],MPM_T[[#This Row],[Suunniteltu
l/s]]*$J$31,MPM_T[[#This Row],[Paine
Pa]],Tietokanta_yksinkertainen_tulo[])</f>
        <v/>
      </c>
      <c r="G45" s="175" t="str" cm="1">
        <f t="array" ref="G45">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5" s="287" t="str">
        <f>IFERROR(IF(OR(ISBLANK(MPM_T[[#This Row],[Paine
Pa]]), ISBLANK(MPM_T[[#This Row],[Kerroin
k-arvo]])), "",MPM_T[[#This Row],[Kerroin
k-arvo]]*SQRT(MPM_T[[#This Row],[Paine
Pa]])),"")</f>
        <v/>
      </c>
      <c r="I45" s="160"/>
      <c r="J45" s="166" t="str" cm="1">
        <f t="array" aca="1" ref="J45" ca="1">_xlfn.LET(_xlpm.h, INDIRECT("H"&amp;ROW()), _xlpm.i, INDIRECT("I"&amp;ROW()), IF(OR(_xlpm.h="", _xlpm.i="", _xlpm.i=0), " ", (_xlpm.h/_xlpm.i)))</f>
        <v xml:space="preserve"> </v>
      </c>
      <c r="K45" s="160" t="str">
        <f t="shared" si="5"/>
        <v xml:space="preserve"> </v>
      </c>
      <c r="L45" s="161" t="str">
        <f t="shared" si="4"/>
        <v/>
      </c>
      <c r="M45" s="146"/>
    </row>
    <row r="46" spans="1:18" x14ac:dyDescent="0.25">
      <c r="A46" s="162"/>
      <c r="B46" s="163"/>
      <c r="C46" s="277"/>
      <c r="D46" s="280"/>
      <c r="E46" s="157"/>
      <c r="F46" s="174" t="str" cm="1">
        <f t="array" ref="F46">säätöasento_tulo(MPM_T[[#This Row],[Päätelaite
Mittapiste]],MPM_T[[#This Row],[Koko
 Ød]],MPM_T[[#This Row],[Suunniteltu
l/s]]*$J$31,MPM_T[[#This Row],[Paine
Pa]],Tietokanta_yksinkertainen_tulo[])</f>
        <v/>
      </c>
      <c r="G46" s="175" t="str" cm="1">
        <f t="array" ref="G46">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6" s="287" t="str">
        <f>IFERROR(IF(OR(ISBLANK(MPM_T[[#This Row],[Paine
Pa]]), ISBLANK(MPM_T[[#This Row],[Kerroin
k-arvo]])), "",MPM_T[[#This Row],[Kerroin
k-arvo]]*SQRT(MPM_T[[#This Row],[Paine
Pa]])),"")</f>
        <v/>
      </c>
      <c r="I46" s="160"/>
      <c r="J46" s="166" t="str" cm="1">
        <f t="array" aca="1" ref="J46" ca="1">_xlfn.LET(_xlpm.h, INDIRECT("H"&amp;ROW()), _xlpm.i, INDIRECT("I"&amp;ROW()), IF(OR(_xlpm.h="", _xlpm.i="", _xlpm.i=0), " ", (_xlpm.h/_xlpm.i)))</f>
        <v xml:space="preserve"> </v>
      </c>
      <c r="K46" s="160" t="str">
        <f t="shared" si="5"/>
        <v xml:space="preserve"> </v>
      </c>
      <c r="L46" s="161" t="str">
        <f t="shared" si="4"/>
        <v/>
      </c>
      <c r="M46" s="146"/>
    </row>
    <row r="47" spans="1:18" x14ac:dyDescent="0.25">
      <c r="A47" s="162"/>
      <c r="B47" s="163"/>
      <c r="C47" s="277"/>
      <c r="D47" s="280"/>
      <c r="E47" s="157"/>
      <c r="F47" s="174" t="str" cm="1">
        <f t="array" ref="F47">säätöasento_tulo(MPM_T[[#This Row],[Päätelaite
Mittapiste]],MPM_T[[#This Row],[Koko
 Ød]],MPM_T[[#This Row],[Suunniteltu
l/s]]*$J$31,MPM_T[[#This Row],[Paine
Pa]],Tietokanta_yksinkertainen_tulo[])</f>
        <v/>
      </c>
      <c r="G47" s="175" t="str" cm="1">
        <f t="array" ref="G47">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7" s="287" t="str">
        <f>IFERROR(IF(OR(ISBLANK(MPM_T[[#This Row],[Paine
Pa]]), ISBLANK(MPM_T[[#This Row],[Kerroin
k-arvo]])), "",MPM_T[[#This Row],[Kerroin
k-arvo]]*SQRT(MPM_T[[#This Row],[Paine
Pa]])),"")</f>
        <v/>
      </c>
      <c r="I47" s="160"/>
      <c r="J47" s="166" t="str" cm="1">
        <f t="array" aca="1" ref="J47" ca="1">_xlfn.LET(_xlpm.h, INDIRECT("H"&amp;ROW()), _xlpm.i, INDIRECT("I"&amp;ROW()), IF(OR(_xlpm.h="", _xlpm.i="", _xlpm.i=0), " ", (_xlpm.h/_xlpm.i)))</f>
        <v xml:space="preserve"> </v>
      </c>
      <c r="K47" s="160" t="str">
        <f t="shared" si="5"/>
        <v xml:space="preserve"> </v>
      </c>
      <c r="L47" s="161" t="str">
        <f t="shared" si="4"/>
        <v/>
      </c>
      <c r="M47" s="146"/>
    </row>
    <row r="48" spans="1:18" x14ac:dyDescent="0.25">
      <c r="A48" s="162"/>
      <c r="B48" s="163"/>
      <c r="C48" s="277"/>
      <c r="D48" s="280"/>
      <c r="E48" s="157"/>
      <c r="F48" s="174" t="str" cm="1">
        <f t="array" ref="F48">säätöasento_tulo(MPM_T[[#This Row],[Päätelaite
Mittapiste]],MPM_T[[#This Row],[Koko
 Ød]],MPM_T[[#This Row],[Suunniteltu
l/s]]*$J$31,MPM_T[[#This Row],[Paine
Pa]],Tietokanta_yksinkertainen_tulo[])</f>
        <v/>
      </c>
      <c r="G48" s="175" t="str" cm="1">
        <f t="array" ref="G48">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8" s="287" t="str">
        <f>IFERROR(IF(OR(ISBLANK(MPM_T[[#This Row],[Paine
Pa]]), ISBLANK(MPM_T[[#This Row],[Kerroin
k-arvo]])), "",MPM_T[[#This Row],[Kerroin
k-arvo]]*SQRT(MPM_T[[#This Row],[Paine
Pa]])),"")</f>
        <v/>
      </c>
      <c r="I48" s="160"/>
      <c r="J48" s="166" t="str" cm="1">
        <f t="array" aca="1" ref="J48" ca="1">_xlfn.LET(_xlpm.h, INDIRECT("H"&amp;ROW()), _xlpm.i, INDIRECT("I"&amp;ROW()), IF(OR(_xlpm.h="", _xlpm.i="", _xlpm.i=0), " ", (_xlpm.h/_xlpm.i)))</f>
        <v xml:space="preserve"> </v>
      </c>
      <c r="K48" s="160" t="str">
        <f t="shared" si="5"/>
        <v xml:space="preserve"> </v>
      </c>
      <c r="L48" s="161" t="str">
        <f t="shared" si="4"/>
        <v/>
      </c>
      <c r="M48" s="146"/>
    </row>
    <row r="49" spans="1:13" x14ac:dyDescent="0.25">
      <c r="A49" s="162"/>
      <c r="B49" s="163"/>
      <c r="C49" s="277"/>
      <c r="D49" s="280"/>
      <c r="E49" s="157"/>
      <c r="F49" s="174" t="str" cm="1">
        <f t="array" ref="F49">säätöasento_tulo(MPM_T[[#This Row],[Päätelaite
Mittapiste]],MPM_T[[#This Row],[Koko
 Ød]],MPM_T[[#This Row],[Suunniteltu
l/s]]*$J$31,MPM_T[[#This Row],[Paine
Pa]],Tietokanta_yksinkertainen_tulo[])</f>
        <v/>
      </c>
      <c r="G49" s="175" t="str" cm="1">
        <f t="array" ref="G49">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49" s="287" t="str">
        <f>IFERROR(IF(OR(ISBLANK(MPM_T[[#This Row],[Paine
Pa]]), ISBLANK(MPM_T[[#This Row],[Kerroin
k-arvo]])), "",MPM_T[[#This Row],[Kerroin
k-arvo]]*SQRT(MPM_T[[#This Row],[Paine
Pa]])),"")</f>
        <v/>
      </c>
      <c r="I49" s="160"/>
      <c r="J49" s="166" t="str" cm="1">
        <f t="array" aca="1" ref="J49" ca="1">_xlfn.LET(_xlpm.h, INDIRECT("H"&amp;ROW()), _xlpm.i, INDIRECT("I"&amp;ROW()), IF(OR(_xlpm.h="", _xlpm.i="", _xlpm.i=0), " ", (_xlpm.h/_xlpm.i)))</f>
        <v xml:space="preserve"> </v>
      </c>
      <c r="K49" s="160" t="str">
        <f t="shared" si="5"/>
        <v xml:space="preserve"> </v>
      </c>
      <c r="L49" s="161" t="str">
        <f t="shared" si="4"/>
        <v/>
      </c>
      <c r="M49" s="146"/>
    </row>
    <row r="50" spans="1:13" x14ac:dyDescent="0.25">
      <c r="A50" s="162"/>
      <c r="B50" s="163"/>
      <c r="C50" s="277"/>
      <c r="D50" s="280"/>
      <c r="E50" s="157"/>
      <c r="F50" s="174" t="str" cm="1">
        <f t="array" ref="F50">säätöasento_tulo(MPM_T[[#This Row],[Päätelaite
Mittapiste]],MPM_T[[#This Row],[Koko
 Ød]],MPM_T[[#This Row],[Suunniteltu
l/s]]*$J$31,MPM_T[[#This Row],[Paine
Pa]],Tietokanta_yksinkertainen_tulo[])</f>
        <v/>
      </c>
      <c r="G50" s="175" t="str" cm="1">
        <f t="array" ref="G50">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50" s="287" t="str">
        <f>IFERROR(IF(OR(ISBLANK(MPM_T[[#This Row],[Paine
Pa]]), ISBLANK(MPM_T[[#This Row],[Kerroin
k-arvo]])), "",MPM_T[[#This Row],[Kerroin
k-arvo]]*SQRT(MPM_T[[#This Row],[Paine
Pa]])),"")</f>
        <v/>
      </c>
      <c r="I50" s="160"/>
      <c r="J50" s="166" t="str" cm="1">
        <f t="array" aca="1" ref="J50" ca="1">_xlfn.LET(_xlpm.h, INDIRECT("H"&amp;ROW()), _xlpm.i, INDIRECT("I"&amp;ROW()), IF(OR(_xlpm.h="", _xlpm.i="", _xlpm.i=0), " ", (_xlpm.h/_xlpm.i)))</f>
        <v xml:space="preserve"> </v>
      </c>
      <c r="K50" s="160" t="str">
        <f>IFERROR(((IF(AND(H50&gt;0,I50&gt;0,H50&lt;&gt;I50),(H50-I50)," ")))," ")</f>
        <v xml:space="preserve"> </v>
      </c>
      <c r="L50" s="161" t="str">
        <f>IF(OR(ISBLANK(H50), ISBLANK(I50)), "", IFERROR(IF(I50 = 0, "", IF(H50 = I50, "0%", (H50-I50) / I50)), ""))</f>
        <v/>
      </c>
      <c r="M50" s="146"/>
    </row>
    <row r="51" spans="1:13" x14ac:dyDescent="0.25">
      <c r="A51" s="178"/>
      <c r="B51" s="179"/>
      <c r="C51" s="277"/>
      <c r="D51" s="280"/>
      <c r="E51" s="157"/>
      <c r="F51" s="174" t="str" cm="1">
        <f t="array" ref="F51">säätöasento_tulo(MPM_T[[#This Row],[Päätelaite
Mittapiste]],MPM_T[[#This Row],[Koko
 Ød]],MPM_T[[#This Row],[Suunniteltu
l/s]]*$J$31,MPM_T[[#This Row],[Paine
Pa]],Tietokanta_yksinkertainen_tulo[])</f>
        <v/>
      </c>
      <c r="G51" s="175" t="str" cm="1">
        <f t="array" ref="G51">IF(OR( ISBLANK(MPM_T[[#This Row],[Päätelaite
Mittapiste]]), ISBLANK(MPM_T[[#This Row],[Koko
 Ød]]), ISBLANK(MPM_T[[#This Row],[Avaus
mm]]), ISBLANK(MPM_T[[#This Row],[Paine
Pa]]) ), "", _xlfn.LET( _xlpm.comp, MPM_T[[#This Row],[Suunniteltu
l/s]] * $J$31 / SQRT(MPM_T[[#This Row],[Paine
Pa]]), _xlpm.filt, _xlfn._xlws.FILTER( Tietokanta_yksinkertainen_tulo[], (Tietokanta_yksinkertainen_tulo[Tyyppi]=MPM_T[[#This Row],[Päätelaite
Mittapiste]]) * (Tietokanta_yksinkertainen_tulo[Koko]=MPM_T[[#This Row],[Koko
 Ød]]) * (Tietokanta_yksinkertainen_tulo[asento]=MPM_T[[#This Row],[Avaus
mm]]) ), _xlpm.colIndex, MATCH("k-arvo", Tietokanta_yksinkertainen_tulo[#Headers], 0), _xlpm.kValues, INDEX(_xlpm.filt, 0, _xlpm.colIndex), _xlpm.diffs, ABS(_xlpm.kValues - _xlpm.comp), _xlpm.minDiff, MIN(_xlpm.diffs), INDEX(_xlpm.kValues, MATCH(_xlpm.minDiff, _xlpm.diffs, 0)) ) )</f>
        <v/>
      </c>
      <c r="H51" s="288" t="str">
        <f>IFERROR(IF(OR(ISBLANK(MPM_T[[#This Row],[Paine
Pa]]), ISBLANK(MPM_T[[#This Row],[Kerroin
k-arvo]])), "",MPM_T[[#This Row],[Kerroin
k-arvo]]*SQRT(MPM_T[[#This Row],[Paine
Pa]])),"")</f>
        <v/>
      </c>
      <c r="I51" s="184"/>
      <c r="J51" s="182" t="str" cm="1">
        <f t="array" aca="1" ref="J51" ca="1">_xlfn.LET(_xlpm.h, INDIRECT("H"&amp;ROW()), _xlpm.i, INDIRECT("I"&amp;ROW()), IF(OR(_xlpm.h="", _xlpm.i="", _xlpm.i=0), " ", (_xlpm.h/_xlpm.i)))</f>
        <v xml:space="preserve"> </v>
      </c>
      <c r="K51" s="160" t="str">
        <f>IFERROR(((IF(AND(H51&gt;0,I51&gt;0,H51&lt;&gt;I51),(H51-I51)," ")))," ")</f>
        <v xml:space="preserve"> </v>
      </c>
      <c r="L51" s="161" t="str">
        <f>IF(OR(ISBLANK(H51), ISBLANK(I51)), "", IFERROR(IF(I51 = 0, "", IF(H51 = I51, "0%", (H51-I51) / I51)), ""))</f>
        <v/>
      </c>
      <c r="M51" s="183"/>
    </row>
  </sheetData>
  <mergeCells count="4">
    <mergeCell ref="G1:I1"/>
    <mergeCell ref="A1:C1"/>
    <mergeCell ref="R9:Z18"/>
    <mergeCell ref="S25:X25"/>
  </mergeCells>
  <phoneticPr fontId="15" type="noConversion"/>
  <conditionalFormatting sqref="E12:E29 E34:E51">
    <cfRule type="expression" dxfId="8" priority="7">
      <formula>AND($E12&lt;$S$21, $E12&gt;0)</formula>
    </cfRule>
  </conditionalFormatting>
  <conditionalFormatting sqref="M12:M29">
    <cfRule type="cellIs" dxfId="7" priority="5" operator="equal">
      <formula>"R"</formula>
    </cfRule>
  </conditionalFormatting>
  <conditionalFormatting sqref="M34:M51">
    <cfRule type="cellIs" dxfId="6" priority="4" operator="equal">
      <formula>"R"</formula>
    </cfRule>
  </conditionalFormatting>
  <conditionalFormatting sqref="S23">
    <cfRule type="cellIs" dxfId="5" priority="2" operator="greaterThan">
      <formula>0</formula>
    </cfRule>
  </conditionalFormatting>
  <conditionalFormatting sqref="V24">
    <cfRule type="cellIs" dxfId="4" priority="3" operator="greaterThan">
      <formula>0</formula>
    </cfRule>
  </conditionalFormatting>
  <dataValidations count="10">
    <dataValidation type="list" allowBlank="1" sqref="C12:C29 U27" xr:uid="{2227B52D-FDC3-4201-9DD2-E27D07354CAD}">
      <formula1>DDL(Tietokanta_tekniset_poisto)</formula1>
    </dataValidation>
    <dataValidation type="list" allowBlank="1" sqref="D12:D29 V27" xr:uid="{630438DF-5B8F-4DB6-BD41-5D1A9818B444}">
      <formula1>DDL(Tietokanta_tekniset_poisto,C12)</formula1>
    </dataValidation>
    <dataValidation type="list" allowBlank="1" showInputMessage="1" showErrorMessage="1" sqref="F12:F29" xr:uid="{2C176C23-BE8D-4C47-9B5E-E91768B5A532}">
      <formula1>DDL(Tietokanta_tekniset_poisto,C12,D12)</formula1>
    </dataValidation>
    <dataValidation type="list" allowBlank="1" showInputMessage="1" showErrorMessage="1" sqref="G12:G29" xr:uid="{615ECC8F-1940-4929-85BB-F291EE6DDF49}">
      <formula1>DDL(Tietokanta_tekniset_poisto,C12,D12,F12)</formula1>
    </dataValidation>
    <dataValidation allowBlank="1" showInputMessage="1" promptTitle="                      Pikaohje" prompt="1. Kirjaa päätelaitteet, koot, mitatut paine-erot ja suunnitellut ilmavirrat_x000a_2. Kirjaa ref.venttiili &quot;★&quot;-soluun &quot;R&quot;_x000a_3. Kirjaa siniseen soluun ref.venttiilin seuranta %_x000a_4.Muuta säätöasennot pöytäkirjan laskemiin arvoihin ja suorita tarkistukset." sqref="J9 J31" xr:uid="{24C05805-5C47-496F-AB3A-40C41A3F8F60}"/>
    <dataValidation type="list" allowBlank="1" sqref="U28 C34:C51" xr:uid="{F2C60ABD-3E63-4A04-87A0-8D2A2E728F4B}">
      <formula1>DDL(Tietokanta_tekniset_tulo)</formula1>
    </dataValidation>
    <dataValidation type="list" allowBlank="1" sqref="V28 D34:D51" xr:uid="{2E29A661-2038-454C-B2B5-9897C268FB8B}">
      <formula1>DDL(Tietokanta_tekniset_tulo,C28)</formula1>
    </dataValidation>
    <dataValidation type="list" allowBlank="1" showInputMessage="1" showErrorMessage="1" sqref="F34:F51" xr:uid="{4BF33B1B-6FDD-451D-A9C5-D8B7D799CCC8}">
      <formula1>DDL(Tietokanta_tekniset_tulo,C34,D34)</formula1>
    </dataValidation>
    <dataValidation type="list" allowBlank="1" showInputMessage="1" showErrorMessage="1" sqref="G34:G51" xr:uid="{27D27363-F05E-487A-B806-89858F1971A4}">
      <formula1>DDL(Tietokanta_tekniset_tulo,C34,D34,F34)</formula1>
    </dataValidation>
    <dataValidation allowBlank="1" sqref="T27:T28" xr:uid="{9A60B976-2300-44F3-B68A-F0D402150B1A}"/>
  </dataValidations>
  <pageMargins left="0.25" right="0.25" top="0.75" bottom="0.75" header="0.3" footer="0.3"/>
  <pageSetup paperSize="9" scale="150" orientation="portrait" r:id="rId1"/>
  <headerFooter>
    <oddFooter>&amp;L
&amp;CSivu &amp;P (&amp;N)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C592-694F-4776-AE35-523514BF783E}">
  <dimension ref="A1:Q12100"/>
  <sheetViews>
    <sheetView topLeftCell="A7" workbookViewId="0">
      <selection activeCell="C21" sqref="C21"/>
    </sheetView>
  </sheetViews>
  <sheetFormatPr defaultRowHeight="15" x14ac:dyDescent="0.25"/>
  <cols>
    <col min="1" max="1" width="26" customWidth="1"/>
    <col min="2" max="2" width="20.5703125" style="1" customWidth="1"/>
    <col min="3" max="3" width="35.42578125" style="291" customWidth="1"/>
    <col min="4" max="5" width="9.140625" style="1"/>
    <col min="6" max="6" width="17.28515625" style="1" customWidth="1"/>
    <col min="10" max="10" width="14.85546875" style="64" bestFit="1" customWidth="1"/>
    <col min="11" max="11" width="14.42578125" style="64" bestFit="1" customWidth="1"/>
    <col min="12" max="12" width="35.140625" style="64" customWidth="1"/>
    <col min="13" max="13" width="9.28515625" style="64" customWidth="1"/>
    <col min="14" max="14" width="8.7109375" style="64" customWidth="1"/>
    <col min="15" max="15" width="7" customWidth="1"/>
    <col min="16" max="16" width="8.85546875" customWidth="1"/>
    <col min="17" max="17" width="13" customWidth="1"/>
  </cols>
  <sheetData>
    <row r="1" spans="1:17" ht="66" customHeight="1" x14ac:dyDescent="0.25">
      <c r="A1" t="e" vm="1">
        <v>#VALUE!</v>
      </c>
      <c r="B1" s="291"/>
    </row>
    <row r="2" spans="1:17" ht="66" customHeight="1" x14ac:dyDescent="0.25">
      <c r="A2" s="40" t="e" vm="2">
        <v>#VALUE!</v>
      </c>
    </row>
    <row r="3" spans="1:17" ht="66" customHeight="1" x14ac:dyDescent="0.25">
      <c r="A3" t="e" vm="3">
        <v>#VALUE!</v>
      </c>
    </row>
    <row r="4" spans="1:17" ht="66" customHeight="1" x14ac:dyDescent="0.25">
      <c r="A4" t="e" vm="4">
        <v>#VALUE!</v>
      </c>
    </row>
    <row r="5" spans="1:17" ht="66" customHeight="1" x14ac:dyDescent="0.25">
      <c r="A5" t="e" vm="5">
        <v>#VALUE!</v>
      </c>
    </row>
    <row r="6" spans="1:17" ht="66" customHeight="1" x14ac:dyDescent="0.25">
      <c r="A6" s="40" t="e" vm="6">
        <v>#VALUE!</v>
      </c>
      <c r="C6" s="1" t="s">
        <v>2981</v>
      </c>
      <c r="G6" s="1"/>
    </row>
    <row r="7" spans="1:17" ht="62.25" customHeight="1" x14ac:dyDescent="0.25">
      <c r="A7" t="e" vm="7">
        <v>#VALUE!</v>
      </c>
      <c r="C7" s="290">
        <v>45729</v>
      </c>
      <c r="D7" s="290"/>
      <c r="F7" s="290"/>
      <c r="G7" s="290"/>
    </row>
    <row r="8" spans="1:17" ht="37.5" customHeight="1" x14ac:dyDescent="0.25">
      <c r="A8" s="32" t="s">
        <v>99</v>
      </c>
      <c r="B8" s="71" t="s">
        <v>100</v>
      </c>
      <c r="C8" s="293" t="s">
        <v>101</v>
      </c>
      <c r="D8" s="71" t="s">
        <v>102</v>
      </c>
      <c r="E8" s="308" t="s">
        <v>103</v>
      </c>
      <c r="J8" s="11" t="s">
        <v>99</v>
      </c>
      <c r="K8" s="11" t="s">
        <v>100</v>
      </c>
      <c r="L8" s="292" t="s">
        <v>101</v>
      </c>
      <c r="M8" s="11" t="s">
        <v>102</v>
      </c>
      <c r="N8" s="260" t="s">
        <v>103</v>
      </c>
      <c r="O8" s="11"/>
      <c r="P8" s="11"/>
      <c r="Q8" s="1"/>
    </row>
    <row r="9" spans="1:17" x14ac:dyDescent="0.25">
      <c r="A9" t="s">
        <v>104</v>
      </c>
      <c r="B9" s="1" t="s">
        <v>105</v>
      </c>
      <c r="C9" s="291" t="s">
        <v>106</v>
      </c>
      <c r="D9" s="1" t="s">
        <v>107</v>
      </c>
      <c r="E9" s="1" t="s">
        <v>103</v>
      </c>
      <c r="J9" s="64" t="s">
        <v>104</v>
      </c>
      <c r="K9" s="64" t="s">
        <v>105</v>
      </c>
      <c r="L9" s="64" t="s">
        <v>106</v>
      </c>
      <c r="M9" s="64" t="s">
        <v>107</v>
      </c>
      <c r="N9" s="64" t="s">
        <v>103</v>
      </c>
      <c r="O9" s="64"/>
      <c r="P9" s="64"/>
      <c r="Q9" s="1"/>
    </row>
    <row r="10" spans="1:17" x14ac:dyDescent="0.25">
      <c r="A10" t="s">
        <v>108</v>
      </c>
      <c r="B10" s="1" t="s">
        <v>111</v>
      </c>
      <c r="C10" s="291">
        <v>100</v>
      </c>
      <c r="D10" s="1">
        <v>0</v>
      </c>
      <c r="E10" s="1">
        <v>3.4</v>
      </c>
      <c r="J10" s="64" t="s">
        <v>108</v>
      </c>
      <c r="K10" s="64" t="s">
        <v>95</v>
      </c>
      <c r="L10" s="64">
        <v>100</v>
      </c>
      <c r="M10" s="64">
        <v>0</v>
      </c>
      <c r="N10" s="64">
        <v>3.6</v>
      </c>
    </row>
    <row r="11" spans="1:17" x14ac:dyDescent="0.25">
      <c r="A11" t="s">
        <v>108</v>
      </c>
      <c r="B11" s="1" t="s">
        <v>111</v>
      </c>
      <c r="C11" s="291">
        <v>100</v>
      </c>
      <c r="D11" s="1">
        <v>1</v>
      </c>
      <c r="E11" s="1">
        <v>2.89</v>
      </c>
      <c r="J11" s="64" t="s">
        <v>108</v>
      </c>
      <c r="K11" s="64" t="s">
        <v>95</v>
      </c>
      <c r="L11" s="64">
        <v>100</v>
      </c>
      <c r="M11" s="64">
        <v>1</v>
      </c>
      <c r="N11" s="64">
        <v>3.4</v>
      </c>
    </row>
    <row r="12" spans="1:17" x14ac:dyDescent="0.25">
      <c r="A12" t="s">
        <v>108</v>
      </c>
      <c r="B12" s="1" t="s">
        <v>111</v>
      </c>
      <c r="C12" s="291">
        <v>100</v>
      </c>
      <c r="D12" s="1">
        <v>2</v>
      </c>
      <c r="E12" s="1">
        <v>2.52</v>
      </c>
      <c r="J12" s="64" t="s">
        <v>108</v>
      </c>
      <c r="K12" s="64" t="s">
        <v>95</v>
      </c>
      <c r="L12" s="64">
        <v>100</v>
      </c>
      <c r="M12" s="64">
        <v>2</v>
      </c>
      <c r="N12" s="64">
        <v>3.1</v>
      </c>
    </row>
    <row r="13" spans="1:17" x14ac:dyDescent="0.25">
      <c r="A13" t="s">
        <v>108</v>
      </c>
      <c r="B13" s="1" t="s">
        <v>111</v>
      </c>
      <c r="C13" s="291">
        <v>100</v>
      </c>
      <c r="D13" s="1">
        <v>3</v>
      </c>
      <c r="E13" s="1">
        <v>2.14</v>
      </c>
      <c r="J13" s="64" t="s">
        <v>108</v>
      </c>
      <c r="K13" s="64" t="s">
        <v>95</v>
      </c>
      <c r="L13" s="64">
        <v>100</v>
      </c>
      <c r="M13" s="64">
        <v>3</v>
      </c>
      <c r="N13" s="64">
        <v>2.9</v>
      </c>
    </row>
    <row r="14" spans="1:17" x14ac:dyDescent="0.25">
      <c r="A14" t="s">
        <v>108</v>
      </c>
      <c r="B14" s="1" t="s">
        <v>111</v>
      </c>
      <c r="C14" s="291">
        <v>100</v>
      </c>
      <c r="D14" s="1">
        <v>4</v>
      </c>
      <c r="E14" s="1">
        <v>1.78</v>
      </c>
      <c r="J14" s="64" t="s">
        <v>108</v>
      </c>
      <c r="K14" s="64" t="s">
        <v>95</v>
      </c>
      <c r="L14" s="64">
        <v>100</v>
      </c>
      <c r="M14" s="64">
        <v>4</v>
      </c>
      <c r="N14" s="64">
        <v>2.6</v>
      </c>
    </row>
    <row r="15" spans="1:17" x14ac:dyDescent="0.25">
      <c r="A15" t="s">
        <v>108</v>
      </c>
      <c r="B15" s="1" t="s">
        <v>111</v>
      </c>
      <c r="C15" s="291">
        <v>125</v>
      </c>
      <c r="D15" s="1">
        <v>0</v>
      </c>
      <c r="E15" s="1">
        <v>4.9000000000000004</v>
      </c>
      <c r="J15" s="64" t="s">
        <v>108</v>
      </c>
      <c r="K15" s="64" t="s">
        <v>95</v>
      </c>
      <c r="L15" s="64">
        <v>100</v>
      </c>
      <c r="M15" s="64">
        <v>5</v>
      </c>
      <c r="N15" s="64">
        <v>2.4</v>
      </c>
    </row>
    <row r="16" spans="1:17" x14ac:dyDescent="0.25">
      <c r="A16" t="s">
        <v>108</v>
      </c>
      <c r="B16" s="1" t="s">
        <v>111</v>
      </c>
      <c r="C16" s="291">
        <v>125</v>
      </c>
      <c r="D16" s="1">
        <v>1</v>
      </c>
      <c r="E16" s="1">
        <v>4.55</v>
      </c>
      <c r="J16" s="64" t="s">
        <v>108</v>
      </c>
      <c r="K16" s="64" t="s">
        <v>95</v>
      </c>
      <c r="L16" s="64">
        <v>100</v>
      </c>
      <c r="M16" s="64">
        <v>6</v>
      </c>
      <c r="N16" s="64">
        <v>2.2000000000000002</v>
      </c>
    </row>
    <row r="17" spans="1:14" x14ac:dyDescent="0.25">
      <c r="A17" t="s">
        <v>108</v>
      </c>
      <c r="B17" s="1" t="s">
        <v>111</v>
      </c>
      <c r="C17" s="291">
        <v>125</v>
      </c>
      <c r="D17" s="1">
        <v>2</v>
      </c>
      <c r="E17" s="1">
        <v>4.0999999999999996</v>
      </c>
      <c r="J17" s="64" t="s">
        <v>108</v>
      </c>
      <c r="K17" s="64" t="s">
        <v>95</v>
      </c>
      <c r="L17" s="64">
        <v>100</v>
      </c>
      <c r="M17" s="64">
        <v>7</v>
      </c>
      <c r="N17" s="64">
        <v>1.9</v>
      </c>
    </row>
    <row r="18" spans="1:14" x14ac:dyDescent="0.25">
      <c r="A18" t="s">
        <v>108</v>
      </c>
      <c r="B18" s="1" t="s">
        <v>111</v>
      </c>
      <c r="C18" s="291">
        <v>125</v>
      </c>
      <c r="D18" s="1">
        <v>3</v>
      </c>
      <c r="E18" s="1">
        <v>3.8</v>
      </c>
      <c r="J18" s="64" t="s">
        <v>108</v>
      </c>
      <c r="K18" s="64" t="s">
        <v>95</v>
      </c>
      <c r="L18" s="64">
        <v>100</v>
      </c>
      <c r="M18" s="64">
        <v>8</v>
      </c>
      <c r="N18" s="64">
        <v>1.7</v>
      </c>
    </row>
    <row r="19" spans="1:14" x14ac:dyDescent="0.25">
      <c r="A19" t="s">
        <v>108</v>
      </c>
      <c r="B19" s="1" t="s">
        <v>111</v>
      </c>
      <c r="C19" s="291">
        <v>125</v>
      </c>
      <c r="D19" s="1">
        <v>4</v>
      </c>
      <c r="E19" s="1">
        <v>3.4</v>
      </c>
      <c r="J19" s="64" t="s">
        <v>108</v>
      </c>
      <c r="K19" s="64" t="s">
        <v>95</v>
      </c>
      <c r="L19" s="64">
        <v>100</v>
      </c>
      <c r="M19" s="64">
        <v>9</v>
      </c>
      <c r="N19" s="64">
        <v>1.4</v>
      </c>
    </row>
    <row r="20" spans="1:14" x14ac:dyDescent="0.25">
      <c r="A20" t="s">
        <v>108</v>
      </c>
      <c r="B20" s="1" t="s">
        <v>111</v>
      </c>
      <c r="C20" s="291">
        <v>125</v>
      </c>
      <c r="D20" s="1">
        <v>5</v>
      </c>
      <c r="E20" s="1">
        <v>3.04</v>
      </c>
      <c r="J20" s="64" t="s">
        <v>108</v>
      </c>
      <c r="K20" s="64" t="s">
        <v>95</v>
      </c>
      <c r="L20" s="64">
        <v>100</v>
      </c>
      <c r="M20" s="64">
        <v>10</v>
      </c>
      <c r="N20" s="64">
        <v>1.2</v>
      </c>
    </row>
    <row r="21" spans="1:14" x14ac:dyDescent="0.25">
      <c r="A21" t="s">
        <v>108</v>
      </c>
      <c r="B21" s="1" t="s">
        <v>111</v>
      </c>
      <c r="C21" s="291">
        <v>125</v>
      </c>
      <c r="D21" s="1">
        <v>6</v>
      </c>
      <c r="E21" s="1">
        <v>2.68</v>
      </c>
      <c r="J21" s="64" t="s">
        <v>108</v>
      </c>
      <c r="K21" s="64" t="s">
        <v>95</v>
      </c>
      <c r="L21" s="64">
        <v>100</v>
      </c>
      <c r="M21" s="64">
        <v>11</v>
      </c>
      <c r="N21" s="64">
        <v>1</v>
      </c>
    </row>
    <row r="22" spans="1:14" x14ac:dyDescent="0.25">
      <c r="A22" t="s">
        <v>108</v>
      </c>
      <c r="B22" s="1" t="s">
        <v>126</v>
      </c>
      <c r="C22" s="291">
        <v>100</v>
      </c>
      <c r="D22" s="1">
        <v>0</v>
      </c>
      <c r="E22" s="1">
        <v>2.5</v>
      </c>
      <c r="J22" s="64" t="s">
        <v>108</v>
      </c>
      <c r="K22" s="64" t="s">
        <v>95</v>
      </c>
      <c r="L22" s="64">
        <v>100</v>
      </c>
      <c r="M22" s="64">
        <v>12</v>
      </c>
      <c r="N22" s="64">
        <v>0.7</v>
      </c>
    </row>
    <row r="23" spans="1:14" x14ac:dyDescent="0.25">
      <c r="A23" t="s">
        <v>108</v>
      </c>
      <c r="B23" s="1" t="s">
        <v>126</v>
      </c>
      <c r="C23" s="291">
        <v>100</v>
      </c>
      <c r="D23" s="1">
        <v>1</v>
      </c>
      <c r="E23" s="1">
        <v>2.2000000000000002</v>
      </c>
      <c r="J23" s="64" t="s">
        <v>108</v>
      </c>
      <c r="K23" s="64" t="s">
        <v>95</v>
      </c>
      <c r="L23" s="64">
        <v>100</v>
      </c>
      <c r="M23" s="64">
        <v>13</v>
      </c>
      <c r="N23" s="64">
        <v>0.5</v>
      </c>
    </row>
    <row r="24" spans="1:14" x14ac:dyDescent="0.25">
      <c r="A24" t="s">
        <v>108</v>
      </c>
      <c r="B24" s="1" t="s">
        <v>126</v>
      </c>
      <c r="C24" s="291">
        <v>100</v>
      </c>
      <c r="D24" s="1">
        <v>2</v>
      </c>
      <c r="E24" s="1">
        <v>1.8</v>
      </c>
      <c r="J24" s="64" t="s">
        <v>108</v>
      </c>
      <c r="K24" s="64" t="s">
        <v>95</v>
      </c>
      <c r="L24" s="64">
        <v>125</v>
      </c>
      <c r="M24" s="64">
        <v>0</v>
      </c>
      <c r="N24" s="64">
        <v>3.6</v>
      </c>
    </row>
    <row r="25" spans="1:14" x14ac:dyDescent="0.25">
      <c r="A25" t="s">
        <v>108</v>
      </c>
      <c r="B25" s="1" t="s">
        <v>126</v>
      </c>
      <c r="C25" s="291">
        <v>100</v>
      </c>
      <c r="D25" s="1">
        <v>3</v>
      </c>
      <c r="E25" s="1">
        <v>1.4</v>
      </c>
      <c r="J25" s="64" t="s">
        <v>108</v>
      </c>
      <c r="K25" s="64" t="s">
        <v>95</v>
      </c>
      <c r="L25" s="64">
        <v>125</v>
      </c>
      <c r="M25" s="64">
        <v>1</v>
      </c>
      <c r="N25" s="64">
        <v>3.4</v>
      </c>
    </row>
    <row r="26" spans="1:14" x14ac:dyDescent="0.25">
      <c r="A26" t="s">
        <v>108</v>
      </c>
      <c r="B26" s="1" t="s">
        <v>126</v>
      </c>
      <c r="C26" s="291">
        <v>100</v>
      </c>
      <c r="D26" s="1">
        <v>4</v>
      </c>
      <c r="E26" s="1">
        <v>1.2</v>
      </c>
      <c r="J26" s="64" t="s">
        <v>108</v>
      </c>
      <c r="K26" s="64" t="s">
        <v>95</v>
      </c>
      <c r="L26" s="64">
        <v>125</v>
      </c>
      <c r="M26" s="64">
        <v>2</v>
      </c>
      <c r="N26" s="64">
        <v>3.1</v>
      </c>
    </row>
    <row r="27" spans="1:14" x14ac:dyDescent="0.25">
      <c r="A27" t="s">
        <v>108</v>
      </c>
      <c r="B27" s="1" t="s">
        <v>126</v>
      </c>
      <c r="C27" s="291">
        <v>125</v>
      </c>
      <c r="D27" s="1">
        <v>0</v>
      </c>
      <c r="E27" s="1">
        <v>3.6</v>
      </c>
      <c r="J27" s="64" t="s">
        <v>108</v>
      </c>
      <c r="K27" s="64" t="s">
        <v>95</v>
      </c>
      <c r="L27" s="64">
        <v>125</v>
      </c>
      <c r="M27" s="64">
        <v>3</v>
      </c>
      <c r="N27" s="64">
        <v>2.9</v>
      </c>
    </row>
    <row r="28" spans="1:14" x14ac:dyDescent="0.25">
      <c r="A28" t="s">
        <v>108</v>
      </c>
      <c r="B28" s="1" t="s">
        <v>126</v>
      </c>
      <c r="C28" s="291">
        <v>125</v>
      </c>
      <c r="D28" s="1">
        <v>1</v>
      </c>
      <c r="E28" s="1">
        <v>3.2</v>
      </c>
      <c r="J28" s="64" t="s">
        <v>108</v>
      </c>
      <c r="K28" s="64" t="s">
        <v>95</v>
      </c>
      <c r="L28" s="64">
        <v>125</v>
      </c>
      <c r="M28" s="64">
        <v>4</v>
      </c>
      <c r="N28" s="64">
        <v>2.6</v>
      </c>
    </row>
    <row r="29" spans="1:14" x14ac:dyDescent="0.25">
      <c r="A29" t="s">
        <v>108</v>
      </c>
      <c r="B29" s="1" t="s">
        <v>126</v>
      </c>
      <c r="C29" s="291">
        <v>125</v>
      </c>
      <c r="D29" s="1">
        <v>2</v>
      </c>
      <c r="E29" s="1">
        <v>2.7</v>
      </c>
      <c r="J29" s="64" t="s">
        <v>108</v>
      </c>
      <c r="K29" s="64" t="s">
        <v>95</v>
      </c>
      <c r="L29" s="64">
        <v>125</v>
      </c>
      <c r="M29" s="64">
        <v>5</v>
      </c>
      <c r="N29" s="64">
        <v>2.4</v>
      </c>
    </row>
    <row r="30" spans="1:14" x14ac:dyDescent="0.25">
      <c r="A30" t="s">
        <v>108</v>
      </c>
      <c r="B30" s="1" t="s">
        <v>126</v>
      </c>
      <c r="C30" s="291">
        <v>125</v>
      </c>
      <c r="D30" s="1">
        <v>3</v>
      </c>
      <c r="E30" s="1">
        <v>2.2999999999999998</v>
      </c>
      <c r="J30" s="64" t="s">
        <v>108</v>
      </c>
      <c r="K30" s="64" t="s">
        <v>95</v>
      </c>
      <c r="L30" s="64">
        <v>125</v>
      </c>
      <c r="M30" s="64">
        <v>6</v>
      </c>
      <c r="N30" s="64">
        <v>2.2000000000000002</v>
      </c>
    </row>
    <row r="31" spans="1:14" x14ac:dyDescent="0.25">
      <c r="A31" t="s">
        <v>108</v>
      </c>
      <c r="B31" s="1" t="s">
        <v>126</v>
      </c>
      <c r="C31" s="291">
        <v>125</v>
      </c>
      <c r="D31" s="1">
        <v>4</v>
      </c>
      <c r="E31" s="1">
        <v>1.9</v>
      </c>
      <c r="J31" s="64" t="s">
        <v>108</v>
      </c>
      <c r="K31" s="64" t="s">
        <v>95</v>
      </c>
      <c r="L31" s="64">
        <v>125</v>
      </c>
      <c r="M31" s="64">
        <v>7</v>
      </c>
      <c r="N31" s="64">
        <v>1.9</v>
      </c>
    </row>
    <row r="32" spans="1:14" x14ac:dyDescent="0.25">
      <c r="A32" t="s">
        <v>108</v>
      </c>
      <c r="B32" s="1" t="s">
        <v>127</v>
      </c>
      <c r="C32" s="291">
        <v>100</v>
      </c>
      <c r="D32" s="1">
        <v>0</v>
      </c>
      <c r="E32" s="1">
        <v>2.5</v>
      </c>
      <c r="J32" s="64" t="s">
        <v>108</v>
      </c>
      <c r="K32" s="64" t="s">
        <v>95</v>
      </c>
      <c r="L32" s="64">
        <v>125</v>
      </c>
      <c r="M32" s="64">
        <v>8</v>
      </c>
      <c r="N32" s="64">
        <v>1.7</v>
      </c>
    </row>
    <row r="33" spans="1:14" x14ac:dyDescent="0.25">
      <c r="A33" t="s">
        <v>108</v>
      </c>
      <c r="B33" s="1" t="s">
        <v>127</v>
      </c>
      <c r="C33" s="291">
        <v>100</v>
      </c>
      <c r="D33" s="1">
        <v>1</v>
      </c>
      <c r="E33" s="1">
        <v>2</v>
      </c>
      <c r="J33" s="64" t="s">
        <v>108</v>
      </c>
      <c r="K33" s="64" t="s">
        <v>95</v>
      </c>
      <c r="L33" s="64">
        <v>125</v>
      </c>
      <c r="M33" s="64">
        <v>9</v>
      </c>
      <c r="N33" s="64">
        <v>1.4</v>
      </c>
    </row>
    <row r="34" spans="1:14" x14ac:dyDescent="0.25">
      <c r="A34" t="s">
        <v>108</v>
      </c>
      <c r="B34" s="1" t="s">
        <v>127</v>
      </c>
      <c r="C34" s="291">
        <v>100</v>
      </c>
      <c r="D34" s="1">
        <v>2</v>
      </c>
      <c r="E34" s="1">
        <v>1.5</v>
      </c>
      <c r="J34" s="64" t="s">
        <v>108</v>
      </c>
      <c r="K34" s="64" t="s">
        <v>95</v>
      </c>
      <c r="L34" s="64">
        <v>125</v>
      </c>
      <c r="M34" s="64">
        <v>10</v>
      </c>
      <c r="N34" s="64">
        <v>1.2</v>
      </c>
    </row>
    <row r="35" spans="1:14" x14ac:dyDescent="0.25">
      <c r="A35" t="s">
        <v>108</v>
      </c>
      <c r="B35" s="1" t="s">
        <v>127</v>
      </c>
      <c r="C35" s="291">
        <v>100</v>
      </c>
      <c r="D35" s="1">
        <v>3</v>
      </c>
      <c r="E35" s="1">
        <v>1</v>
      </c>
      <c r="J35" s="64" t="s">
        <v>108</v>
      </c>
      <c r="K35" s="64" t="s">
        <v>95</v>
      </c>
      <c r="L35" s="64">
        <v>125</v>
      </c>
      <c r="M35" s="64">
        <v>11</v>
      </c>
      <c r="N35" s="64">
        <v>1</v>
      </c>
    </row>
    <row r="36" spans="1:14" x14ac:dyDescent="0.25">
      <c r="A36" t="s">
        <v>108</v>
      </c>
      <c r="B36" s="1" t="s">
        <v>127</v>
      </c>
      <c r="C36" s="291">
        <v>100</v>
      </c>
      <c r="D36" s="1">
        <v>4</v>
      </c>
      <c r="E36" s="1">
        <v>0.5</v>
      </c>
      <c r="J36" s="64" t="s">
        <v>108</v>
      </c>
      <c r="K36" s="64" t="s">
        <v>95</v>
      </c>
      <c r="L36" s="64">
        <v>125</v>
      </c>
      <c r="M36" s="64">
        <v>12</v>
      </c>
      <c r="N36" s="64">
        <v>0.7</v>
      </c>
    </row>
    <row r="37" spans="1:14" x14ac:dyDescent="0.25">
      <c r="A37" t="s">
        <v>108</v>
      </c>
      <c r="B37" s="1" t="s">
        <v>127</v>
      </c>
      <c r="C37" s="291">
        <v>125</v>
      </c>
      <c r="D37" s="1">
        <v>0</v>
      </c>
      <c r="E37" s="1">
        <v>3.1</v>
      </c>
      <c r="J37" s="64" t="s">
        <v>108</v>
      </c>
      <c r="K37" s="64" t="s">
        <v>95</v>
      </c>
      <c r="L37" s="64">
        <v>125</v>
      </c>
      <c r="M37" s="64">
        <v>13</v>
      </c>
      <c r="N37" s="64">
        <v>0.5</v>
      </c>
    </row>
    <row r="38" spans="1:14" x14ac:dyDescent="0.25">
      <c r="A38" t="s">
        <v>108</v>
      </c>
      <c r="B38" s="1" t="s">
        <v>127</v>
      </c>
      <c r="C38" s="291">
        <v>125</v>
      </c>
      <c r="D38" s="1">
        <v>1</v>
      </c>
      <c r="E38" s="1">
        <v>2.6</v>
      </c>
      <c r="J38" s="64" t="s">
        <v>108</v>
      </c>
      <c r="K38" s="64" t="s">
        <v>93</v>
      </c>
      <c r="L38" s="64">
        <v>100</v>
      </c>
      <c r="M38" s="64">
        <v>0</v>
      </c>
      <c r="N38" s="64">
        <v>2</v>
      </c>
    </row>
    <row r="39" spans="1:14" x14ac:dyDescent="0.25">
      <c r="A39" t="s">
        <v>108</v>
      </c>
      <c r="B39" s="1" t="s">
        <v>127</v>
      </c>
      <c r="C39" s="291">
        <v>125</v>
      </c>
      <c r="D39" s="1">
        <v>2</v>
      </c>
      <c r="E39" s="1">
        <v>2.1</v>
      </c>
      <c r="J39" s="64" t="s">
        <v>108</v>
      </c>
      <c r="K39" s="64" t="s">
        <v>93</v>
      </c>
      <c r="L39" s="64">
        <v>100</v>
      </c>
      <c r="M39" s="64">
        <v>1</v>
      </c>
      <c r="N39" s="64">
        <v>1.8</v>
      </c>
    </row>
    <row r="40" spans="1:14" x14ac:dyDescent="0.25">
      <c r="A40" t="s">
        <v>108</v>
      </c>
      <c r="B40" s="1" t="s">
        <v>127</v>
      </c>
      <c r="C40" s="291">
        <v>125</v>
      </c>
      <c r="D40" s="1">
        <v>3</v>
      </c>
      <c r="E40" s="1">
        <v>1.5</v>
      </c>
      <c r="J40" s="64" t="s">
        <v>108</v>
      </c>
      <c r="K40" s="64" t="s">
        <v>93</v>
      </c>
      <c r="L40" s="64">
        <v>100</v>
      </c>
      <c r="M40" s="64">
        <v>2</v>
      </c>
      <c r="N40" s="64">
        <v>1.5</v>
      </c>
    </row>
    <row r="41" spans="1:14" x14ac:dyDescent="0.25">
      <c r="A41" t="s">
        <v>108</v>
      </c>
      <c r="B41" s="1" t="s">
        <v>127</v>
      </c>
      <c r="C41" s="291">
        <v>125</v>
      </c>
      <c r="D41" s="1">
        <v>4</v>
      </c>
      <c r="E41" s="1">
        <v>1</v>
      </c>
      <c r="J41" s="64" t="s">
        <v>108</v>
      </c>
      <c r="K41" s="64" t="s">
        <v>93</v>
      </c>
      <c r="L41" s="64">
        <v>100</v>
      </c>
      <c r="M41" s="64">
        <v>3</v>
      </c>
      <c r="N41" s="64">
        <v>1.2</v>
      </c>
    </row>
    <row r="42" spans="1:14" x14ac:dyDescent="0.25">
      <c r="A42" t="s">
        <v>108</v>
      </c>
      <c r="B42" s="1" t="s">
        <v>127</v>
      </c>
      <c r="C42" s="291">
        <v>125</v>
      </c>
      <c r="D42" s="1">
        <v>5</v>
      </c>
      <c r="E42" s="1">
        <v>0.5</v>
      </c>
      <c r="J42" s="64" t="s">
        <v>108</v>
      </c>
      <c r="K42" s="64" t="s">
        <v>93</v>
      </c>
      <c r="L42" s="64">
        <v>100</v>
      </c>
      <c r="M42" s="64">
        <v>4</v>
      </c>
      <c r="N42" s="64">
        <v>1</v>
      </c>
    </row>
    <row r="43" spans="1:14" x14ac:dyDescent="0.25">
      <c r="A43" t="s">
        <v>108</v>
      </c>
      <c r="B43" s="1" t="s">
        <v>127</v>
      </c>
      <c r="C43" s="291">
        <v>160</v>
      </c>
      <c r="D43" s="1">
        <v>0</v>
      </c>
      <c r="E43" s="1">
        <v>6.2</v>
      </c>
      <c r="J43" s="64" t="s">
        <v>108</v>
      </c>
      <c r="K43" s="64" t="s">
        <v>93</v>
      </c>
      <c r="L43" s="64">
        <v>100</v>
      </c>
      <c r="M43" s="64">
        <v>5</v>
      </c>
      <c r="N43" s="64">
        <v>0.8</v>
      </c>
    </row>
    <row r="44" spans="1:14" x14ac:dyDescent="0.25">
      <c r="A44" t="s">
        <v>108</v>
      </c>
      <c r="B44" s="1" t="s">
        <v>127</v>
      </c>
      <c r="C44" s="291">
        <v>160</v>
      </c>
      <c r="D44" s="1">
        <v>1</v>
      </c>
      <c r="E44" s="1">
        <v>5.4</v>
      </c>
      <c r="J44" s="64" t="s">
        <v>108</v>
      </c>
      <c r="K44" s="64" t="s">
        <v>93</v>
      </c>
      <c r="L44" s="64">
        <v>100</v>
      </c>
      <c r="M44" s="64">
        <v>6</v>
      </c>
      <c r="N44" s="64">
        <v>0.5</v>
      </c>
    </row>
    <row r="45" spans="1:14" x14ac:dyDescent="0.25">
      <c r="A45" t="s">
        <v>108</v>
      </c>
      <c r="B45" s="1" t="s">
        <v>127</v>
      </c>
      <c r="C45" s="291">
        <v>160</v>
      </c>
      <c r="D45" s="1">
        <v>2</v>
      </c>
      <c r="E45" s="1">
        <v>4.7</v>
      </c>
      <c r="J45" s="64" t="s">
        <v>108</v>
      </c>
      <c r="K45" s="64" t="s">
        <v>93</v>
      </c>
      <c r="L45" s="64">
        <v>125</v>
      </c>
      <c r="M45" s="64">
        <v>0</v>
      </c>
      <c r="N45" s="64">
        <v>2</v>
      </c>
    </row>
    <row r="46" spans="1:14" x14ac:dyDescent="0.25">
      <c r="A46" t="s">
        <v>108</v>
      </c>
      <c r="B46" s="1" t="s">
        <v>127</v>
      </c>
      <c r="C46" s="291">
        <v>160</v>
      </c>
      <c r="D46" s="1">
        <v>3</v>
      </c>
      <c r="E46" s="294">
        <v>3.9</v>
      </c>
      <c r="J46" s="64" t="s">
        <v>108</v>
      </c>
      <c r="K46" s="64" t="s">
        <v>93</v>
      </c>
      <c r="L46" s="64">
        <v>125</v>
      </c>
      <c r="M46" s="64">
        <v>1</v>
      </c>
      <c r="N46" s="64">
        <v>1.8</v>
      </c>
    </row>
    <row r="47" spans="1:14" x14ac:dyDescent="0.25">
      <c r="A47" t="s">
        <v>108</v>
      </c>
      <c r="B47" s="1" t="s">
        <v>127</v>
      </c>
      <c r="C47" s="291">
        <v>160</v>
      </c>
      <c r="D47" s="1">
        <v>4</v>
      </c>
      <c r="E47" s="294">
        <v>3.1</v>
      </c>
      <c r="J47" s="64" t="s">
        <v>108</v>
      </c>
      <c r="K47" s="64" t="s">
        <v>93</v>
      </c>
      <c r="L47" s="64">
        <v>125</v>
      </c>
      <c r="M47" s="64">
        <v>2</v>
      </c>
      <c r="N47" s="64">
        <v>1.5</v>
      </c>
    </row>
    <row r="48" spans="1:14" x14ac:dyDescent="0.25">
      <c r="A48" t="s">
        <v>108</v>
      </c>
      <c r="B48" s="1" t="s">
        <v>127</v>
      </c>
      <c r="C48" s="291">
        <v>160</v>
      </c>
      <c r="D48" s="1">
        <v>5</v>
      </c>
      <c r="E48" s="294">
        <v>2.2999999999999998</v>
      </c>
      <c r="J48" s="64" t="s">
        <v>108</v>
      </c>
      <c r="K48" s="64" t="s">
        <v>93</v>
      </c>
      <c r="L48" s="64">
        <v>125</v>
      </c>
      <c r="M48" s="64">
        <v>3</v>
      </c>
      <c r="N48" s="64">
        <v>1.2</v>
      </c>
    </row>
    <row r="49" spans="1:14" x14ac:dyDescent="0.25">
      <c r="A49" t="s">
        <v>108</v>
      </c>
      <c r="B49" s="1" t="s">
        <v>114</v>
      </c>
      <c r="C49" s="291">
        <v>100</v>
      </c>
      <c r="D49" s="1">
        <v>0</v>
      </c>
      <c r="E49" s="1">
        <v>2.9</v>
      </c>
      <c r="J49" s="64" t="s">
        <v>108</v>
      </c>
      <c r="K49" s="64" t="s">
        <v>93</v>
      </c>
      <c r="L49" s="64">
        <v>125</v>
      </c>
      <c r="M49" s="64">
        <v>4</v>
      </c>
      <c r="N49" s="64">
        <v>1</v>
      </c>
    </row>
    <row r="50" spans="1:14" x14ac:dyDescent="0.25">
      <c r="A50" t="s">
        <v>108</v>
      </c>
      <c r="B50" s="1" t="s">
        <v>114</v>
      </c>
      <c r="C50" s="291">
        <v>100</v>
      </c>
      <c r="D50" s="1">
        <v>0.5</v>
      </c>
      <c r="E50" s="1">
        <v>2.65</v>
      </c>
      <c r="J50" s="64" t="s">
        <v>108</v>
      </c>
      <c r="K50" s="64" t="s">
        <v>93</v>
      </c>
      <c r="L50" s="64">
        <v>125</v>
      </c>
      <c r="M50" s="64">
        <v>5</v>
      </c>
      <c r="N50" s="64">
        <v>0.8</v>
      </c>
    </row>
    <row r="51" spans="1:14" x14ac:dyDescent="0.25">
      <c r="A51" t="s">
        <v>108</v>
      </c>
      <c r="B51" s="1" t="s">
        <v>114</v>
      </c>
      <c r="C51" s="291">
        <v>100</v>
      </c>
      <c r="D51" s="1">
        <v>1</v>
      </c>
      <c r="E51" s="1">
        <v>2.4</v>
      </c>
      <c r="J51" s="64" t="s">
        <v>108</v>
      </c>
      <c r="K51" s="64" t="s">
        <v>93</v>
      </c>
      <c r="L51" s="64">
        <v>125</v>
      </c>
      <c r="M51" s="64">
        <v>6</v>
      </c>
      <c r="N51" s="64">
        <v>0.5</v>
      </c>
    </row>
    <row r="52" spans="1:14" x14ac:dyDescent="0.25">
      <c r="A52" t="s">
        <v>108</v>
      </c>
      <c r="B52" s="1" t="s">
        <v>114</v>
      </c>
      <c r="C52" s="291">
        <v>100</v>
      </c>
      <c r="D52" s="1">
        <v>1.5</v>
      </c>
      <c r="E52" s="1">
        <v>2.2000000000000002</v>
      </c>
      <c r="J52" s="64" t="s">
        <v>108</v>
      </c>
      <c r="K52" s="64" t="s">
        <v>109</v>
      </c>
      <c r="L52" s="64">
        <v>100</v>
      </c>
      <c r="M52" s="64">
        <v>0</v>
      </c>
      <c r="N52" s="64">
        <v>3.3</v>
      </c>
    </row>
    <row r="53" spans="1:14" x14ac:dyDescent="0.25">
      <c r="A53" t="s">
        <v>108</v>
      </c>
      <c r="B53" s="1" t="s">
        <v>114</v>
      </c>
      <c r="C53" s="291">
        <v>100</v>
      </c>
      <c r="D53" s="1">
        <v>2</v>
      </c>
      <c r="E53" s="1">
        <v>2</v>
      </c>
      <c r="J53" s="64" t="s">
        <v>108</v>
      </c>
      <c r="K53" s="64" t="s">
        <v>109</v>
      </c>
      <c r="L53" s="64">
        <v>100</v>
      </c>
      <c r="M53" s="64">
        <v>1</v>
      </c>
      <c r="N53" s="64">
        <v>3.1</v>
      </c>
    </row>
    <row r="54" spans="1:14" x14ac:dyDescent="0.25">
      <c r="A54" t="s">
        <v>108</v>
      </c>
      <c r="B54" s="1" t="s">
        <v>114</v>
      </c>
      <c r="C54" s="291">
        <v>100</v>
      </c>
      <c r="D54" s="1">
        <v>2.5</v>
      </c>
      <c r="E54" s="1">
        <v>1.8</v>
      </c>
      <c r="J54" s="64" t="s">
        <v>108</v>
      </c>
      <c r="K54" s="64" t="s">
        <v>109</v>
      </c>
      <c r="L54" s="64">
        <v>100</v>
      </c>
      <c r="M54" s="64">
        <v>2</v>
      </c>
      <c r="N54" s="64">
        <v>2.75</v>
      </c>
    </row>
    <row r="55" spans="1:14" x14ac:dyDescent="0.25">
      <c r="A55" t="s">
        <v>108</v>
      </c>
      <c r="B55" s="1" t="s">
        <v>114</v>
      </c>
      <c r="C55" s="291">
        <v>100</v>
      </c>
      <c r="D55" s="1">
        <v>3</v>
      </c>
      <c r="E55" s="1">
        <v>1.6</v>
      </c>
      <c r="J55" s="64" t="s">
        <v>108</v>
      </c>
      <c r="K55" s="64" t="s">
        <v>109</v>
      </c>
      <c r="L55" s="64">
        <v>100</v>
      </c>
      <c r="M55" s="64">
        <v>3</v>
      </c>
      <c r="N55" s="64">
        <v>2.4</v>
      </c>
    </row>
    <row r="56" spans="1:14" x14ac:dyDescent="0.25">
      <c r="A56" t="s">
        <v>108</v>
      </c>
      <c r="B56" s="1" t="s">
        <v>114</v>
      </c>
      <c r="C56" s="291">
        <v>100</v>
      </c>
      <c r="D56" s="1">
        <v>3.5</v>
      </c>
      <c r="E56" s="1">
        <v>1.4</v>
      </c>
      <c r="J56" s="64" t="s">
        <v>108</v>
      </c>
      <c r="K56" s="64" t="s">
        <v>109</v>
      </c>
      <c r="L56" s="64">
        <v>100</v>
      </c>
      <c r="M56" s="64">
        <v>4</v>
      </c>
      <c r="N56" s="64">
        <v>2.15</v>
      </c>
    </row>
    <row r="57" spans="1:14" x14ac:dyDescent="0.25">
      <c r="A57" t="s">
        <v>108</v>
      </c>
      <c r="B57" s="1" t="s">
        <v>114</v>
      </c>
      <c r="C57" s="291">
        <v>100</v>
      </c>
      <c r="D57" s="1">
        <v>4</v>
      </c>
      <c r="E57" s="1">
        <v>1.2</v>
      </c>
      <c r="J57" s="64" t="s">
        <v>108</v>
      </c>
      <c r="K57" s="64" t="s">
        <v>109</v>
      </c>
      <c r="L57" s="64">
        <v>100</v>
      </c>
      <c r="M57" s="64">
        <v>5</v>
      </c>
      <c r="N57" s="64">
        <v>1.9</v>
      </c>
    </row>
    <row r="58" spans="1:14" x14ac:dyDescent="0.25">
      <c r="A58" t="s">
        <v>108</v>
      </c>
      <c r="B58" s="1" t="s">
        <v>114</v>
      </c>
      <c r="C58" s="291">
        <v>125</v>
      </c>
      <c r="D58" s="1">
        <v>0</v>
      </c>
      <c r="E58" s="1">
        <v>4.5999999999999996</v>
      </c>
      <c r="J58" s="64" t="s">
        <v>108</v>
      </c>
      <c r="K58" s="64" t="s">
        <v>109</v>
      </c>
      <c r="L58" s="64">
        <v>100</v>
      </c>
      <c r="M58" s="64">
        <v>6</v>
      </c>
      <c r="N58" s="64">
        <v>1.65</v>
      </c>
    </row>
    <row r="59" spans="1:14" x14ac:dyDescent="0.25">
      <c r="A59" t="s">
        <v>108</v>
      </c>
      <c r="B59" s="1" t="s">
        <v>114</v>
      </c>
      <c r="C59" s="291">
        <v>125</v>
      </c>
      <c r="D59" s="1">
        <v>0.5</v>
      </c>
      <c r="E59" s="1">
        <v>4.4000000000000004</v>
      </c>
      <c r="J59" s="64" t="s">
        <v>108</v>
      </c>
      <c r="K59" s="64" t="s">
        <v>109</v>
      </c>
      <c r="L59" s="64">
        <v>100</v>
      </c>
      <c r="M59" s="64">
        <v>7</v>
      </c>
      <c r="N59" s="64">
        <v>1.4</v>
      </c>
    </row>
    <row r="60" spans="1:14" x14ac:dyDescent="0.25">
      <c r="A60" t="s">
        <v>108</v>
      </c>
      <c r="B60" s="1" t="s">
        <v>114</v>
      </c>
      <c r="C60" s="291">
        <v>125</v>
      </c>
      <c r="D60" s="1">
        <v>1</v>
      </c>
      <c r="E60" s="1">
        <v>4.2</v>
      </c>
      <c r="J60" s="64" t="s">
        <v>108</v>
      </c>
      <c r="K60" s="64" t="s">
        <v>109</v>
      </c>
      <c r="L60" s="64">
        <v>100</v>
      </c>
      <c r="M60" s="64">
        <v>8</v>
      </c>
      <c r="N60" s="64">
        <v>1.2</v>
      </c>
    </row>
    <row r="61" spans="1:14" x14ac:dyDescent="0.25">
      <c r="A61" t="s">
        <v>108</v>
      </c>
      <c r="B61" s="1" t="s">
        <v>114</v>
      </c>
      <c r="C61" s="291">
        <v>125</v>
      </c>
      <c r="D61" s="1">
        <v>1.5</v>
      </c>
      <c r="E61" s="1">
        <v>4</v>
      </c>
      <c r="J61" s="64" t="s">
        <v>108</v>
      </c>
      <c r="K61" s="64" t="s">
        <v>109</v>
      </c>
      <c r="L61" s="64">
        <v>100</v>
      </c>
      <c r="M61" s="64">
        <v>9</v>
      </c>
      <c r="N61" s="64">
        <v>1</v>
      </c>
    </row>
    <row r="62" spans="1:14" x14ac:dyDescent="0.25">
      <c r="A62" t="s">
        <v>108</v>
      </c>
      <c r="B62" s="1" t="s">
        <v>114</v>
      </c>
      <c r="C62" s="291">
        <v>125</v>
      </c>
      <c r="D62" s="1">
        <v>2</v>
      </c>
      <c r="E62" s="1">
        <v>3.8</v>
      </c>
      <c r="J62" s="64" t="s">
        <v>108</v>
      </c>
      <c r="K62" s="64" t="s">
        <v>109</v>
      </c>
      <c r="L62" s="64">
        <v>125</v>
      </c>
      <c r="M62" s="64">
        <v>0</v>
      </c>
      <c r="N62" s="64">
        <v>4.4000000000000004</v>
      </c>
    </row>
    <row r="63" spans="1:14" x14ac:dyDescent="0.25">
      <c r="A63" t="s">
        <v>108</v>
      </c>
      <c r="B63" s="1" t="s">
        <v>114</v>
      </c>
      <c r="C63" s="291">
        <v>125</v>
      </c>
      <c r="D63" s="1">
        <v>2.5</v>
      </c>
      <c r="E63" s="1">
        <v>3.6</v>
      </c>
      <c r="J63" s="64" t="s">
        <v>108</v>
      </c>
      <c r="K63" s="64" t="s">
        <v>109</v>
      </c>
      <c r="L63" s="64">
        <v>125</v>
      </c>
      <c r="M63" s="64">
        <v>1</v>
      </c>
      <c r="N63" s="64">
        <v>4.0999999999999996</v>
      </c>
    </row>
    <row r="64" spans="1:14" x14ac:dyDescent="0.25">
      <c r="A64" t="s">
        <v>108</v>
      </c>
      <c r="B64" s="1" t="s">
        <v>114</v>
      </c>
      <c r="C64" s="291">
        <v>125</v>
      </c>
      <c r="D64" s="1">
        <v>3</v>
      </c>
      <c r="E64" s="1">
        <v>3.4</v>
      </c>
      <c r="J64" s="64" t="s">
        <v>108</v>
      </c>
      <c r="K64" s="64" t="s">
        <v>109</v>
      </c>
      <c r="L64" s="64">
        <v>125</v>
      </c>
      <c r="M64" s="64">
        <v>2</v>
      </c>
      <c r="N64" s="64">
        <v>3.85</v>
      </c>
    </row>
    <row r="65" spans="1:14" x14ac:dyDescent="0.25">
      <c r="A65" t="s">
        <v>108</v>
      </c>
      <c r="B65" s="1" t="s">
        <v>114</v>
      </c>
      <c r="C65" s="291">
        <v>125</v>
      </c>
      <c r="D65" s="1">
        <v>3.5</v>
      </c>
      <c r="E65" s="1">
        <v>3.2</v>
      </c>
      <c r="J65" s="64" t="s">
        <v>108</v>
      </c>
      <c r="K65" s="64" t="s">
        <v>109</v>
      </c>
      <c r="L65" s="64">
        <v>125</v>
      </c>
      <c r="M65" s="64">
        <v>3</v>
      </c>
      <c r="N65" s="64">
        <v>3.6</v>
      </c>
    </row>
    <row r="66" spans="1:14" x14ac:dyDescent="0.25">
      <c r="A66" t="s">
        <v>108</v>
      </c>
      <c r="B66" s="1" t="s">
        <v>114</v>
      </c>
      <c r="C66" s="291">
        <v>125</v>
      </c>
      <c r="D66" s="1">
        <v>4</v>
      </c>
      <c r="E66" s="1">
        <v>3</v>
      </c>
      <c r="J66" s="64" t="s">
        <v>108</v>
      </c>
      <c r="K66" s="64" t="s">
        <v>109</v>
      </c>
      <c r="L66" s="64">
        <v>125</v>
      </c>
      <c r="M66" s="64">
        <v>4</v>
      </c>
      <c r="N66" s="64">
        <v>3.35</v>
      </c>
    </row>
    <row r="67" spans="1:14" x14ac:dyDescent="0.25">
      <c r="A67" t="s">
        <v>108</v>
      </c>
      <c r="B67" s="1" t="s">
        <v>114</v>
      </c>
      <c r="C67" s="291">
        <v>125</v>
      </c>
      <c r="D67" s="1">
        <v>4.5</v>
      </c>
      <c r="E67" s="1">
        <v>2.85</v>
      </c>
      <c r="J67" s="64" t="s">
        <v>108</v>
      </c>
      <c r="K67" s="64" t="s">
        <v>109</v>
      </c>
      <c r="L67" s="64">
        <v>125</v>
      </c>
      <c r="M67" s="64">
        <v>5</v>
      </c>
      <c r="N67" s="64">
        <v>3.1</v>
      </c>
    </row>
    <row r="68" spans="1:14" x14ac:dyDescent="0.25">
      <c r="A68" t="s">
        <v>108</v>
      </c>
      <c r="B68" s="1" t="s">
        <v>114</v>
      </c>
      <c r="C68" s="291">
        <v>125</v>
      </c>
      <c r="D68" s="1">
        <v>5</v>
      </c>
      <c r="E68" s="1">
        <v>2.7</v>
      </c>
      <c r="J68" s="64" t="s">
        <v>108</v>
      </c>
      <c r="K68" s="64" t="s">
        <v>109</v>
      </c>
      <c r="L68" s="64">
        <v>125</v>
      </c>
      <c r="M68" s="64">
        <v>6</v>
      </c>
      <c r="N68" s="64">
        <v>2.8</v>
      </c>
    </row>
    <row r="69" spans="1:14" x14ac:dyDescent="0.25">
      <c r="A69" t="s">
        <v>108</v>
      </c>
      <c r="B69" s="1" t="s">
        <v>114</v>
      </c>
      <c r="C69" s="291">
        <v>125</v>
      </c>
      <c r="D69" s="1">
        <v>5.5</v>
      </c>
      <c r="E69" s="1">
        <v>2.5</v>
      </c>
      <c r="J69" s="64" t="s">
        <v>108</v>
      </c>
      <c r="K69" s="64" t="s">
        <v>109</v>
      </c>
      <c r="L69" s="64">
        <v>125</v>
      </c>
      <c r="M69" s="64">
        <v>7</v>
      </c>
      <c r="N69" s="64">
        <v>2.5</v>
      </c>
    </row>
    <row r="70" spans="1:14" x14ac:dyDescent="0.25">
      <c r="A70" t="s">
        <v>108</v>
      </c>
      <c r="B70" s="1" t="s">
        <v>114</v>
      </c>
      <c r="C70" s="291">
        <v>125</v>
      </c>
      <c r="D70" s="1">
        <v>6</v>
      </c>
      <c r="E70" s="1">
        <v>2.2999999999999998</v>
      </c>
      <c r="J70" s="64" t="s">
        <v>108</v>
      </c>
      <c r="K70" s="64" t="s">
        <v>109</v>
      </c>
      <c r="L70" s="64">
        <v>125</v>
      </c>
      <c r="M70" s="64">
        <v>8</v>
      </c>
      <c r="N70" s="64">
        <v>2.25</v>
      </c>
    </row>
    <row r="71" spans="1:14" x14ac:dyDescent="0.25">
      <c r="A71" t="s">
        <v>108</v>
      </c>
      <c r="B71" s="1" t="s">
        <v>119</v>
      </c>
      <c r="C71" s="291">
        <v>100</v>
      </c>
      <c r="D71" s="1">
        <v>0</v>
      </c>
      <c r="E71" s="1">
        <v>2.4</v>
      </c>
      <c r="J71" s="64" t="s">
        <v>108</v>
      </c>
      <c r="K71" s="64" t="s">
        <v>109</v>
      </c>
      <c r="L71" s="64">
        <v>125</v>
      </c>
      <c r="M71" s="64">
        <v>9</v>
      </c>
      <c r="N71" s="64">
        <v>2</v>
      </c>
    </row>
    <row r="72" spans="1:14" x14ac:dyDescent="0.25">
      <c r="A72" t="s">
        <v>108</v>
      </c>
      <c r="B72" s="1" t="s">
        <v>119</v>
      </c>
      <c r="C72" s="291">
        <v>125</v>
      </c>
      <c r="D72" s="1">
        <v>0</v>
      </c>
      <c r="E72" s="1">
        <v>3.6</v>
      </c>
      <c r="J72" s="64" t="s">
        <v>108</v>
      </c>
      <c r="K72" s="64" t="s">
        <v>109</v>
      </c>
      <c r="L72" s="64">
        <v>125</v>
      </c>
      <c r="M72" s="64">
        <v>10</v>
      </c>
      <c r="N72" s="64">
        <v>1.75</v>
      </c>
    </row>
    <row r="73" spans="1:14" x14ac:dyDescent="0.25">
      <c r="A73" t="s">
        <v>108</v>
      </c>
      <c r="B73" s="1" t="s">
        <v>119</v>
      </c>
      <c r="C73" s="291">
        <v>160</v>
      </c>
      <c r="D73" s="1">
        <v>0</v>
      </c>
      <c r="E73" s="1">
        <v>6.7</v>
      </c>
      <c r="J73" s="64" t="s">
        <v>108</v>
      </c>
      <c r="K73" s="64" t="s">
        <v>109</v>
      </c>
      <c r="L73" s="64">
        <v>125</v>
      </c>
      <c r="M73" s="64">
        <v>11</v>
      </c>
      <c r="N73" s="64">
        <v>1.5</v>
      </c>
    </row>
    <row r="74" spans="1:14" x14ac:dyDescent="0.25">
      <c r="A74" t="s">
        <v>108</v>
      </c>
      <c r="B74" s="1" t="s">
        <v>119</v>
      </c>
      <c r="C74" s="291">
        <v>200</v>
      </c>
      <c r="D74" s="1">
        <v>0</v>
      </c>
      <c r="E74" s="1">
        <v>11.1</v>
      </c>
      <c r="J74" s="64" t="s">
        <v>108</v>
      </c>
      <c r="K74" s="64" t="s">
        <v>109</v>
      </c>
      <c r="L74" s="64">
        <v>125</v>
      </c>
      <c r="M74" s="64">
        <v>12</v>
      </c>
      <c r="N74" s="64">
        <v>1.25</v>
      </c>
    </row>
    <row r="75" spans="1:14" x14ac:dyDescent="0.25">
      <c r="A75" t="s">
        <v>108</v>
      </c>
      <c r="B75" s="1" t="s">
        <v>119</v>
      </c>
      <c r="C75" s="291">
        <v>250</v>
      </c>
      <c r="D75" s="1">
        <v>0</v>
      </c>
      <c r="E75" s="1">
        <v>16.600000000000001</v>
      </c>
      <c r="J75" s="64" t="s">
        <v>108</v>
      </c>
      <c r="K75" s="64" t="s">
        <v>109</v>
      </c>
      <c r="L75" s="64">
        <v>125</v>
      </c>
      <c r="M75" s="64">
        <v>13</v>
      </c>
      <c r="N75" s="64">
        <v>1</v>
      </c>
    </row>
    <row r="76" spans="1:14" x14ac:dyDescent="0.25">
      <c r="A76" t="s">
        <v>108</v>
      </c>
      <c r="B76" s="1" t="s">
        <v>119</v>
      </c>
      <c r="C76" s="291">
        <v>315</v>
      </c>
      <c r="D76" s="1">
        <v>0</v>
      </c>
      <c r="E76" s="1">
        <v>27.2</v>
      </c>
      <c r="J76" s="64" t="s">
        <v>108</v>
      </c>
      <c r="K76" s="64" t="s">
        <v>109</v>
      </c>
      <c r="L76" s="64">
        <v>160</v>
      </c>
      <c r="M76" s="64">
        <v>0</v>
      </c>
      <c r="N76" s="64">
        <v>5.9</v>
      </c>
    </row>
    <row r="77" spans="1:14" x14ac:dyDescent="0.25">
      <c r="A77" t="s">
        <v>108</v>
      </c>
      <c r="B77" s="1" t="s">
        <v>119</v>
      </c>
      <c r="C77" s="291">
        <v>400</v>
      </c>
      <c r="D77" s="1">
        <v>0</v>
      </c>
      <c r="E77" s="1">
        <v>45.2</v>
      </c>
      <c r="J77" s="64" t="s">
        <v>108</v>
      </c>
      <c r="K77" s="64" t="s">
        <v>109</v>
      </c>
      <c r="L77" s="64">
        <v>160</v>
      </c>
      <c r="M77" s="64">
        <v>1</v>
      </c>
      <c r="N77" s="64">
        <v>5.65</v>
      </c>
    </row>
    <row r="78" spans="1:14" x14ac:dyDescent="0.25">
      <c r="A78" t="s">
        <v>108</v>
      </c>
      <c r="B78" s="1" t="s">
        <v>97</v>
      </c>
      <c r="C78" s="291">
        <v>100</v>
      </c>
      <c r="D78" s="1">
        <v>-12</v>
      </c>
      <c r="E78" s="1">
        <v>0.7</v>
      </c>
      <c r="J78" s="64" t="s">
        <v>108</v>
      </c>
      <c r="K78" s="64" t="s">
        <v>109</v>
      </c>
      <c r="L78" s="64">
        <v>160</v>
      </c>
      <c r="M78" s="64">
        <v>2</v>
      </c>
      <c r="N78" s="64">
        <v>5.4</v>
      </c>
    </row>
    <row r="79" spans="1:14" x14ac:dyDescent="0.25">
      <c r="A79" t="s">
        <v>108</v>
      </c>
      <c r="B79" s="1" t="s">
        <v>97</v>
      </c>
      <c r="C79" s="291">
        <v>100</v>
      </c>
      <c r="D79" s="1">
        <v>-11</v>
      </c>
      <c r="E79" s="1">
        <v>0.75</v>
      </c>
      <c r="J79" s="64" t="s">
        <v>108</v>
      </c>
      <c r="K79" s="64" t="s">
        <v>109</v>
      </c>
      <c r="L79" s="64">
        <v>160</v>
      </c>
      <c r="M79" s="64">
        <v>3</v>
      </c>
      <c r="N79" s="64">
        <v>5.0999999999999996</v>
      </c>
    </row>
    <row r="80" spans="1:14" x14ac:dyDescent="0.25">
      <c r="A80" t="s">
        <v>108</v>
      </c>
      <c r="B80" s="1" t="s">
        <v>97</v>
      </c>
      <c r="C80" s="291">
        <v>100</v>
      </c>
      <c r="D80" s="1">
        <v>-10</v>
      </c>
      <c r="E80" s="1">
        <v>0.8</v>
      </c>
      <c r="J80" s="64" t="s">
        <v>108</v>
      </c>
      <c r="K80" s="64" t="s">
        <v>109</v>
      </c>
      <c r="L80" s="64">
        <v>160</v>
      </c>
      <c r="M80" s="64">
        <v>4</v>
      </c>
      <c r="N80" s="64">
        <v>4.8</v>
      </c>
    </row>
    <row r="81" spans="1:14" x14ac:dyDescent="0.25">
      <c r="A81" t="s">
        <v>108</v>
      </c>
      <c r="B81" s="1" t="s">
        <v>97</v>
      </c>
      <c r="C81" s="291">
        <v>100</v>
      </c>
      <c r="D81" s="1">
        <v>-9</v>
      </c>
      <c r="E81" s="1">
        <v>0.85</v>
      </c>
      <c r="J81" s="64" t="s">
        <v>108</v>
      </c>
      <c r="K81" s="64" t="s">
        <v>109</v>
      </c>
      <c r="L81" s="64">
        <v>160</v>
      </c>
      <c r="M81" s="64">
        <v>5</v>
      </c>
      <c r="N81" s="64">
        <v>4.55</v>
      </c>
    </row>
    <row r="82" spans="1:14" x14ac:dyDescent="0.25">
      <c r="A82" t="s">
        <v>108</v>
      </c>
      <c r="B82" s="1" t="s">
        <v>97</v>
      </c>
      <c r="C82" s="291">
        <v>100</v>
      </c>
      <c r="D82" s="1">
        <v>-8</v>
      </c>
      <c r="E82" s="1">
        <v>0.9</v>
      </c>
      <c r="J82" s="64" t="s">
        <v>108</v>
      </c>
      <c r="K82" s="64" t="s">
        <v>109</v>
      </c>
      <c r="L82" s="64">
        <v>160</v>
      </c>
      <c r="M82" s="64">
        <v>6</v>
      </c>
      <c r="N82" s="64">
        <v>4.3</v>
      </c>
    </row>
    <row r="83" spans="1:14" x14ac:dyDescent="0.25">
      <c r="A83" t="s">
        <v>108</v>
      </c>
      <c r="B83" s="1" t="s">
        <v>97</v>
      </c>
      <c r="C83" s="291">
        <v>100</v>
      </c>
      <c r="D83" s="1">
        <v>-7</v>
      </c>
      <c r="E83" s="1">
        <v>1</v>
      </c>
      <c r="J83" s="64" t="s">
        <v>108</v>
      </c>
      <c r="K83" s="64" t="s">
        <v>109</v>
      </c>
      <c r="L83" s="64">
        <v>160</v>
      </c>
      <c r="M83" s="64">
        <v>7</v>
      </c>
      <c r="N83" s="64">
        <v>4.05</v>
      </c>
    </row>
    <row r="84" spans="1:14" x14ac:dyDescent="0.25">
      <c r="A84" t="s">
        <v>108</v>
      </c>
      <c r="B84" s="1" t="s">
        <v>97</v>
      </c>
      <c r="C84" s="291">
        <v>100</v>
      </c>
      <c r="D84" s="1">
        <v>-6</v>
      </c>
      <c r="E84" s="1">
        <v>1.1000000000000001</v>
      </c>
      <c r="J84" s="64" t="s">
        <v>108</v>
      </c>
      <c r="K84" s="64" t="s">
        <v>109</v>
      </c>
      <c r="L84" s="64">
        <v>160</v>
      </c>
      <c r="M84" s="64">
        <v>8</v>
      </c>
      <c r="N84" s="64">
        <v>3.8</v>
      </c>
    </row>
    <row r="85" spans="1:14" x14ac:dyDescent="0.25">
      <c r="A85" t="s">
        <v>108</v>
      </c>
      <c r="B85" s="1" t="s">
        <v>97</v>
      </c>
      <c r="C85" s="291">
        <v>100</v>
      </c>
      <c r="D85" s="1">
        <v>-5</v>
      </c>
      <c r="E85" s="1">
        <v>1.2</v>
      </c>
      <c r="J85" s="64" t="s">
        <v>108</v>
      </c>
      <c r="K85" s="64" t="s">
        <v>109</v>
      </c>
      <c r="L85" s="64">
        <v>160</v>
      </c>
      <c r="M85" s="64">
        <v>9</v>
      </c>
      <c r="N85" s="64">
        <v>3.5</v>
      </c>
    </row>
    <row r="86" spans="1:14" x14ac:dyDescent="0.25">
      <c r="A86" t="s">
        <v>108</v>
      </c>
      <c r="B86" s="1" t="s">
        <v>97</v>
      </c>
      <c r="C86" s="291">
        <v>100</v>
      </c>
      <c r="D86" s="1">
        <v>-4</v>
      </c>
      <c r="E86" s="1">
        <v>1.27</v>
      </c>
      <c r="J86" s="64" t="s">
        <v>108</v>
      </c>
      <c r="K86" s="64" t="s">
        <v>109</v>
      </c>
      <c r="L86" s="64">
        <v>160</v>
      </c>
      <c r="M86" s="64">
        <v>10</v>
      </c>
      <c r="N86" s="64">
        <v>3.2</v>
      </c>
    </row>
    <row r="87" spans="1:14" x14ac:dyDescent="0.25">
      <c r="A87" t="s">
        <v>108</v>
      </c>
      <c r="B87" s="1" t="s">
        <v>97</v>
      </c>
      <c r="C87" s="291">
        <v>100</v>
      </c>
      <c r="D87" s="1">
        <v>-3</v>
      </c>
      <c r="E87" s="1">
        <v>1.33</v>
      </c>
      <c r="J87" s="64" t="s">
        <v>108</v>
      </c>
      <c r="K87" s="64" t="s">
        <v>109</v>
      </c>
      <c r="L87" s="64">
        <v>160</v>
      </c>
      <c r="M87" s="64">
        <v>11</v>
      </c>
      <c r="N87" s="64">
        <v>2.9</v>
      </c>
    </row>
    <row r="88" spans="1:14" x14ac:dyDescent="0.25">
      <c r="A88" t="s">
        <v>108</v>
      </c>
      <c r="B88" s="1" t="s">
        <v>97</v>
      </c>
      <c r="C88" s="291">
        <v>100</v>
      </c>
      <c r="D88" s="1">
        <v>-2</v>
      </c>
      <c r="E88" s="1">
        <v>1.4</v>
      </c>
      <c r="J88" s="64" t="s">
        <v>108</v>
      </c>
      <c r="K88" s="64" t="s">
        <v>109</v>
      </c>
      <c r="L88" s="64">
        <v>160</v>
      </c>
      <c r="M88" s="64">
        <v>12</v>
      </c>
      <c r="N88" s="64">
        <v>2.6</v>
      </c>
    </row>
    <row r="89" spans="1:14" x14ac:dyDescent="0.25">
      <c r="A89" t="s">
        <v>108</v>
      </c>
      <c r="B89" s="1" t="s">
        <v>97</v>
      </c>
      <c r="C89" s="291">
        <v>100</v>
      </c>
      <c r="D89" s="1">
        <v>-1</v>
      </c>
      <c r="E89" s="1">
        <v>1.5</v>
      </c>
      <c r="J89" s="64" t="s">
        <v>108</v>
      </c>
      <c r="K89" s="64" t="s">
        <v>109</v>
      </c>
      <c r="L89" s="64">
        <v>160</v>
      </c>
      <c r="M89" s="64">
        <v>13</v>
      </c>
      <c r="N89" s="64">
        <v>2.33</v>
      </c>
    </row>
    <row r="90" spans="1:14" x14ac:dyDescent="0.25">
      <c r="A90" t="s">
        <v>108</v>
      </c>
      <c r="B90" s="1" t="s">
        <v>97</v>
      </c>
      <c r="C90" s="291">
        <v>100</v>
      </c>
      <c r="D90" s="1">
        <v>0</v>
      </c>
      <c r="E90" s="1">
        <v>1.6</v>
      </c>
      <c r="J90" s="64" t="s">
        <v>108</v>
      </c>
      <c r="K90" s="64" t="s">
        <v>109</v>
      </c>
      <c r="L90" s="64">
        <v>160</v>
      </c>
      <c r="M90" s="64">
        <v>14</v>
      </c>
      <c r="N90" s="64">
        <v>2.0499999999999998</v>
      </c>
    </row>
    <row r="91" spans="1:14" x14ac:dyDescent="0.25">
      <c r="A91" t="s">
        <v>108</v>
      </c>
      <c r="B91" s="1" t="s">
        <v>97</v>
      </c>
      <c r="C91" s="291">
        <v>100</v>
      </c>
      <c r="D91" s="1">
        <v>1</v>
      </c>
      <c r="E91" s="1">
        <v>1.67</v>
      </c>
      <c r="J91" s="64" t="s">
        <v>108</v>
      </c>
      <c r="K91" s="64" t="s">
        <v>109</v>
      </c>
      <c r="L91" s="64">
        <v>160</v>
      </c>
      <c r="M91" s="64">
        <v>15</v>
      </c>
      <c r="N91" s="64">
        <v>1.78</v>
      </c>
    </row>
    <row r="92" spans="1:14" x14ac:dyDescent="0.25">
      <c r="A92" t="s">
        <v>108</v>
      </c>
      <c r="B92" s="1" t="s">
        <v>97</v>
      </c>
      <c r="C92" s="291">
        <v>100</v>
      </c>
      <c r="D92" s="1">
        <v>2</v>
      </c>
      <c r="E92" s="1">
        <v>1.73</v>
      </c>
      <c r="J92" s="64" t="s">
        <v>108</v>
      </c>
      <c r="K92" s="64" t="s">
        <v>109</v>
      </c>
      <c r="L92" s="64">
        <v>160</v>
      </c>
      <c r="M92" s="64">
        <v>16</v>
      </c>
      <c r="N92" s="64">
        <v>1.5</v>
      </c>
    </row>
    <row r="93" spans="1:14" x14ac:dyDescent="0.25">
      <c r="A93" t="s">
        <v>108</v>
      </c>
      <c r="B93" s="1" t="s">
        <v>97</v>
      </c>
      <c r="C93" s="291">
        <v>100</v>
      </c>
      <c r="D93" s="1">
        <v>3</v>
      </c>
      <c r="E93" s="1">
        <v>1.8</v>
      </c>
      <c r="J93" s="64" t="s">
        <v>108</v>
      </c>
      <c r="K93" s="64" t="s">
        <v>109</v>
      </c>
      <c r="L93" s="64">
        <v>160</v>
      </c>
      <c r="M93" s="64">
        <v>17</v>
      </c>
      <c r="N93" s="64">
        <v>1.25</v>
      </c>
    </row>
    <row r="94" spans="1:14" x14ac:dyDescent="0.25">
      <c r="A94" t="s">
        <v>108</v>
      </c>
      <c r="B94" s="1" t="s">
        <v>97</v>
      </c>
      <c r="C94" s="291">
        <v>100</v>
      </c>
      <c r="D94" s="1">
        <v>4</v>
      </c>
      <c r="E94" s="1">
        <v>1.9</v>
      </c>
      <c r="J94" s="64" t="s">
        <v>108</v>
      </c>
      <c r="K94" s="64" t="s">
        <v>109</v>
      </c>
      <c r="L94" s="64">
        <v>160</v>
      </c>
      <c r="M94" s="64">
        <v>18</v>
      </c>
      <c r="N94" s="64">
        <v>1</v>
      </c>
    </row>
    <row r="95" spans="1:14" x14ac:dyDescent="0.25">
      <c r="A95" t="s">
        <v>108</v>
      </c>
      <c r="B95" s="1" t="s">
        <v>97</v>
      </c>
      <c r="C95" s="291">
        <v>100</v>
      </c>
      <c r="D95" s="1">
        <v>5</v>
      </c>
      <c r="E95" s="1">
        <v>2</v>
      </c>
      <c r="J95" s="64" t="s">
        <v>108</v>
      </c>
      <c r="K95" s="64" t="s">
        <v>109</v>
      </c>
      <c r="L95" s="64">
        <v>160</v>
      </c>
      <c r="M95" s="64">
        <v>19</v>
      </c>
      <c r="N95" s="64">
        <v>0.75</v>
      </c>
    </row>
    <row r="96" spans="1:14" x14ac:dyDescent="0.25">
      <c r="A96" t="s">
        <v>108</v>
      </c>
      <c r="B96" s="1" t="s">
        <v>97</v>
      </c>
      <c r="C96" s="291">
        <v>100</v>
      </c>
      <c r="D96" s="1">
        <v>6</v>
      </c>
      <c r="E96" s="1">
        <v>2.08</v>
      </c>
      <c r="J96" s="64" t="s">
        <v>108</v>
      </c>
      <c r="K96" s="64" t="s">
        <v>109</v>
      </c>
      <c r="L96" s="64">
        <v>160</v>
      </c>
      <c r="M96" s="64">
        <v>20</v>
      </c>
      <c r="N96" s="64">
        <v>0.5</v>
      </c>
    </row>
    <row r="97" spans="1:14" x14ac:dyDescent="0.25">
      <c r="A97" t="s">
        <v>108</v>
      </c>
      <c r="B97" s="1" t="s">
        <v>97</v>
      </c>
      <c r="C97" s="291">
        <v>100</v>
      </c>
      <c r="D97" s="1">
        <v>7</v>
      </c>
      <c r="E97" s="1">
        <v>2.15</v>
      </c>
      <c r="J97" s="64" t="s">
        <v>108</v>
      </c>
      <c r="K97" s="64" t="s">
        <v>110</v>
      </c>
      <c r="L97" s="64">
        <v>100</v>
      </c>
      <c r="M97" s="64">
        <v>0</v>
      </c>
      <c r="N97" s="64">
        <v>3.14</v>
      </c>
    </row>
    <row r="98" spans="1:14" x14ac:dyDescent="0.25">
      <c r="A98" t="s">
        <v>108</v>
      </c>
      <c r="B98" s="1" t="s">
        <v>97</v>
      </c>
      <c r="C98" s="291">
        <v>100</v>
      </c>
      <c r="D98" s="1">
        <v>8</v>
      </c>
      <c r="E98" s="1">
        <v>2.2000000000000002</v>
      </c>
      <c r="J98" s="64" t="s">
        <v>108</v>
      </c>
      <c r="K98" s="64" t="s">
        <v>110</v>
      </c>
      <c r="L98" s="64">
        <v>100</v>
      </c>
      <c r="M98" s="64">
        <v>1</v>
      </c>
      <c r="N98" s="64">
        <v>2.73</v>
      </c>
    </row>
    <row r="99" spans="1:14" x14ac:dyDescent="0.25">
      <c r="A99" t="s">
        <v>108</v>
      </c>
      <c r="B99" s="1" t="s">
        <v>97</v>
      </c>
      <c r="C99" s="291">
        <v>100</v>
      </c>
      <c r="D99" s="1">
        <v>9</v>
      </c>
      <c r="E99" s="1">
        <v>2.2999999999999998</v>
      </c>
      <c r="J99" s="64" t="s">
        <v>108</v>
      </c>
      <c r="K99" s="64" t="s">
        <v>110</v>
      </c>
      <c r="L99" s="64">
        <v>100</v>
      </c>
      <c r="M99" s="64">
        <v>2</v>
      </c>
      <c r="N99" s="64">
        <v>2.31</v>
      </c>
    </row>
    <row r="100" spans="1:14" x14ac:dyDescent="0.25">
      <c r="A100" t="s">
        <v>108</v>
      </c>
      <c r="B100" s="1" t="s">
        <v>97</v>
      </c>
      <c r="C100" s="291">
        <v>100</v>
      </c>
      <c r="D100" s="1">
        <v>10</v>
      </c>
      <c r="E100" s="1">
        <v>2.4</v>
      </c>
      <c r="J100" s="64" t="s">
        <v>108</v>
      </c>
      <c r="K100" s="64" t="s">
        <v>110</v>
      </c>
      <c r="L100" s="64">
        <v>100</v>
      </c>
      <c r="M100" s="64">
        <v>3</v>
      </c>
      <c r="N100" s="64">
        <v>1.96</v>
      </c>
    </row>
    <row r="101" spans="1:14" x14ac:dyDescent="0.25">
      <c r="A101" t="s">
        <v>108</v>
      </c>
      <c r="B101" s="1" t="s">
        <v>97</v>
      </c>
      <c r="C101" s="291">
        <v>100</v>
      </c>
      <c r="D101" s="1">
        <v>11</v>
      </c>
      <c r="E101" s="1">
        <v>2.4500000000000002</v>
      </c>
      <c r="J101" s="64" t="s">
        <v>108</v>
      </c>
      <c r="K101" s="64" t="s">
        <v>110</v>
      </c>
      <c r="L101" s="64">
        <v>100</v>
      </c>
      <c r="M101" s="64">
        <v>4</v>
      </c>
      <c r="N101" s="64">
        <v>1.59</v>
      </c>
    </row>
    <row r="102" spans="1:14" x14ac:dyDescent="0.25">
      <c r="A102" t="s">
        <v>108</v>
      </c>
      <c r="B102" s="1" t="s">
        <v>97</v>
      </c>
      <c r="C102" s="291">
        <v>100</v>
      </c>
      <c r="D102" s="1">
        <v>12</v>
      </c>
      <c r="E102" s="1">
        <v>2.5</v>
      </c>
      <c r="J102" s="64" t="s">
        <v>108</v>
      </c>
      <c r="K102" s="64" t="s">
        <v>110</v>
      </c>
      <c r="L102" s="64">
        <v>125</v>
      </c>
      <c r="M102" s="64">
        <v>0</v>
      </c>
      <c r="N102" s="64">
        <v>4.4800000000000004</v>
      </c>
    </row>
    <row r="103" spans="1:14" x14ac:dyDescent="0.25">
      <c r="A103" t="s">
        <v>108</v>
      </c>
      <c r="B103" s="1" t="s">
        <v>97</v>
      </c>
      <c r="C103" s="291">
        <v>100</v>
      </c>
      <c r="D103" s="1">
        <v>13</v>
      </c>
      <c r="E103" s="1">
        <v>2.5299999999999998</v>
      </c>
      <c r="J103" s="64" t="s">
        <v>108</v>
      </c>
      <c r="K103" s="64" t="s">
        <v>110</v>
      </c>
      <c r="L103" s="64">
        <v>125</v>
      </c>
      <c r="M103" s="64">
        <v>1</v>
      </c>
      <c r="N103" s="64">
        <v>4.05</v>
      </c>
    </row>
    <row r="104" spans="1:14" x14ac:dyDescent="0.25">
      <c r="A104" t="s">
        <v>108</v>
      </c>
      <c r="B104" s="1" t="s">
        <v>97</v>
      </c>
      <c r="C104" s="291">
        <v>100</v>
      </c>
      <c r="D104" s="1">
        <v>14</v>
      </c>
      <c r="E104" s="1">
        <v>2.57</v>
      </c>
      <c r="J104" s="64" t="s">
        <v>108</v>
      </c>
      <c r="K104" s="64" t="s">
        <v>110</v>
      </c>
      <c r="L104" s="64">
        <v>125</v>
      </c>
      <c r="M104" s="64">
        <v>2</v>
      </c>
      <c r="N104" s="64">
        <v>3.7</v>
      </c>
    </row>
    <row r="105" spans="1:14" x14ac:dyDescent="0.25">
      <c r="A105" t="s">
        <v>108</v>
      </c>
      <c r="B105" s="1" t="s">
        <v>97</v>
      </c>
      <c r="C105" s="291">
        <v>100</v>
      </c>
      <c r="D105" s="1">
        <v>15</v>
      </c>
      <c r="E105" s="1">
        <v>2.6</v>
      </c>
      <c r="J105" s="64" t="s">
        <v>108</v>
      </c>
      <c r="K105" s="64" t="s">
        <v>110</v>
      </c>
      <c r="L105" s="64">
        <v>125</v>
      </c>
      <c r="M105" s="64">
        <v>3</v>
      </c>
      <c r="N105" s="64">
        <v>3.41</v>
      </c>
    </row>
    <row r="106" spans="1:14" x14ac:dyDescent="0.25">
      <c r="A106" t="s">
        <v>108</v>
      </c>
      <c r="B106" s="1" t="s">
        <v>97</v>
      </c>
      <c r="C106" s="291">
        <v>100</v>
      </c>
      <c r="D106" s="1">
        <v>20</v>
      </c>
      <c r="E106" s="1">
        <v>3.2</v>
      </c>
      <c r="J106" s="64" t="s">
        <v>108</v>
      </c>
      <c r="K106" s="64" t="s">
        <v>110</v>
      </c>
      <c r="L106" s="64">
        <v>125</v>
      </c>
      <c r="M106" s="64">
        <v>4</v>
      </c>
      <c r="N106" s="64">
        <v>3.04</v>
      </c>
    </row>
    <row r="107" spans="1:14" x14ac:dyDescent="0.25">
      <c r="A107" t="s">
        <v>108</v>
      </c>
      <c r="B107" s="1" t="s">
        <v>97</v>
      </c>
      <c r="C107" s="291">
        <v>125</v>
      </c>
      <c r="D107" s="1">
        <v>-12</v>
      </c>
      <c r="E107" s="1">
        <v>0.5</v>
      </c>
      <c r="J107" s="64" t="s">
        <v>108</v>
      </c>
      <c r="K107" s="64" t="s">
        <v>110</v>
      </c>
      <c r="L107" s="64">
        <v>125</v>
      </c>
      <c r="M107" s="64">
        <v>5</v>
      </c>
      <c r="N107" s="64">
        <v>2.72</v>
      </c>
    </row>
    <row r="108" spans="1:14" x14ac:dyDescent="0.25">
      <c r="A108" t="s">
        <v>108</v>
      </c>
      <c r="B108" s="1" t="s">
        <v>97</v>
      </c>
      <c r="C108" s="291">
        <v>125</v>
      </c>
      <c r="D108" s="1">
        <v>-11</v>
      </c>
      <c r="E108" s="1">
        <v>0.6</v>
      </c>
      <c r="J108" s="64" t="s">
        <v>108</v>
      </c>
      <c r="K108" s="64" t="s">
        <v>110</v>
      </c>
      <c r="L108" s="64">
        <v>125</v>
      </c>
      <c r="M108" s="64">
        <v>6</v>
      </c>
      <c r="N108" s="64">
        <v>2.44</v>
      </c>
    </row>
    <row r="109" spans="1:14" x14ac:dyDescent="0.25">
      <c r="A109" t="s">
        <v>108</v>
      </c>
      <c r="B109" s="1" t="s">
        <v>97</v>
      </c>
      <c r="C109" s="291">
        <v>125</v>
      </c>
      <c r="D109" s="1">
        <v>-10</v>
      </c>
      <c r="E109" s="1">
        <v>0.7</v>
      </c>
      <c r="J109" s="64" t="s">
        <v>108</v>
      </c>
      <c r="K109" s="64" t="s">
        <v>112</v>
      </c>
      <c r="L109" s="64">
        <v>100</v>
      </c>
      <c r="M109" s="64">
        <v>0</v>
      </c>
      <c r="N109" s="64">
        <v>2.9</v>
      </c>
    </row>
    <row r="110" spans="1:14" x14ac:dyDescent="0.25">
      <c r="A110" t="s">
        <v>108</v>
      </c>
      <c r="B110" s="1" t="s">
        <v>97</v>
      </c>
      <c r="C110" s="291">
        <v>125</v>
      </c>
      <c r="D110" s="1">
        <v>-9</v>
      </c>
      <c r="E110" s="1">
        <v>0.8</v>
      </c>
      <c r="J110" s="64" t="s">
        <v>108</v>
      </c>
      <c r="K110" s="64" t="s">
        <v>112</v>
      </c>
      <c r="L110" s="64">
        <v>100</v>
      </c>
      <c r="M110" s="64">
        <v>0.5</v>
      </c>
      <c r="N110" s="64">
        <v>2.65</v>
      </c>
    </row>
    <row r="111" spans="1:14" x14ac:dyDescent="0.25">
      <c r="A111" t="s">
        <v>108</v>
      </c>
      <c r="B111" s="1" t="s">
        <v>97</v>
      </c>
      <c r="C111" s="291">
        <v>125</v>
      </c>
      <c r="D111" s="1">
        <v>-8</v>
      </c>
      <c r="E111" s="1">
        <v>0.9</v>
      </c>
      <c r="J111" s="64" t="s">
        <v>108</v>
      </c>
      <c r="K111" s="64" t="s">
        <v>112</v>
      </c>
      <c r="L111" s="64">
        <v>100</v>
      </c>
      <c r="M111" s="64">
        <v>1</v>
      </c>
      <c r="N111" s="64">
        <v>2.4</v>
      </c>
    </row>
    <row r="112" spans="1:14" x14ac:dyDescent="0.25">
      <c r="A112" t="s">
        <v>108</v>
      </c>
      <c r="B112" s="1" t="s">
        <v>97</v>
      </c>
      <c r="C112" s="291">
        <v>125</v>
      </c>
      <c r="D112" s="1">
        <v>-7</v>
      </c>
      <c r="E112" s="1">
        <v>1</v>
      </c>
      <c r="J112" s="64" t="s">
        <v>108</v>
      </c>
      <c r="K112" s="64" t="s">
        <v>112</v>
      </c>
      <c r="L112" s="64">
        <v>100</v>
      </c>
      <c r="M112" s="64">
        <v>1.5</v>
      </c>
      <c r="N112" s="64">
        <v>2.2000000000000002</v>
      </c>
    </row>
    <row r="113" spans="1:14" x14ac:dyDescent="0.25">
      <c r="A113" t="s">
        <v>108</v>
      </c>
      <c r="B113" s="1" t="s">
        <v>97</v>
      </c>
      <c r="C113" s="291">
        <v>125</v>
      </c>
      <c r="D113" s="1">
        <v>-6</v>
      </c>
      <c r="E113" s="1">
        <v>1.1000000000000001</v>
      </c>
      <c r="J113" s="64" t="s">
        <v>108</v>
      </c>
      <c r="K113" s="64" t="s">
        <v>112</v>
      </c>
      <c r="L113" s="64">
        <v>100</v>
      </c>
      <c r="M113" s="64">
        <v>2</v>
      </c>
      <c r="N113" s="64">
        <v>2</v>
      </c>
    </row>
    <row r="114" spans="1:14" x14ac:dyDescent="0.25">
      <c r="A114" t="s">
        <v>108</v>
      </c>
      <c r="B114" s="1" t="s">
        <v>97</v>
      </c>
      <c r="C114" s="291">
        <v>125</v>
      </c>
      <c r="D114" s="1">
        <v>-5</v>
      </c>
      <c r="E114" s="1">
        <v>1.2</v>
      </c>
      <c r="J114" s="64" t="s">
        <v>108</v>
      </c>
      <c r="K114" s="64" t="s">
        <v>112</v>
      </c>
      <c r="L114" s="64">
        <v>100</v>
      </c>
      <c r="M114" s="64">
        <v>2.5</v>
      </c>
      <c r="N114" s="64">
        <v>1.8</v>
      </c>
    </row>
    <row r="115" spans="1:14" x14ac:dyDescent="0.25">
      <c r="A115" t="s">
        <v>108</v>
      </c>
      <c r="B115" s="1" t="s">
        <v>97</v>
      </c>
      <c r="C115" s="291">
        <v>125</v>
      </c>
      <c r="D115" s="1">
        <v>-4</v>
      </c>
      <c r="E115" s="1">
        <v>1.33</v>
      </c>
      <c r="J115" s="64" t="s">
        <v>108</v>
      </c>
      <c r="K115" s="64" t="s">
        <v>112</v>
      </c>
      <c r="L115" s="64">
        <v>100</v>
      </c>
      <c r="M115" s="64">
        <v>3</v>
      </c>
      <c r="N115" s="64">
        <v>1.6</v>
      </c>
    </row>
    <row r="116" spans="1:14" x14ac:dyDescent="0.25">
      <c r="A116" t="s">
        <v>108</v>
      </c>
      <c r="B116" s="1" t="s">
        <v>97</v>
      </c>
      <c r="C116" s="291">
        <v>125</v>
      </c>
      <c r="D116" s="1">
        <v>-3</v>
      </c>
      <c r="E116" s="1">
        <v>1.47</v>
      </c>
      <c r="J116" s="64" t="s">
        <v>108</v>
      </c>
      <c r="K116" s="64" t="s">
        <v>112</v>
      </c>
      <c r="L116" s="64">
        <v>100</v>
      </c>
      <c r="M116" s="64">
        <v>3.5</v>
      </c>
      <c r="N116" s="64">
        <v>1.4</v>
      </c>
    </row>
    <row r="117" spans="1:14" x14ac:dyDescent="0.25">
      <c r="A117" t="s">
        <v>108</v>
      </c>
      <c r="B117" s="1" t="s">
        <v>97</v>
      </c>
      <c r="C117" s="291">
        <v>125</v>
      </c>
      <c r="D117" s="1">
        <v>-2</v>
      </c>
      <c r="E117" s="1">
        <v>1.6</v>
      </c>
      <c r="J117" s="64" t="s">
        <v>108</v>
      </c>
      <c r="K117" s="64" t="s">
        <v>112</v>
      </c>
      <c r="L117" s="64">
        <v>100</v>
      </c>
      <c r="M117" s="64">
        <v>4</v>
      </c>
      <c r="N117" s="64">
        <v>1.2</v>
      </c>
    </row>
    <row r="118" spans="1:14" x14ac:dyDescent="0.25">
      <c r="A118" t="s">
        <v>108</v>
      </c>
      <c r="B118" s="1" t="s">
        <v>97</v>
      </c>
      <c r="C118" s="291">
        <v>125</v>
      </c>
      <c r="D118" s="1">
        <v>-1</v>
      </c>
      <c r="E118" s="1">
        <v>1.7</v>
      </c>
      <c r="J118" s="64" t="s">
        <v>108</v>
      </c>
      <c r="K118" s="64" t="s">
        <v>112</v>
      </c>
      <c r="L118" s="64">
        <v>125</v>
      </c>
      <c r="M118" s="64">
        <v>0</v>
      </c>
      <c r="N118" s="64">
        <v>4.8</v>
      </c>
    </row>
    <row r="119" spans="1:14" x14ac:dyDescent="0.25">
      <c r="A119" t="s">
        <v>108</v>
      </c>
      <c r="B119" s="1" t="s">
        <v>97</v>
      </c>
      <c r="C119" s="291">
        <v>125</v>
      </c>
      <c r="D119" s="1">
        <v>0</v>
      </c>
      <c r="E119" s="1">
        <v>1.8</v>
      </c>
      <c r="J119" s="64" t="s">
        <v>108</v>
      </c>
      <c r="K119" s="64" t="s">
        <v>112</v>
      </c>
      <c r="L119" s="64">
        <v>125</v>
      </c>
      <c r="M119" s="64">
        <v>0.5</v>
      </c>
      <c r="N119" s="64">
        <v>4.5999999999999996</v>
      </c>
    </row>
    <row r="120" spans="1:14" x14ac:dyDescent="0.25">
      <c r="A120" t="s">
        <v>108</v>
      </c>
      <c r="B120" s="1" t="s">
        <v>97</v>
      </c>
      <c r="C120" s="291">
        <v>125</v>
      </c>
      <c r="D120" s="1">
        <v>1</v>
      </c>
      <c r="E120" s="1">
        <v>1.9</v>
      </c>
      <c r="J120" s="64" t="s">
        <v>108</v>
      </c>
      <c r="K120" s="64" t="s">
        <v>112</v>
      </c>
      <c r="L120" s="64">
        <v>125</v>
      </c>
      <c r="M120" s="64">
        <v>1</v>
      </c>
      <c r="N120" s="64">
        <v>4.4000000000000004</v>
      </c>
    </row>
    <row r="121" spans="1:14" x14ac:dyDescent="0.25">
      <c r="A121" t="s">
        <v>108</v>
      </c>
      <c r="B121" s="1" t="s">
        <v>97</v>
      </c>
      <c r="C121" s="291">
        <v>125</v>
      </c>
      <c r="D121" s="1">
        <v>2</v>
      </c>
      <c r="E121" s="1">
        <v>2</v>
      </c>
      <c r="J121" s="64" t="s">
        <v>108</v>
      </c>
      <c r="K121" s="64" t="s">
        <v>112</v>
      </c>
      <c r="L121" s="64">
        <v>125</v>
      </c>
      <c r="M121" s="64">
        <v>1.5</v>
      </c>
      <c r="N121" s="64">
        <v>4.2</v>
      </c>
    </row>
    <row r="122" spans="1:14" x14ac:dyDescent="0.25">
      <c r="A122" t="s">
        <v>108</v>
      </c>
      <c r="B122" s="1" t="s">
        <v>97</v>
      </c>
      <c r="C122" s="291">
        <v>125</v>
      </c>
      <c r="D122" s="1">
        <v>3</v>
      </c>
      <c r="E122" s="1">
        <v>2.1</v>
      </c>
      <c r="J122" s="64" t="s">
        <v>108</v>
      </c>
      <c r="K122" s="64" t="s">
        <v>112</v>
      </c>
      <c r="L122" s="64">
        <v>125</v>
      </c>
      <c r="M122" s="64">
        <v>2</v>
      </c>
      <c r="N122" s="64">
        <v>4</v>
      </c>
    </row>
    <row r="123" spans="1:14" x14ac:dyDescent="0.25">
      <c r="A123" t="s">
        <v>108</v>
      </c>
      <c r="B123" s="1" t="s">
        <v>97</v>
      </c>
      <c r="C123" s="291">
        <v>125</v>
      </c>
      <c r="D123" s="1">
        <v>4</v>
      </c>
      <c r="E123" s="1">
        <v>2.2000000000000002</v>
      </c>
      <c r="J123" s="64" t="s">
        <v>108</v>
      </c>
      <c r="K123" s="64" t="s">
        <v>112</v>
      </c>
      <c r="L123" s="64">
        <v>125</v>
      </c>
      <c r="M123" s="64">
        <v>2.5</v>
      </c>
      <c r="N123" s="64">
        <v>3.85</v>
      </c>
    </row>
    <row r="124" spans="1:14" x14ac:dyDescent="0.25">
      <c r="A124" t="s">
        <v>108</v>
      </c>
      <c r="B124" s="1" t="s">
        <v>97</v>
      </c>
      <c r="C124" s="291">
        <v>125</v>
      </c>
      <c r="D124" s="1">
        <v>5</v>
      </c>
      <c r="E124" s="1">
        <v>2.2999999999999998</v>
      </c>
      <c r="J124" s="64" t="s">
        <v>108</v>
      </c>
      <c r="K124" s="64" t="s">
        <v>112</v>
      </c>
      <c r="L124" s="64">
        <v>125</v>
      </c>
      <c r="M124" s="64">
        <v>3</v>
      </c>
      <c r="N124" s="64">
        <v>3.7</v>
      </c>
    </row>
    <row r="125" spans="1:14" x14ac:dyDescent="0.25">
      <c r="A125" t="s">
        <v>108</v>
      </c>
      <c r="B125" s="1" t="s">
        <v>97</v>
      </c>
      <c r="C125" s="291">
        <v>125</v>
      </c>
      <c r="D125" s="1">
        <v>6</v>
      </c>
      <c r="E125" s="1">
        <v>2.4300000000000002</v>
      </c>
      <c r="J125" s="64" t="s">
        <v>108</v>
      </c>
      <c r="K125" s="64" t="s">
        <v>112</v>
      </c>
      <c r="L125" s="64">
        <v>125</v>
      </c>
      <c r="M125" s="64">
        <v>3.5</v>
      </c>
      <c r="N125" s="64">
        <v>3.45</v>
      </c>
    </row>
    <row r="126" spans="1:14" x14ac:dyDescent="0.25">
      <c r="A126" t="s">
        <v>108</v>
      </c>
      <c r="B126" s="1" t="s">
        <v>97</v>
      </c>
      <c r="C126" s="291">
        <v>125</v>
      </c>
      <c r="D126" s="1">
        <v>7</v>
      </c>
      <c r="E126" s="1">
        <v>2.57</v>
      </c>
      <c r="J126" s="64" t="s">
        <v>108</v>
      </c>
      <c r="K126" s="64" t="s">
        <v>112</v>
      </c>
      <c r="L126" s="64">
        <v>125</v>
      </c>
      <c r="M126" s="64">
        <v>4</v>
      </c>
      <c r="N126" s="64">
        <v>3.2</v>
      </c>
    </row>
    <row r="127" spans="1:14" x14ac:dyDescent="0.25">
      <c r="A127" t="s">
        <v>108</v>
      </c>
      <c r="B127" s="1" t="s">
        <v>97</v>
      </c>
      <c r="C127" s="291">
        <v>125</v>
      </c>
      <c r="D127" s="1">
        <v>8</v>
      </c>
      <c r="E127" s="1">
        <v>2.7</v>
      </c>
      <c r="J127" s="64" t="s">
        <v>108</v>
      </c>
      <c r="K127" s="64" t="s">
        <v>112</v>
      </c>
      <c r="L127" s="64">
        <v>125</v>
      </c>
      <c r="M127" s="64">
        <v>4.5</v>
      </c>
      <c r="N127" s="64">
        <v>3</v>
      </c>
    </row>
    <row r="128" spans="1:14" x14ac:dyDescent="0.25">
      <c r="A128" t="s">
        <v>108</v>
      </c>
      <c r="B128" s="1" t="s">
        <v>97</v>
      </c>
      <c r="C128" s="291">
        <v>125</v>
      </c>
      <c r="D128" s="1">
        <v>9</v>
      </c>
      <c r="E128" s="1">
        <v>2.8</v>
      </c>
      <c r="J128" s="64" t="s">
        <v>108</v>
      </c>
      <c r="K128" s="64" t="s">
        <v>112</v>
      </c>
      <c r="L128" s="64">
        <v>125</v>
      </c>
      <c r="M128" s="64">
        <v>5</v>
      </c>
      <c r="N128" s="64">
        <v>2.8</v>
      </c>
    </row>
    <row r="129" spans="1:14" x14ac:dyDescent="0.25">
      <c r="A129" t="s">
        <v>108</v>
      </c>
      <c r="B129" s="1" t="s">
        <v>97</v>
      </c>
      <c r="C129" s="291">
        <v>125</v>
      </c>
      <c r="D129" s="1">
        <v>10</v>
      </c>
      <c r="E129" s="1">
        <v>2.9</v>
      </c>
      <c r="J129" s="64" t="s">
        <v>108</v>
      </c>
      <c r="K129" s="64" t="s">
        <v>112</v>
      </c>
      <c r="L129" s="64">
        <v>125</v>
      </c>
      <c r="M129" s="64">
        <v>5.5</v>
      </c>
      <c r="N129" s="64">
        <v>2.5499999999999998</v>
      </c>
    </row>
    <row r="130" spans="1:14" x14ac:dyDescent="0.25">
      <c r="A130" t="s">
        <v>108</v>
      </c>
      <c r="B130" s="1" t="s">
        <v>97</v>
      </c>
      <c r="C130" s="291">
        <v>125</v>
      </c>
      <c r="D130" s="1">
        <v>11</v>
      </c>
      <c r="E130" s="1">
        <v>3</v>
      </c>
      <c r="J130" s="64" t="s">
        <v>108</v>
      </c>
      <c r="K130" s="64" t="s">
        <v>112</v>
      </c>
      <c r="L130" s="64">
        <v>125</v>
      </c>
      <c r="M130" s="64">
        <v>6</v>
      </c>
      <c r="N130" s="64">
        <v>2.2999999999999998</v>
      </c>
    </row>
    <row r="131" spans="1:14" x14ac:dyDescent="0.25">
      <c r="A131" t="s">
        <v>108</v>
      </c>
      <c r="B131" s="1" t="s">
        <v>97</v>
      </c>
      <c r="C131" s="291">
        <v>125</v>
      </c>
      <c r="D131" s="1">
        <v>12</v>
      </c>
      <c r="E131" s="1">
        <v>3.1</v>
      </c>
      <c r="J131" s="64" t="s">
        <v>108</v>
      </c>
      <c r="K131" s="64" t="s">
        <v>112</v>
      </c>
      <c r="L131" s="64">
        <v>160</v>
      </c>
      <c r="M131" s="64">
        <v>0</v>
      </c>
      <c r="N131" s="64">
        <v>7.9</v>
      </c>
    </row>
    <row r="132" spans="1:14" x14ac:dyDescent="0.25">
      <c r="A132" t="s">
        <v>108</v>
      </c>
      <c r="B132" s="1" t="s">
        <v>97</v>
      </c>
      <c r="C132" s="291">
        <v>125</v>
      </c>
      <c r="D132" s="1">
        <v>13</v>
      </c>
      <c r="E132" s="1">
        <v>3.2</v>
      </c>
      <c r="J132" s="64" t="s">
        <v>108</v>
      </c>
      <c r="K132" s="64" t="s">
        <v>112</v>
      </c>
      <c r="L132" s="64">
        <v>160</v>
      </c>
      <c r="M132" s="64">
        <v>0.5</v>
      </c>
      <c r="N132" s="64">
        <v>7.7</v>
      </c>
    </row>
    <row r="133" spans="1:14" x14ac:dyDescent="0.25">
      <c r="A133" t="s">
        <v>108</v>
      </c>
      <c r="B133" s="1" t="s">
        <v>97</v>
      </c>
      <c r="C133" s="291">
        <v>125</v>
      </c>
      <c r="D133" s="1">
        <v>14</v>
      </c>
      <c r="E133" s="1">
        <v>3.3</v>
      </c>
      <c r="J133" s="64" t="s">
        <v>108</v>
      </c>
      <c r="K133" s="64" t="s">
        <v>112</v>
      </c>
      <c r="L133" s="64">
        <v>160</v>
      </c>
      <c r="M133" s="64">
        <v>1</v>
      </c>
      <c r="N133" s="64">
        <v>7.5</v>
      </c>
    </row>
    <row r="134" spans="1:14" x14ac:dyDescent="0.25">
      <c r="A134" t="s">
        <v>108</v>
      </c>
      <c r="B134" s="1" t="s">
        <v>97</v>
      </c>
      <c r="C134" s="291">
        <v>125</v>
      </c>
      <c r="D134" s="1">
        <v>15</v>
      </c>
      <c r="E134" s="1">
        <v>3.4</v>
      </c>
      <c r="J134" s="64" t="s">
        <v>108</v>
      </c>
      <c r="K134" s="64" t="s">
        <v>112</v>
      </c>
      <c r="L134" s="64">
        <v>160</v>
      </c>
      <c r="M134" s="64">
        <v>1.5</v>
      </c>
      <c r="N134" s="64">
        <v>7.3</v>
      </c>
    </row>
    <row r="135" spans="1:14" x14ac:dyDescent="0.25">
      <c r="A135" t="s">
        <v>108</v>
      </c>
      <c r="B135" s="1" t="s">
        <v>97</v>
      </c>
      <c r="C135" s="291">
        <v>125</v>
      </c>
      <c r="D135" s="1">
        <v>16</v>
      </c>
      <c r="E135" s="1">
        <v>3.52</v>
      </c>
      <c r="J135" s="64" t="s">
        <v>108</v>
      </c>
      <c r="K135" s="64" t="s">
        <v>112</v>
      </c>
      <c r="L135" s="64">
        <v>160</v>
      </c>
      <c r="M135" s="64">
        <v>2</v>
      </c>
      <c r="N135" s="64">
        <v>7.1</v>
      </c>
    </row>
    <row r="136" spans="1:14" x14ac:dyDescent="0.25">
      <c r="A136" t="s">
        <v>108</v>
      </c>
      <c r="B136" s="1" t="s">
        <v>97</v>
      </c>
      <c r="C136" s="291">
        <v>125</v>
      </c>
      <c r="D136" s="1">
        <v>17</v>
      </c>
      <c r="E136" s="1">
        <v>3.64</v>
      </c>
      <c r="J136" s="64" t="s">
        <v>108</v>
      </c>
      <c r="K136" s="64" t="s">
        <v>112</v>
      </c>
      <c r="L136" s="64">
        <v>160</v>
      </c>
      <c r="M136" s="64">
        <v>2.5</v>
      </c>
      <c r="N136" s="64">
        <v>6.9</v>
      </c>
    </row>
    <row r="137" spans="1:14" x14ac:dyDescent="0.25">
      <c r="A137" t="s">
        <v>108</v>
      </c>
      <c r="B137" s="1" t="s">
        <v>97</v>
      </c>
      <c r="C137" s="291">
        <v>125</v>
      </c>
      <c r="D137" s="1">
        <v>18</v>
      </c>
      <c r="E137" s="1">
        <v>3.76</v>
      </c>
      <c r="J137" s="64" t="s">
        <v>108</v>
      </c>
      <c r="K137" s="64" t="s">
        <v>112</v>
      </c>
      <c r="L137" s="64">
        <v>160</v>
      </c>
      <c r="M137" s="64">
        <v>3</v>
      </c>
      <c r="N137" s="64">
        <v>6.7</v>
      </c>
    </row>
    <row r="138" spans="1:14" x14ac:dyDescent="0.25">
      <c r="A138" t="s">
        <v>108</v>
      </c>
      <c r="B138" s="1" t="s">
        <v>97</v>
      </c>
      <c r="C138" s="291">
        <v>125</v>
      </c>
      <c r="D138" s="1">
        <v>19</v>
      </c>
      <c r="E138" s="1">
        <v>3.88</v>
      </c>
      <c r="J138" s="64" t="s">
        <v>108</v>
      </c>
      <c r="K138" s="64" t="s">
        <v>112</v>
      </c>
      <c r="L138" s="64">
        <v>160</v>
      </c>
      <c r="M138" s="64">
        <v>3.5</v>
      </c>
      <c r="N138" s="64">
        <v>6.55</v>
      </c>
    </row>
    <row r="139" spans="1:14" x14ac:dyDescent="0.25">
      <c r="A139" t="s">
        <v>108</v>
      </c>
      <c r="B139" s="1" t="s">
        <v>97</v>
      </c>
      <c r="C139" s="291">
        <v>125</v>
      </c>
      <c r="D139" s="1">
        <v>20</v>
      </c>
      <c r="E139" s="1">
        <v>4</v>
      </c>
      <c r="J139" s="64" t="s">
        <v>108</v>
      </c>
      <c r="K139" s="64" t="s">
        <v>112</v>
      </c>
      <c r="L139" s="64">
        <v>160</v>
      </c>
      <c r="M139" s="64">
        <v>4</v>
      </c>
      <c r="N139" s="64">
        <v>6.4</v>
      </c>
    </row>
    <row r="140" spans="1:14" x14ac:dyDescent="0.25">
      <c r="A140" t="s">
        <v>108</v>
      </c>
      <c r="B140" s="1" t="s">
        <v>97</v>
      </c>
      <c r="C140" s="291">
        <v>125</v>
      </c>
      <c r="D140" s="1">
        <v>21</v>
      </c>
      <c r="E140" s="1">
        <v>4.0999999999999996</v>
      </c>
      <c r="J140" s="64" t="s">
        <v>108</v>
      </c>
      <c r="K140" s="64" t="s">
        <v>112</v>
      </c>
      <c r="L140" s="64">
        <v>160</v>
      </c>
      <c r="M140" s="64">
        <v>4.5</v>
      </c>
      <c r="N140" s="64">
        <v>6.2</v>
      </c>
    </row>
    <row r="141" spans="1:14" x14ac:dyDescent="0.25">
      <c r="A141" t="s">
        <v>108</v>
      </c>
      <c r="B141" s="1" t="s">
        <v>97</v>
      </c>
      <c r="C141" s="291">
        <v>125</v>
      </c>
      <c r="D141" s="1">
        <v>22</v>
      </c>
      <c r="E141" s="1">
        <v>4.2</v>
      </c>
      <c r="J141" s="64" t="s">
        <v>108</v>
      </c>
      <c r="K141" s="64" t="s">
        <v>112</v>
      </c>
      <c r="L141" s="64">
        <v>160</v>
      </c>
      <c r="M141" s="64">
        <v>5</v>
      </c>
      <c r="N141" s="64">
        <v>6</v>
      </c>
    </row>
    <row r="142" spans="1:14" x14ac:dyDescent="0.25">
      <c r="A142" t="s">
        <v>108</v>
      </c>
      <c r="B142" s="1" t="s">
        <v>97</v>
      </c>
      <c r="C142" s="291">
        <v>125</v>
      </c>
      <c r="D142" s="1">
        <v>23</v>
      </c>
      <c r="E142" s="1">
        <v>4.3</v>
      </c>
      <c r="J142" s="64" t="s">
        <v>108</v>
      </c>
      <c r="K142" s="64" t="s">
        <v>112</v>
      </c>
      <c r="L142" s="64">
        <v>160</v>
      </c>
      <c r="M142" s="64">
        <v>5.5</v>
      </c>
      <c r="N142" s="64">
        <v>5.8</v>
      </c>
    </row>
    <row r="143" spans="1:14" x14ac:dyDescent="0.25">
      <c r="A143" t="s">
        <v>108</v>
      </c>
      <c r="B143" s="1" t="s">
        <v>97</v>
      </c>
      <c r="C143" s="291">
        <v>125</v>
      </c>
      <c r="D143" s="1">
        <v>24</v>
      </c>
      <c r="E143" s="1">
        <v>4.4000000000000004</v>
      </c>
      <c r="J143" s="64" t="s">
        <v>108</v>
      </c>
      <c r="K143" s="64" t="s">
        <v>112</v>
      </c>
      <c r="L143" s="64">
        <v>160</v>
      </c>
      <c r="M143" s="64">
        <v>6</v>
      </c>
      <c r="N143" s="64">
        <v>5.6</v>
      </c>
    </row>
    <row r="144" spans="1:14" x14ac:dyDescent="0.25">
      <c r="A144" t="s">
        <v>108</v>
      </c>
      <c r="B144" s="1" t="s">
        <v>97</v>
      </c>
      <c r="C144" s="291">
        <v>125</v>
      </c>
      <c r="D144" s="1">
        <v>25</v>
      </c>
      <c r="E144" s="1">
        <v>4.5</v>
      </c>
      <c r="J144" s="64" t="s">
        <v>108</v>
      </c>
      <c r="K144" s="64" t="s">
        <v>112</v>
      </c>
      <c r="L144" s="64">
        <v>160</v>
      </c>
      <c r="M144" s="64">
        <v>6.5</v>
      </c>
      <c r="N144" s="64">
        <v>5.4</v>
      </c>
    </row>
    <row r="145" spans="1:14" x14ac:dyDescent="0.25">
      <c r="A145" t="s">
        <v>108</v>
      </c>
      <c r="B145" s="1" t="s">
        <v>97</v>
      </c>
      <c r="C145" s="291">
        <v>160</v>
      </c>
      <c r="D145" s="1">
        <v>-12</v>
      </c>
      <c r="E145" s="1">
        <v>1.3</v>
      </c>
      <c r="J145" s="64" t="s">
        <v>108</v>
      </c>
      <c r="K145" s="64" t="s">
        <v>112</v>
      </c>
      <c r="L145" s="64">
        <v>160</v>
      </c>
      <c r="M145" s="64">
        <v>7</v>
      </c>
      <c r="N145" s="64">
        <v>5.2</v>
      </c>
    </row>
    <row r="146" spans="1:14" x14ac:dyDescent="0.25">
      <c r="A146" t="s">
        <v>108</v>
      </c>
      <c r="B146" s="1" t="s">
        <v>97</v>
      </c>
      <c r="C146" s="291">
        <v>160</v>
      </c>
      <c r="D146" s="1">
        <v>-11</v>
      </c>
      <c r="E146" s="1">
        <v>1.4</v>
      </c>
      <c r="J146" s="64" t="s">
        <v>108</v>
      </c>
      <c r="K146" s="64" t="s">
        <v>112</v>
      </c>
      <c r="L146" s="64">
        <v>160</v>
      </c>
      <c r="M146" s="64">
        <v>7.5</v>
      </c>
      <c r="N146" s="64">
        <v>5</v>
      </c>
    </row>
    <row r="147" spans="1:14" x14ac:dyDescent="0.25">
      <c r="A147" t="s">
        <v>108</v>
      </c>
      <c r="B147" s="1" t="s">
        <v>97</v>
      </c>
      <c r="C147" s="291">
        <v>160</v>
      </c>
      <c r="D147" s="1">
        <v>-10</v>
      </c>
      <c r="E147" s="1">
        <v>1.5</v>
      </c>
      <c r="J147" s="64" t="s">
        <v>108</v>
      </c>
      <c r="K147" s="64" t="s">
        <v>112</v>
      </c>
      <c r="L147" s="64">
        <v>160</v>
      </c>
      <c r="M147" s="64">
        <v>8</v>
      </c>
      <c r="N147" s="64">
        <v>4.8</v>
      </c>
    </row>
    <row r="148" spans="1:14" x14ac:dyDescent="0.25">
      <c r="A148" t="s">
        <v>108</v>
      </c>
      <c r="B148" s="1" t="s">
        <v>97</v>
      </c>
      <c r="C148" s="291">
        <v>160</v>
      </c>
      <c r="D148" s="1">
        <v>-9</v>
      </c>
      <c r="E148" s="1">
        <v>1.6</v>
      </c>
      <c r="J148" s="64" t="s">
        <v>108</v>
      </c>
      <c r="K148" s="64" t="s">
        <v>112</v>
      </c>
      <c r="L148" s="64">
        <v>160</v>
      </c>
      <c r="M148" s="64">
        <v>8.5</v>
      </c>
      <c r="N148" s="64">
        <v>4.5999999999999996</v>
      </c>
    </row>
    <row r="149" spans="1:14" x14ac:dyDescent="0.25">
      <c r="A149" t="s">
        <v>108</v>
      </c>
      <c r="B149" s="1" t="s">
        <v>97</v>
      </c>
      <c r="C149" s="291">
        <v>160</v>
      </c>
      <c r="D149" s="1">
        <v>-8</v>
      </c>
      <c r="E149" s="1">
        <v>1.7</v>
      </c>
      <c r="J149" s="64" t="s">
        <v>108</v>
      </c>
      <c r="K149" s="64" t="s">
        <v>112</v>
      </c>
      <c r="L149" s="64">
        <v>160</v>
      </c>
      <c r="M149" s="64">
        <v>9</v>
      </c>
      <c r="N149" s="64">
        <v>4.4000000000000004</v>
      </c>
    </row>
    <row r="150" spans="1:14" x14ac:dyDescent="0.25">
      <c r="A150" t="s">
        <v>108</v>
      </c>
      <c r="B150" s="1" t="s">
        <v>97</v>
      </c>
      <c r="C150" s="291">
        <v>160</v>
      </c>
      <c r="D150" s="1">
        <v>-7</v>
      </c>
      <c r="E150" s="1">
        <v>1.9</v>
      </c>
      <c r="J150" s="64" t="s">
        <v>108</v>
      </c>
      <c r="K150" s="64" t="s">
        <v>112</v>
      </c>
      <c r="L150" s="64">
        <v>160</v>
      </c>
      <c r="M150" s="64">
        <v>9.5</v>
      </c>
      <c r="N150" s="64">
        <v>4.2</v>
      </c>
    </row>
    <row r="151" spans="1:14" x14ac:dyDescent="0.25">
      <c r="A151" t="s">
        <v>108</v>
      </c>
      <c r="B151" s="1" t="s">
        <v>97</v>
      </c>
      <c r="C151" s="291">
        <v>160</v>
      </c>
      <c r="D151" s="1">
        <v>-6</v>
      </c>
      <c r="E151" s="1">
        <v>2.1</v>
      </c>
      <c r="J151" s="64" t="s">
        <v>108</v>
      </c>
      <c r="K151" s="64" t="s">
        <v>112</v>
      </c>
      <c r="L151" s="64">
        <v>160</v>
      </c>
      <c r="M151" s="64">
        <v>10</v>
      </c>
      <c r="N151" s="64">
        <v>4</v>
      </c>
    </row>
    <row r="152" spans="1:14" x14ac:dyDescent="0.25">
      <c r="A152" t="s">
        <v>108</v>
      </c>
      <c r="B152" s="1" t="s">
        <v>97</v>
      </c>
      <c r="C152" s="291">
        <v>160</v>
      </c>
      <c r="D152" s="1">
        <v>-5</v>
      </c>
      <c r="E152" s="1">
        <v>2.2999999999999998</v>
      </c>
      <c r="J152" s="64" t="s">
        <v>108</v>
      </c>
      <c r="K152" s="64" t="s">
        <v>112</v>
      </c>
      <c r="L152" s="64">
        <v>160</v>
      </c>
      <c r="M152" s="64">
        <v>10.5</v>
      </c>
      <c r="N152" s="64">
        <v>3.75</v>
      </c>
    </row>
    <row r="153" spans="1:14" x14ac:dyDescent="0.25">
      <c r="A153" t="s">
        <v>108</v>
      </c>
      <c r="B153" s="1" t="s">
        <v>97</v>
      </c>
      <c r="C153" s="291">
        <v>160</v>
      </c>
      <c r="D153" s="1">
        <v>-4</v>
      </c>
      <c r="E153" s="1">
        <v>2.4700000000000002</v>
      </c>
      <c r="J153" s="64" t="s">
        <v>108</v>
      </c>
      <c r="K153" s="64" t="s">
        <v>112</v>
      </c>
      <c r="L153" s="64">
        <v>160</v>
      </c>
      <c r="M153" s="64">
        <v>11</v>
      </c>
      <c r="N153" s="64">
        <v>3.5</v>
      </c>
    </row>
    <row r="154" spans="1:14" x14ac:dyDescent="0.25">
      <c r="A154" t="s">
        <v>108</v>
      </c>
      <c r="B154" s="1" t="s">
        <v>97</v>
      </c>
      <c r="C154" s="291">
        <v>160</v>
      </c>
      <c r="D154" s="1">
        <v>-3</v>
      </c>
      <c r="E154" s="1">
        <v>2.63</v>
      </c>
      <c r="J154" s="64" t="s">
        <v>108</v>
      </c>
      <c r="K154" s="64" t="s">
        <v>112</v>
      </c>
      <c r="L154" s="64">
        <v>160</v>
      </c>
      <c r="M154" s="64">
        <v>11.5</v>
      </c>
      <c r="N154" s="64">
        <v>3.3</v>
      </c>
    </row>
    <row r="155" spans="1:14" x14ac:dyDescent="0.25">
      <c r="A155" t="s">
        <v>108</v>
      </c>
      <c r="B155" s="1" t="s">
        <v>97</v>
      </c>
      <c r="C155" s="291">
        <v>160</v>
      </c>
      <c r="D155" s="1">
        <v>-2</v>
      </c>
      <c r="E155" s="1">
        <v>2.8</v>
      </c>
      <c r="J155" s="64" t="s">
        <v>108</v>
      </c>
      <c r="K155" s="64" t="s">
        <v>112</v>
      </c>
      <c r="L155" s="64">
        <v>160</v>
      </c>
      <c r="M155" s="64">
        <v>12</v>
      </c>
      <c r="N155" s="64">
        <v>3.1</v>
      </c>
    </row>
    <row r="156" spans="1:14" x14ac:dyDescent="0.25">
      <c r="A156" t="s">
        <v>108</v>
      </c>
      <c r="B156" s="1" t="s">
        <v>97</v>
      </c>
      <c r="C156" s="291">
        <v>160</v>
      </c>
      <c r="D156" s="1">
        <v>-1</v>
      </c>
      <c r="E156" s="1">
        <v>3.05</v>
      </c>
      <c r="J156" s="64" t="s">
        <v>108</v>
      </c>
      <c r="K156" s="64" t="s">
        <v>113</v>
      </c>
      <c r="L156" s="64">
        <v>100</v>
      </c>
      <c r="M156" s="64">
        <v>0</v>
      </c>
      <c r="N156" s="64">
        <v>1.8</v>
      </c>
    </row>
    <row r="157" spans="1:14" x14ac:dyDescent="0.25">
      <c r="A157" t="s">
        <v>108</v>
      </c>
      <c r="B157" s="1" t="s">
        <v>97</v>
      </c>
      <c r="C157" s="291">
        <v>160</v>
      </c>
      <c r="D157" s="1">
        <v>0</v>
      </c>
      <c r="E157" s="1">
        <v>3.3</v>
      </c>
      <c r="J157" s="64" t="s">
        <v>108</v>
      </c>
      <c r="K157" s="64" t="s">
        <v>113</v>
      </c>
      <c r="L157" s="64">
        <v>100</v>
      </c>
      <c r="M157" s="64">
        <v>0.5</v>
      </c>
      <c r="N157" s="64">
        <v>1.6</v>
      </c>
    </row>
    <row r="158" spans="1:14" x14ac:dyDescent="0.25">
      <c r="A158" t="s">
        <v>108</v>
      </c>
      <c r="B158" s="1" t="s">
        <v>97</v>
      </c>
      <c r="C158" s="291">
        <v>160</v>
      </c>
      <c r="D158" s="1">
        <v>1</v>
      </c>
      <c r="E158" s="1">
        <v>3.43</v>
      </c>
      <c r="J158" s="64" t="s">
        <v>108</v>
      </c>
      <c r="K158" s="64" t="s">
        <v>113</v>
      </c>
      <c r="L158" s="64">
        <v>100</v>
      </c>
      <c r="M158" s="64">
        <v>1</v>
      </c>
      <c r="N158" s="64">
        <v>1.4</v>
      </c>
    </row>
    <row r="159" spans="1:14" x14ac:dyDescent="0.25">
      <c r="A159" t="s">
        <v>108</v>
      </c>
      <c r="B159" s="1" t="s">
        <v>97</v>
      </c>
      <c r="C159" s="291">
        <v>160</v>
      </c>
      <c r="D159" s="1">
        <v>2</v>
      </c>
      <c r="E159" s="1">
        <v>3.57</v>
      </c>
      <c r="J159" s="64" t="s">
        <v>108</v>
      </c>
      <c r="K159" s="64" t="s">
        <v>113</v>
      </c>
      <c r="L159" s="64">
        <v>100</v>
      </c>
      <c r="M159" s="64">
        <v>1.5</v>
      </c>
      <c r="N159" s="64">
        <v>1.25</v>
      </c>
    </row>
    <row r="160" spans="1:14" x14ac:dyDescent="0.25">
      <c r="A160" t="s">
        <v>108</v>
      </c>
      <c r="B160" s="1" t="s">
        <v>97</v>
      </c>
      <c r="C160" s="291">
        <v>160</v>
      </c>
      <c r="D160" s="1">
        <v>3</v>
      </c>
      <c r="E160" s="1">
        <v>3.7</v>
      </c>
      <c r="J160" s="64" t="s">
        <v>108</v>
      </c>
      <c r="K160" s="64" t="s">
        <v>113</v>
      </c>
      <c r="L160" s="64">
        <v>100</v>
      </c>
      <c r="M160" s="64">
        <v>2</v>
      </c>
      <c r="N160" s="64">
        <v>1.1000000000000001</v>
      </c>
    </row>
    <row r="161" spans="1:14" x14ac:dyDescent="0.25">
      <c r="A161" t="s">
        <v>108</v>
      </c>
      <c r="B161" s="1" t="s">
        <v>97</v>
      </c>
      <c r="C161" s="291">
        <v>160</v>
      </c>
      <c r="D161" s="1">
        <v>4</v>
      </c>
      <c r="E161" s="1">
        <v>3.85</v>
      </c>
      <c r="J161" s="64" t="s">
        <v>108</v>
      </c>
      <c r="K161" s="64" t="s">
        <v>115</v>
      </c>
      <c r="L161" s="64" t="s">
        <v>116</v>
      </c>
      <c r="M161" s="64">
        <v>0</v>
      </c>
      <c r="N161" s="64">
        <v>3.8</v>
      </c>
    </row>
    <row r="162" spans="1:14" x14ac:dyDescent="0.25">
      <c r="A162" t="s">
        <v>108</v>
      </c>
      <c r="B162" s="1" t="s">
        <v>97</v>
      </c>
      <c r="C162" s="291">
        <v>160</v>
      </c>
      <c r="D162" s="1">
        <v>5</v>
      </c>
      <c r="E162" s="1">
        <v>4</v>
      </c>
      <c r="J162" s="64" t="s">
        <v>108</v>
      </c>
      <c r="K162" s="64" t="s">
        <v>115</v>
      </c>
      <c r="L162" s="64" t="s">
        <v>116</v>
      </c>
      <c r="M162" s="64">
        <v>1</v>
      </c>
      <c r="N162" s="64">
        <v>3.5</v>
      </c>
    </row>
    <row r="163" spans="1:14" x14ac:dyDescent="0.25">
      <c r="A163" t="s">
        <v>108</v>
      </c>
      <c r="B163" s="1" t="s">
        <v>97</v>
      </c>
      <c r="C163" s="291">
        <v>160</v>
      </c>
      <c r="D163" s="1">
        <v>6</v>
      </c>
      <c r="E163" s="1">
        <v>4.17</v>
      </c>
      <c r="J163" s="64" t="s">
        <v>108</v>
      </c>
      <c r="K163" s="64" t="s">
        <v>115</v>
      </c>
      <c r="L163" s="64" t="s">
        <v>116</v>
      </c>
      <c r="M163" s="64">
        <v>2</v>
      </c>
      <c r="N163" s="64">
        <v>3.2</v>
      </c>
    </row>
    <row r="164" spans="1:14" x14ac:dyDescent="0.25">
      <c r="A164" t="s">
        <v>108</v>
      </c>
      <c r="B164" s="1" t="s">
        <v>97</v>
      </c>
      <c r="C164" s="291">
        <v>160</v>
      </c>
      <c r="D164" s="1">
        <v>7</v>
      </c>
      <c r="E164" s="1">
        <v>4.33</v>
      </c>
      <c r="J164" s="64" t="s">
        <v>108</v>
      </c>
      <c r="K164" s="64" t="s">
        <v>115</v>
      </c>
      <c r="L164" s="64" t="s">
        <v>116</v>
      </c>
      <c r="M164" s="64">
        <v>3</v>
      </c>
      <c r="N164" s="64">
        <v>2.85</v>
      </c>
    </row>
    <row r="165" spans="1:14" x14ac:dyDescent="0.25">
      <c r="A165" t="s">
        <v>108</v>
      </c>
      <c r="B165" s="1" t="s">
        <v>97</v>
      </c>
      <c r="C165" s="291">
        <v>160</v>
      </c>
      <c r="D165" s="1">
        <v>8</v>
      </c>
      <c r="E165" s="1">
        <v>4.5</v>
      </c>
      <c r="J165" s="64" t="s">
        <v>108</v>
      </c>
      <c r="K165" s="64" t="s">
        <v>115</v>
      </c>
      <c r="L165" s="64" t="s">
        <v>116</v>
      </c>
      <c r="M165" s="64">
        <v>4</v>
      </c>
      <c r="N165" s="64">
        <v>2.5</v>
      </c>
    </row>
    <row r="166" spans="1:14" x14ac:dyDescent="0.25">
      <c r="A166" t="s">
        <v>108</v>
      </c>
      <c r="B166" s="1" t="s">
        <v>97</v>
      </c>
      <c r="C166" s="291">
        <v>160</v>
      </c>
      <c r="D166" s="1">
        <v>9</v>
      </c>
      <c r="E166" s="1">
        <v>4.6500000000000004</v>
      </c>
      <c r="J166" s="64" t="s">
        <v>108</v>
      </c>
      <c r="K166" s="64" t="s">
        <v>115</v>
      </c>
      <c r="L166" s="64" t="s">
        <v>116</v>
      </c>
      <c r="M166" s="64">
        <v>5</v>
      </c>
      <c r="N166" s="64">
        <v>2.2000000000000002</v>
      </c>
    </row>
    <row r="167" spans="1:14" x14ac:dyDescent="0.25">
      <c r="A167" t="s">
        <v>108</v>
      </c>
      <c r="B167" s="1" t="s">
        <v>97</v>
      </c>
      <c r="C167" s="291">
        <v>160</v>
      </c>
      <c r="D167" s="1">
        <v>10</v>
      </c>
      <c r="E167" s="1">
        <v>4.8</v>
      </c>
      <c r="J167" s="64" t="s">
        <v>108</v>
      </c>
      <c r="K167" s="64" t="s">
        <v>115</v>
      </c>
      <c r="L167" s="64" t="s">
        <v>116</v>
      </c>
      <c r="M167" s="64">
        <v>6</v>
      </c>
      <c r="N167" s="64">
        <v>1.9</v>
      </c>
    </row>
    <row r="168" spans="1:14" x14ac:dyDescent="0.25">
      <c r="A168" t="s">
        <v>108</v>
      </c>
      <c r="B168" s="1" t="s">
        <v>97</v>
      </c>
      <c r="C168" s="291">
        <v>160</v>
      </c>
      <c r="D168" s="1">
        <v>11</v>
      </c>
      <c r="E168" s="1">
        <v>4.9000000000000004</v>
      </c>
      <c r="J168" s="64" t="s">
        <v>108</v>
      </c>
      <c r="K168" s="64" t="s">
        <v>115</v>
      </c>
      <c r="L168" s="64" t="s">
        <v>116</v>
      </c>
      <c r="M168" s="64">
        <v>7</v>
      </c>
      <c r="N168" s="64">
        <v>1.6</v>
      </c>
    </row>
    <row r="169" spans="1:14" x14ac:dyDescent="0.25">
      <c r="A169" t="s">
        <v>108</v>
      </c>
      <c r="B169" s="1" t="s">
        <v>97</v>
      </c>
      <c r="C169" s="291">
        <v>160</v>
      </c>
      <c r="D169" s="1">
        <v>12</v>
      </c>
      <c r="E169" s="1">
        <v>5</v>
      </c>
      <c r="J169" s="64" t="s">
        <v>108</v>
      </c>
      <c r="K169" s="64" t="s">
        <v>115</v>
      </c>
      <c r="L169" s="64" t="s">
        <v>116</v>
      </c>
      <c r="M169" s="64">
        <v>8</v>
      </c>
      <c r="N169" s="64">
        <v>1.3</v>
      </c>
    </row>
    <row r="170" spans="1:14" x14ac:dyDescent="0.25">
      <c r="A170" t="s">
        <v>108</v>
      </c>
      <c r="B170" s="1" t="s">
        <v>97</v>
      </c>
      <c r="C170" s="291">
        <v>160</v>
      </c>
      <c r="D170" s="1">
        <v>13</v>
      </c>
      <c r="E170" s="1">
        <v>5.17</v>
      </c>
      <c r="J170" s="64" t="s">
        <v>108</v>
      </c>
      <c r="K170" s="64" t="s">
        <v>115</v>
      </c>
      <c r="L170" s="64" t="s">
        <v>116</v>
      </c>
      <c r="M170" s="64">
        <v>9</v>
      </c>
      <c r="N170" s="64">
        <v>0.95</v>
      </c>
    </row>
    <row r="171" spans="1:14" x14ac:dyDescent="0.25">
      <c r="A171" t="s">
        <v>108</v>
      </c>
      <c r="B171" s="1" t="s">
        <v>97</v>
      </c>
      <c r="C171" s="291">
        <v>160</v>
      </c>
      <c r="D171" s="1">
        <v>14</v>
      </c>
      <c r="E171" s="1">
        <v>5.33</v>
      </c>
      <c r="J171" s="64" t="s">
        <v>108</v>
      </c>
      <c r="K171" s="64" t="s">
        <v>115</v>
      </c>
      <c r="L171" s="64" t="s">
        <v>116</v>
      </c>
      <c r="M171" s="64">
        <v>10</v>
      </c>
      <c r="N171" s="64">
        <v>0.6</v>
      </c>
    </row>
    <row r="172" spans="1:14" x14ac:dyDescent="0.25">
      <c r="A172" t="s">
        <v>108</v>
      </c>
      <c r="B172" s="1" t="s">
        <v>97</v>
      </c>
      <c r="C172" s="291">
        <v>160</v>
      </c>
      <c r="D172" s="1">
        <v>15</v>
      </c>
      <c r="E172" s="1">
        <v>5.5</v>
      </c>
      <c r="J172" s="64" t="s">
        <v>108</v>
      </c>
      <c r="K172" s="64" t="s">
        <v>115</v>
      </c>
      <c r="L172" s="64" t="s">
        <v>117</v>
      </c>
      <c r="M172" s="64">
        <v>0</v>
      </c>
      <c r="N172" s="64">
        <v>3.8</v>
      </c>
    </row>
    <row r="173" spans="1:14" x14ac:dyDescent="0.25">
      <c r="A173" t="s">
        <v>108</v>
      </c>
      <c r="B173" s="1" t="s">
        <v>97</v>
      </c>
      <c r="C173" s="291">
        <v>160</v>
      </c>
      <c r="D173" s="1">
        <v>16</v>
      </c>
      <c r="E173" s="1">
        <v>5.66</v>
      </c>
      <c r="J173" s="64" t="s">
        <v>108</v>
      </c>
      <c r="K173" s="64" t="s">
        <v>115</v>
      </c>
      <c r="L173" s="64" t="s">
        <v>117</v>
      </c>
      <c r="M173" s="64">
        <v>1</v>
      </c>
      <c r="N173" s="64">
        <v>3.5</v>
      </c>
    </row>
    <row r="174" spans="1:14" x14ac:dyDescent="0.25">
      <c r="A174" t="s">
        <v>108</v>
      </c>
      <c r="B174" s="1" t="s">
        <v>97</v>
      </c>
      <c r="C174" s="291">
        <v>160</v>
      </c>
      <c r="D174" s="1">
        <v>17</v>
      </c>
      <c r="E174" s="1">
        <v>5.82</v>
      </c>
      <c r="J174" s="64" t="s">
        <v>108</v>
      </c>
      <c r="K174" s="64" t="s">
        <v>115</v>
      </c>
      <c r="L174" s="64" t="s">
        <v>117</v>
      </c>
      <c r="M174" s="64">
        <v>2</v>
      </c>
      <c r="N174" s="64">
        <v>3.2</v>
      </c>
    </row>
    <row r="175" spans="1:14" x14ac:dyDescent="0.25">
      <c r="A175" t="s">
        <v>108</v>
      </c>
      <c r="B175" s="1" t="s">
        <v>97</v>
      </c>
      <c r="C175" s="291">
        <v>160</v>
      </c>
      <c r="D175" s="1">
        <v>18</v>
      </c>
      <c r="E175" s="1">
        <v>5.98</v>
      </c>
      <c r="J175" s="64" t="s">
        <v>108</v>
      </c>
      <c r="K175" s="64" t="s">
        <v>115</v>
      </c>
      <c r="L175" s="64" t="s">
        <v>117</v>
      </c>
      <c r="M175" s="64">
        <v>3</v>
      </c>
      <c r="N175" s="64">
        <v>2.85</v>
      </c>
    </row>
    <row r="176" spans="1:14" x14ac:dyDescent="0.25">
      <c r="A176" t="s">
        <v>108</v>
      </c>
      <c r="B176" s="1" t="s">
        <v>97</v>
      </c>
      <c r="C176" s="291">
        <v>160</v>
      </c>
      <c r="D176" s="1">
        <v>19</v>
      </c>
      <c r="E176" s="1">
        <v>6.14</v>
      </c>
      <c r="J176" s="64" t="s">
        <v>108</v>
      </c>
      <c r="K176" s="64" t="s">
        <v>115</v>
      </c>
      <c r="L176" s="64" t="s">
        <v>117</v>
      </c>
      <c r="M176" s="64">
        <v>4</v>
      </c>
      <c r="N176" s="64">
        <v>2.5</v>
      </c>
    </row>
    <row r="177" spans="1:14" x14ac:dyDescent="0.25">
      <c r="A177" t="s">
        <v>108</v>
      </c>
      <c r="B177" s="1" t="s">
        <v>97</v>
      </c>
      <c r="C177" s="291">
        <v>160</v>
      </c>
      <c r="D177" s="1">
        <v>20</v>
      </c>
      <c r="E177" s="1">
        <v>6.3</v>
      </c>
      <c r="J177" s="64" t="s">
        <v>108</v>
      </c>
      <c r="K177" s="64" t="s">
        <v>115</v>
      </c>
      <c r="L177" s="64" t="s">
        <v>117</v>
      </c>
      <c r="M177" s="64">
        <v>5</v>
      </c>
      <c r="N177" s="64">
        <v>2.2000000000000002</v>
      </c>
    </row>
    <row r="178" spans="1:14" x14ac:dyDescent="0.25">
      <c r="A178" t="s">
        <v>108</v>
      </c>
      <c r="B178" s="1" t="s">
        <v>97</v>
      </c>
      <c r="C178" s="291">
        <v>160</v>
      </c>
      <c r="D178" s="1">
        <v>21</v>
      </c>
      <c r="E178" s="1">
        <v>6.42</v>
      </c>
      <c r="J178" s="64" t="s">
        <v>108</v>
      </c>
      <c r="K178" s="64" t="s">
        <v>115</v>
      </c>
      <c r="L178" s="64" t="s">
        <v>117</v>
      </c>
      <c r="M178" s="64">
        <v>6</v>
      </c>
      <c r="N178" s="64">
        <v>1.9</v>
      </c>
    </row>
    <row r="179" spans="1:14" x14ac:dyDescent="0.25">
      <c r="A179" t="s">
        <v>108</v>
      </c>
      <c r="B179" s="1" t="s">
        <v>97</v>
      </c>
      <c r="C179" s="291">
        <v>160</v>
      </c>
      <c r="D179" s="1">
        <v>22</v>
      </c>
      <c r="E179" s="1">
        <v>6.54</v>
      </c>
      <c r="J179" s="64" t="s">
        <v>108</v>
      </c>
      <c r="K179" s="64" t="s">
        <v>115</v>
      </c>
      <c r="L179" s="64" t="s">
        <v>117</v>
      </c>
      <c r="M179" s="64">
        <v>7</v>
      </c>
      <c r="N179" s="64">
        <v>1.6</v>
      </c>
    </row>
    <row r="180" spans="1:14" x14ac:dyDescent="0.25">
      <c r="A180" t="s">
        <v>108</v>
      </c>
      <c r="B180" s="1" t="s">
        <v>97</v>
      </c>
      <c r="C180" s="291">
        <v>160</v>
      </c>
      <c r="D180" s="1">
        <v>23</v>
      </c>
      <c r="E180" s="1">
        <v>6.66</v>
      </c>
      <c r="J180" s="64" t="s">
        <v>108</v>
      </c>
      <c r="K180" s="64" t="s">
        <v>115</v>
      </c>
      <c r="L180" s="64" t="s">
        <v>117</v>
      </c>
      <c r="M180" s="64">
        <v>8</v>
      </c>
      <c r="N180" s="64">
        <v>1.3</v>
      </c>
    </row>
    <row r="181" spans="1:14" x14ac:dyDescent="0.25">
      <c r="A181" t="s">
        <v>108</v>
      </c>
      <c r="B181" s="1" t="s">
        <v>97</v>
      </c>
      <c r="C181" s="291">
        <v>160</v>
      </c>
      <c r="D181" s="1">
        <v>24</v>
      </c>
      <c r="E181" s="1">
        <v>6.78</v>
      </c>
      <c r="J181" s="64" t="s">
        <v>108</v>
      </c>
      <c r="K181" s="64" t="s">
        <v>115</v>
      </c>
      <c r="L181" s="64" t="s">
        <v>117</v>
      </c>
      <c r="M181" s="64">
        <v>9</v>
      </c>
      <c r="N181" s="64">
        <v>0.95</v>
      </c>
    </row>
    <row r="182" spans="1:14" x14ac:dyDescent="0.25">
      <c r="A182" t="s">
        <v>108</v>
      </c>
      <c r="B182" s="1" t="s">
        <v>97</v>
      </c>
      <c r="C182" s="291">
        <v>160</v>
      </c>
      <c r="D182" s="1">
        <v>25</v>
      </c>
      <c r="E182" s="1">
        <v>6.9</v>
      </c>
      <c r="J182" s="64" t="s">
        <v>108</v>
      </c>
      <c r="K182" s="64" t="s">
        <v>115</v>
      </c>
      <c r="L182" s="64" t="s">
        <v>117</v>
      </c>
      <c r="M182" s="64">
        <v>10</v>
      </c>
      <c r="N182" s="64">
        <v>0.6</v>
      </c>
    </row>
    <row r="183" spans="1:14" x14ac:dyDescent="0.25">
      <c r="A183" t="s">
        <v>108</v>
      </c>
      <c r="B183" s="1" t="s">
        <v>97</v>
      </c>
      <c r="C183" s="291">
        <v>200</v>
      </c>
      <c r="D183" s="1">
        <v>5</v>
      </c>
      <c r="E183" s="1">
        <v>1.5</v>
      </c>
      <c r="J183" s="64" t="s">
        <v>108</v>
      </c>
      <c r="K183" s="64" t="s">
        <v>115</v>
      </c>
      <c r="L183" s="64">
        <v>125</v>
      </c>
      <c r="M183" s="64">
        <v>0</v>
      </c>
      <c r="N183" s="64">
        <v>5.6</v>
      </c>
    </row>
    <row r="184" spans="1:14" x14ac:dyDescent="0.25">
      <c r="A184" t="s">
        <v>108</v>
      </c>
      <c r="B184" s="1" t="s">
        <v>97</v>
      </c>
      <c r="C184" s="291">
        <v>200</v>
      </c>
      <c r="D184" s="1">
        <v>8</v>
      </c>
      <c r="E184" s="1">
        <v>2.2999999999999998</v>
      </c>
      <c r="J184" s="64" t="s">
        <v>108</v>
      </c>
      <c r="K184" s="64" t="s">
        <v>115</v>
      </c>
      <c r="L184" s="64">
        <v>125</v>
      </c>
      <c r="M184" s="64">
        <v>2</v>
      </c>
      <c r="N184" s="64">
        <v>4.9000000000000004</v>
      </c>
    </row>
    <row r="185" spans="1:14" x14ac:dyDescent="0.25">
      <c r="A185" t="s">
        <v>108</v>
      </c>
      <c r="B185" s="1" t="s">
        <v>97</v>
      </c>
      <c r="C185" s="291">
        <v>200</v>
      </c>
      <c r="D185" s="1">
        <v>10</v>
      </c>
      <c r="E185" s="1">
        <v>2.7</v>
      </c>
      <c r="J185" s="64" t="s">
        <v>108</v>
      </c>
      <c r="K185" s="64" t="s">
        <v>115</v>
      </c>
      <c r="L185" s="64">
        <v>125</v>
      </c>
      <c r="M185" s="64">
        <v>4</v>
      </c>
      <c r="N185" s="64">
        <v>4.3</v>
      </c>
    </row>
    <row r="186" spans="1:14" x14ac:dyDescent="0.25">
      <c r="A186" t="s">
        <v>108</v>
      </c>
      <c r="B186" s="1" t="s">
        <v>97</v>
      </c>
      <c r="C186" s="291">
        <v>200</v>
      </c>
      <c r="D186" s="1">
        <v>12</v>
      </c>
      <c r="E186" s="1">
        <v>3.2</v>
      </c>
      <c r="J186" s="64" t="s">
        <v>108</v>
      </c>
      <c r="K186" s="64" t="s">
        <v>115</v>
      </c>
      <c r="L186" s="64">
        <v>125</v>
      </c>
      <c r="M186" s="64">
        <v>6</v>
      </c>
      <c r="N186" s="64">
        <v>3.6</v>
      </c>
    </row>
    <row r="187" spans="1:14" x14ac:dyDescent="0.25">
      <c r="A187" t="s">
        <v>108</v>
      </c>
      <c r="B187" s="1" t="s">
        <v>97</v>
      </c>
      <c r="C187" s="291">
        <v>200</v>
      </c>
      <c r="D187" s="1">
        <v>15</v>
      </c>
      <c r="E187" s="1">
        <v>3.9</v>
      </c>
      <c r="J187" s="64" t="s">
        <v>108</v>
      </c>
      <c r="K187" s="64" t="s">
        <v>115</v>
      </c>
      <c r="L187" s="64">
        <v>125</v>
      </c>
      <c r="M187" s="64">
        <v>8</v>
      </c>
      <c r="N187" s="64">
        <v>2.9</v>
      </c>
    </row>
    <row r="188" spans="1:14" x14ac:dyDescent="0.25">
      <c r="A188" t="s">
        <v>108</v>
      </c>
      <c r="B188" s="1" t="s">
        <v>97</v>
      </c>
      <c r="C188" s="291">
        <v>200</v>
      </c>
      <c r="D188" s="1">
        <v>20</v>
      </c>
      <c r="E188" s="1">
        <v>5.0999999999999996</v>
      </c>
      <c r="J188" s="64" t="s">
        <v>108</v>
      </c>
      <c r="K188" s="64" t="s">
        <v>115</v>
      </c>
      <c r="L188" s="64">
        <v>125</v>
      </c>
      <c r="M188" s="64">
        <v>10</v>
      </c>
      <c r="N188" s="64">
        <v>2.2999999999999998</v>
      </c>
    </row>
    <row r="189" spans="1:14" x14ac:dyDescent="0.25">
      <c r="A189" t="s">
        <v>108</v>
      </c>
      <c r="B189" s="1" t="s">
        <v>97</v>
      </c>
      <c r="C189" s="291">
        <v>200</v>
      </c>
      <c r="D189" s="1">
        <v>25</v>
      </c>
      <c r="E189" s="1">
        <v>6.3</v>
      </c>
      <c r="J189" s="64" t="s">
        <v>108</v>
      </c>
      <c r="K189" s="64" t="s">
        <v>115</v>
      </c>
      <c r="L189" s="64">
        <v>125</v>
      </c>
      <c r="M189" s="64">
        <v>12</v>
      </c>
      <c r="N189" s="64">
        <v>1.6</v>
      </c>
    </row>
    <row r="190" spans="1:14" x14ac:dyDescent="0.25">
      <c r="A190" t="s">
        <v>108</v>
      </c>
      <c r="B190" s="1" t="s">
        <v>97</v>
      </c>
      <c r="C190" s="291">
        <v>200</v>
      </c>
      <c r="D190" s="1">
        <v>28</v>
      </c>
      <c r="E190" s="1">
        <v>7.1</v>
      </c>
      <c r="J190" s="64" t="s">
        <v>108</v>
      </c>
      <c r="K190" s="64" t="s">
        <v>115</v>
      </c>
      <c r="L190" s="64">
        <v>160</v>
      </c>
      <c r="M190" s="64">
        <v>0</v>
      </c>
      <c r="N190" s="64">
        <v>9.1999999999999993</v>
      </c>
    </row>
    <row r="191" spans="1:14" x14ac:dyDescent="0.25">
      <c r="A191" t="s">
        <v>108</v>
      </c>
      <c r="B191" s="1" t="s">
        <v>97</v>
      </c>
      <c r="C191" s="291">
        <v>200</v>
      </c>
      <c r="D191" s="1">
        <v>30</v>
      </c>
      <c r="E191" s="1">
        <v>7.1</v>
      </c>
      <c r="J191" s="64" t="s">
        <v>108</v>
      </c>
      <c r="K191" s="64" t="s">
        <v>115</v>
      </c>
      <c r="L191" s="64">
        <v>160</v>
      </c>
      <c r="M191" s="64">
        <v>1</v>
      </c>
      <c r="N191" s="64">
        <v>8.8000000000000007</v>
      </c>
    </row>
    <row r="192" spans="1:14" x14ac:dyDescent="0.25">
      <c r="A192" t="s">
        <v>108</v>
      </c>
      <c r="B192" s="1" t="s">
        <v>118</v>
      </c>
      <c r="C192" s="291">
        <v>100</v>
      </c>
      <c r="D192" s="1">
        <v>-15</v>
      </c>
      <c r="E192" s="1">
        <v>0.5</v>
      </c>
      <c r="J192" s="64" t="s">
        <v>108</v>
      </c>
      <c r="K192" s="64" t="s">
        <v>115</v>
      </c>
      <c r="L192" s="64">
        <v>160</v>
      </c>
      <c r="M192" s="64">
        <v>2</v>
      </c>
      <c r="N192" s="64">
        <v>8.4</v>
      </c>
    </row>
    <row r="193" spans="1:14" x14ac:dyDescent="0.25">
      <c r="A193" t="s">
        <v>108</v>
      </c>
      <c r="B193" s="1" t="s">
        <v>118</v>
      </c>
      <c r="C193" s="291">
        <v>100</v>
      </c>
      <c r="D193" s="1">
        <v>-14</v>
      </c>
      <c r="E193" s="1">
        <v>0.6</v>
      </c>
      <c r="J193" s="64" t="s">
        <v>108</v>
      </c>
      <c r="K193" s="64" t="s">
        <v>115</v>
      </c>
      <c r="L193" s="64">
        <v>160</v>
      </c>
      <c r="M193" s="64">
        <v>3</v>
      </c>
      <c r="N193" s="64">
        <v>8</v>
      </c>
    </row>
    <row r="194" spans="1:14" x14ac:dyDescent="0.25">
      <c r="A194" t="s">
        <v>108</v>
      </c>
      <c r="B194" s="1" t="s">
        <v>118</v>
      </c>
      <c r="C194" s="291">
        <v>100</v>
      </c>
      <c r="D194" s="1">
        <v>-13</v>
      </c>
      <c r="E194" s="1">
        <v>0.7</v>
      </c>
      <c r="J194" s="64" t="s">
        <v>108</v>
      </c>
      <c r="K194" s="64" t="s">
        <v>115</v>
      </c>
      <c r="L194" s="64">
        <v>160</v>
      </c>
      <c r="M194" s="64">
        <v>4</v>
      </c>
      <c r="N194" s="64">
        <v>7.6</v>
      </c>
    </row>
    <row r="195" spans="1:14" x14ac:dyDescent="0.25">
      <c r="A195" t="s">
        <v>108</v>
      </c>
      <c r="B195" s="1" t="s">
        <v>118</v>
      </c>
      <c r="C195" s="291">
        <v>100</v>
      </c>
      <c r="D195" s="1">
        <v>-12</v>
      </c>
      <c r="E195" s="1">
        <v>0.8</v>
      </c>
      <c r="J195" s="64" t="s">
        <v>108</v>
      </c>
      <c r="K195" s="64" t="s">
        <v>115</v>
      </c>
      <c r="L195" s="64">
        <v>160</v>
      </c>
      <c r="M195" s="64">
        <v>5</v>
      </c>
      <c r="N195" s="64">
        <v>7.2</v>
      </c>
    </row>
    <row r="196" spans="1:14" x14ac:dyDescent="0.25">
      <c r="A196" t="s">
        <v>108</v>
      </c>
      <c r="B196" s="1" t="s">
        <v>118</v>
      </c>
      <c r="C196" s="291">
        <v>100</v>
      </c>
      <c r="D196" s="1">
        <v>-11</v>
      </c>
      <c r="E196" s="1">
        <v>0.9</v>
      </c>
      <c r="J196" s="64" t="s">
        <v>108</v>
      </c>
      <c r="K196" s="64" t="s">
        <v>115</v>
      </c>
      <c r="L196" s="64">
        <v>160</v>
      </c>
      <c r="M196" s="64">
        <v>6</v>
      </c>
      <c r="N196" s="64">
        <v>6.8</v>
      </c>
    </row>
    <row r="197" spans="1:14" x14ac:dyDescent="0.25">
      <c r="A197" t="s">
        <v>108</v>
      </c>
      <c r="B197" s="1" t="s">
        <v>118</v>
      </c>
      <c r="C197" s="291">
        <v>100</v>
      </c>
      <c r="D197" s="1">
        <v>-10</v>
      </c>
      <c r="E197" s="1">
        <v>1</v>
      </c>
      <c r="J197" s="64" t="s">
        <v>108</v>
      </c>
      <c r="K197" s="64" t="s">
        <v>115</v>
      </c>
      <c r="L197" s="64">
        <v>160</v>
      </c>
      <c r="M197" s="64">
        <v>7</v>
      </c>
      <c r="N197" s="64">
        <v>6.4</v>
      </c>
    </row>
    <row r="198" spans="1:14" x14ac:dyDescent="0.25">
      <c r="A198" t="s">
        <v>108</v>
      </c>
      <c r="B198" s="1" t="s">
        <v>118</v>
      </c>
      <c r="C198" s="291">
        <v>100</v>
      </c>
      <c r="D198" s="1">
        <v>-9</v>
      </c>
      <c r="E198" s="1">
        <v>1.08</v>
      </c>
      <c r="J198" s="64" t="s">
        <v>108</v>
      </c>
      <c r="K198" s="64" t="s">
        <v>115</v>
      </c>
      <c r="L198" s="64">
        <v>160</v>
      </c>
      <c r="M198" s="64">
        <v>8</v>
      </c>
      <c r="N198" s="64">
        <v>6</v>
      </c>
    </row>
    <row r="199" spans="1:14" x14ac:dyDescent="0.25">
      <c r="A199" t="s">
        <v>108</v>
      </c>
      <c r="B199" s="1" t="s">
        <v>118</v>
      </c>
      <c r="C199" s="291">
        <v>100</v>
      </c>
      <c r="D199" s="1">
        <v>-8</v>
      </c>
      <c r="E199" s="1">
        <v>1.1599999999999999</v>
      </c>
      <c r="J199" s="64" t="s">
        <v>108</v>
      </c>
      <c r="K199" s="64" t="s">
        <v>115</v>
      </c>
      <c r="L199" s="64">
        <v>160</v>
      </c>
      <c r="M199" s="64">
        <v>9</v>
      </c>
      <c r="N199" s="64">
        <v>5.6</v>
      </c>
    </row>
    <row r="200" spans="1:14" x14ac:dyDescent="0.25">
      <c r="A200" t="s">
        <v>108</v>
      </c>
      <c r="B200" s="1" t="s">
        <v>118</v>
      </c>
      <c r="C200" s="291">
        <v>100</v>
      </c>
      <c r="D200" s="1">
        <v>-7</v>
      </c>
      <c r="E200" s="1">
        <v>1.24</v>
      </c>
      <c r="J200" s="64" t="s">
        <v>108</v>
      </c>
      <c r="K200" s="64" t="s">
        <v>115</v>
      </c>
      <c r="L200" s="64">
        <v>160</v>
      </c>
      <c r="M200" s="64">
        <v>10</v>
      </c>
      <c r="N200" s="64">
        <v>5.2</v>
      </c>
    </row>
    <row r="201" spans="1:14" x14ac:dyDescent="0.25">
      <c r="A201" t="s">
        <v>108</v>
      </c>
      <c r="B201" s="1" t="s">
        <v>118</v>
      </c>
      <c r="C201" s="291">
        <v>100</v>
      </c>
      <c r="D201" s="1">
        <v>-6</v>
      </c>
      <c r="E201" s="1">
        <v>1.32</v>
      </c>
      <c r="J201" s="64" t="s">
        <v>108</v>
      </c>
      <c r="K201" s="64" t="s">
        <v>115</v>
      </c>
      <c r="L201" s="64">
        <v>160</v>
      </c>
      <c r="M201" s="64">
        <v>11</v>
      </c>
      <c r="N201" s="64">
        <v>4.8</v>
      </c>
    </row>
    <row r="202" spans="1:14" x14ac:dyDescent="0.25">
      <c r="A202" t="s">
        <v>108</v>
      </c>
      <c r="B202" s="1" t="s">
        <v>118</v>
      </c>
      <c r="C202" s="291">
        <v>100</v>
      </c>
      <c r="D202" s="1">
        <v>-5</v>
      </c>
      <c r="E202" s="1">
        <v>1.4</v>
      </c>
      <c r="J202" s="64" t="s">
        <v>108</v>
      </c>
      <c r="K202" s="64" t="s">
        <v>115</v>
      </c>
      <c r="L202" s="64">
        <v>160</v>
      </c>
      <c r="M202" s="64">
        <v>12</v>
      </c>
      <c r="N202" s="64">
        <v>4.4000000000000004</v>
      </c>
    </row>
    <row r="203" spans="1:14" x14ac:dyDescent="0.25">
      <c r="A203" t="s">
        <v>108</v>
      </c>
      <c r="B203" s="1" t="s">
        <v>118</v>
      </c>
      <c r="C203" s="291">
        <v>100</v>
      </c>
      <c r="D203" s="1">
        <v>-4</v>
      </c>
      <c r="E203" s="1">
        <v>1.5</v>
      </c>
      <c r="J203" s="64" t="s">
        <v>108</v>
      </c>
      <c r="K203" s="64" t="s">
        <v>115</v>
      </c>
      <c r="L203" s="64">
        <v>160</v>
      </c>
      <c r="M203" s="64">
        <v>13</v>
      </c>
      <c r="N203" s="64">
        <v>4</v>
      </c>
    </row>
    <row r="204" spans="1:14" x14ac:dyDescent="0.25">
      <c r="A204" t="s">
        <v>108</v>
      </c>
      <c r="B204" s="1" t="s">
        <v>118</v>
      </c>
      <c r="C204" s="291">
        <v>100</v>
      </c>
      <c r="D204" s="1">
        <v>-3</v>
      </c>
      <c r="E204" s="1">
        <v>1.6</v>
      </c>
      <c r="J204" s="64" t="s">
        <v>108</v>
      </c>
      <c r="K204" s="64" t="s">
        <v>115</v>
      </c>
      <c r="L204" s="64">
        <v>160</v>
      </c>
      <c r="M204" s="64">
        <v>14</v>
      </c>
      <c r="N204" s="64">
        <v>3.6</v>
      </c>
    </row>
    <row r="205" spans="1:14" x14ac:dyDescent="0.25">
      <c r="A205" t="s">
        <v>108</v>
      </c>
      <c r="B205" s="1" t="s">
        <v>118</v>
      </c>
      <c r="C205" s="291">
        <v>100</v>
      </c>
      <c r="D205" s="1">
        <v>-2</v>
      </c>
      <c r="E205" s="1">
        <v>1.7</v>
      </c>
      <c r="J205" s="64" t="s">
        <v>108</v>
      </c>
      <c r="K205" s="64" t="s">
        <v>115</v>
      </c>
      <c r="L205" s="64">
        <v>160</v>
      </c>
      <c r="M205" s="64">
        <v>15</v>
      </c>
      <c r="N205" s="64">
        <v>3.2</v>
      </c>
    </row>
    <row r="206" spans="1:14" x14ac:dyDescent="0.25">
      <c r="A206" t="s">
        <v>108</v>
      </c>
      <c r="B206" s="1" t="s">
        <v>118</v>
      </c>
      <c r="C206" s="291">
        <v>100</v>
      </c>
      <c r="D206" s="1">
        <v>-1</v>
      </c>
      <c r="E206" s="1">
        <v>1.8</v>
      </c>
      <c r="J206" s="64" t="s">
        <v>108</v>
      </c>
      <c r="K206" s="64" t="s">
        <v>115</v>
      </c>
      <c r="L206" s="64">
        <v>160</v>
      </c>
      <c r="M206" s="64">
        <v>16</v>
      </c>
      <c r="N206" s="64">
        <v>2.8</v>
      </c>
    </row>
    <row r="207" spans="1:14" x14ac:dyDescent="0.25">
      <c r="A207" t="s">
        <v>108</v>
      </c>
      <c r="B207" s="1" t="s">
        <v>118</v>
      </c>
      <c r="C207" s="291">
        <v>100</v>
      </c>
      <c r="D207" s="1">
        <v>0</v>
      </c>
      <c r="E207" s="1">
        <v>1.9</v>
      </c>
      <c r="J207" s="64" t="s">
        <v>108</v>
      </c>
      <c r="K207" s="64" t="s">
        <v>115</v>
      </c>
      <c r="L207" s="64">
        <v>200</v>
      </c>
      <c r="M207" s="64">
        <v>0</v>
      </c>
      <c r="N207" s="64">
        <v>14.2</v>
      </c>
    </row>
    <row r="208" spans="1:14" x14ac:dyDescent="0.25">
      <c r="A208" t="s">
        <v>108</v>
      </c>
      <c r="B208" s="1" t="s">
        <v>118</v>
      </c>
      <c r="C208" s="291">
        <v>100</v>
      </c>
      <c r="D208" s="1">
        <v>1</v>
      </c>
      <c r="E208" s="1">
        <v>1.98</v>
      </c>
      <c r="J208" s="64" t="s">
        <v>108</v>
      </c>
      <c r="K208" s="64" t="s">
        <v>115</v>
      </c>
      <c r="L208" s="64">
        <v>200</v>
      </c>
      <c r="M208" s="64">
        <v>1</v>
      </c>
      <c r="N208" s="64">
        <v>13.7</v>
      </c>
    </row>
    <row r="209" spans="1:14" x14ac:dyDescent="0.25">
      <c r="A209" t="s">
        <v>108</v>
      </c>
      <c r="B209" s="1" t="s">
        <v>118</v>
      </c>
      <c r="C209" s="291">
        <v>100</v>
      </c>
      <c r="D209" s="1">
        <v>2</v>
      </c>
      <c r="E209" s="1">
        <v>2.06</v>
      </c>
      <c r="J209" s="64" t="s">
        <v>108</v>
      </c>
      <c r="K209" s="64" t="s">
        <v>115</v>
      </c>
      <c r="L209" s="64">
        <v>200</v>
      </c>
      <c r="M209" s="64">
        <v>2</v>
      </c>
      <c r="N209" s="64">
        <v>13.2</v>
      </c>
    </row>
    <row r="210" spans="1:14" x14ac:dyDescent="0.25">
      <c r="A210" t="s">
        <v>108</v>
      </c>
      <c r="B210" s="1" t="s">
        <v>118</v>
      </c>
      <c r="C210" s="291">
        <v>100</v>
      </c>
      <c r="D210" s="1">
        <v>3</v>
      </c>
      <c r="E210" s="1">
        <v>2.14</v>
      </c>
      <c r="J210" s="64" t="s">
        <v>108</v>
      </c>
      <c r="K210" s="64" t="s">
        <v>115</v>
      </c>
      <c r="L210" s="64">
        <v>200</v>
      </c>
      <c r="M210" s="64">
        <v>3</v>
      </c>
      <c r="N210" s="64">
        <v>12.7</v>
      </c>
    </row>
    <row r="211" spans="1:14" x14ac:dyDescent="0.25">
      <c r="A211" t="s">
        <v>108</v>
      </c>
      <c r="B211" s="1" t="s">
        <v>118</v>
      </c>
      <c r="C211" s="291">
        <v>100</v>
      </c>
      <c r="D211" s="1">
        <v>4</v>
      </c>
      <c r="E211" s="1">
        <v>2.2200000000000002</v>
      </c>
      <c r="J211" s="64" t="s">
        <v>108</v>
      </c>
      <c r="K211" s="64" t="s">
        <v>115</v>
      </c>
      <c r="L211" s="64">
        <v>200</v>
      </c>
      <c r="M211" s="64">
        <v>4</v>
      </c>
      <c r="N211" s="64">
        <v>12.2</v>
      </c>
    </row>
    <row r="212" spans="1:14" x14ac:dyDescent="0.25">
      <c r="A212" t="s">
        <v>108</v>
      </c>
      <c r="B212" s="1" t="s">
        <v>118</v>
      </c>
      <c r="C212" s="291">
        <v>100</v>
      </c>
      <c r="D212" s="1">
        <v>5</v>
      </c>
      <c r="E212" s="1">
        <v>2.2999999999999998</v>
      </c>
      <c r="J212" s="64" t="s">
        <v>108</v>
      </c>
      <c r="K212" s="64" t="s">
        <v>115</v>
      </c>
      <c r="L212" s="64">
        <v>200</v>
      </c>
      <c r="M212" s="64">
        <v>5</v>
      </c>
      <c r="N212" s="64">
        <v>11.75</v>
      </c>
    </row>
    <row r="213" spans="1:14" x14ac:dyDescent="0.25">
      <c r="A213" t="s">
        <v>108</v>
      </c>
      <c r="B213" s="1" t="s">
        <v>118</v>
      </c>
      <c r="C213" s="291">
        <v>100</v>
      </c>
      <c r="D213" s="1">
        <v>6</v>
      </c>
      <c r="E213" s="1">
        <v>2.4</v>
      </c>
      <c r="J213" s="64" t="s">
        <v>108</v>
      </c>
      <c r="K213" s="64" t="s">
        <v>115</v>
      </c>
      <c r="L213" s="64">
        <v>200</v>
      </c>
      <c r="M213" s="64">
        <v>6</v>
      </c>
      <c r="N213" s="64">
        <v>11.3</v>
      </c>
    </row>
    <row r="214" spans="1:14" x14ac:dyDescent="0.25">
      <c r="A214" t="s">
        <v>108</v>
      </c>
      <c r="B214" s="1" t="s">
        <v>118</v>
      </c>
      <c r="C214" s="291">
        <v>100</v>
      </c>
      <c r="D214" s="1">
        <v>7</v>
      </c>
      <c r="E214" s="1">
        <v>2.5</v>
      </c>
      <c r="J214" s="64" t="s">
        <v>108</v>
      </c>
      <c r="K214" s="64" t="s">
        <v>115</v>
      </c>
      <c r="L214" s="64">
        <v>200</v>
      </c>
      <c r="M214" s="64">
        <v>7</v>
      </c>
      <c r="N214" s="64">
        <v>10.8</v>
      </c>
    </row>
    <row r="215" spans="1:14" x14ac:dyDescent="0.25">
      <c r="A215" t="s">
        <v>108</v>
      </c>
      <c r="B215" s="1" t="s">
        <v>118</v>
      </c>
      <c r="C215" s="291">
        <v>100</v>
      </c>
      <c r="D215" s="1">
        <v>8</v>
      </c>
      <c r="E215" s="1">
        <v>2.6</v>
      </c>
      <c r="J215" s="64" t="s">
        <v>108</v>
      </c>
      <c r="K215" s="64" t="s">
        <v>115</v>
      </c>
      <c r="L215" s="64">
        <v>200</v>
      </c>
      <c r="M215" s="64">
        <v>8</v>
      </c>
      <c r="N215" s="64">
        <v>10.3</v>
      </c>
    </row>
    <row r="216" spans="1:14" x14ac:dyDescent="0.25">
      <c r="A216" t="s">
        <v>108</v>
      </c>
      <c r="B216" s="1" t="s">
        <v>118</v>
      </c>
      <c r="C216" s="291">
        <v>100</v>
      </c>
      <c r="D216" s="1">
        <v>9</v>
      </c>
      <c r="E216" s="1">
        <v>2.7</v>
      </c>
      <c r="J216" s="64" t="s">
        <v>108</v>
      </c>
      <c r="K216" s="64" t="s">
        <v>115</v>
      </c>
      <c r="L216" s="64">
        <v>200</v>
      </c>
      <c r="M216" s="64">
        <v>9</v>
      </c>
      <c r="N216" s="64">
        <v>9.8000000000000007</v>
      </c>
    </row>
    <row r="217" spans="1:14" x14ac:dyDescent="0.25">
      <c r="A217" t="s">
        <v>108</v>
      </c>
      <c r="B217" s="1" t="s">
        <v>118</v>
      </c>
      <c r="C217" s="291">
        <v>100</v>
      </c>
      <c r="D217" s="1">
        <v>10</v>
      </c>
      <c r="E217" s="1">
        <v>2.8</v>
      </c>
      <c r="J217" s="64" t="s">
        <v>108</v>
      </c>
      <c r="K217" s="64" t="s">
        <v>115</v>
      </c>
      <c r="L217" s="64">
        <v>200</v>
      </c>
      <c r="M217" s="64">
        <v>10</v>
      </c>
      <c r="N217" s="64">
        <v>9.3000000000000007</v>
      </c>
    </row>
    <row r="218" spans="1:14" x14ac:dyDescent="0.25">
      <c r="A218" t="s">
        <v>108</v>
      </c>
      <c r="B218" s="1" t="s">
        <v>118</v>
      </c>
      <c r="C218" s="291">
        <v>125</v>
      </c>
      <c r="D218" s="1">
        <v>-10</v>
      </c>
      <c r="E218" s="1">
        <v>1.5</v>
      </c>
      <c r="J218" s="64" t="s">
        <v>108</v>
      </c>
      <c r="K218" s="64" t="s">
        <v>115</v>
      </c>
      <c r="L218" s="64">
        <v>200</v>
      </c>
      <c r="M218" s="64">
        <v>11</v>
      </c>
      <c r="N218" s="64">
        <v>8.8000000000000007</v>
      </c>
    </row>
    <row r="219" spans="1:14" x14ac:dyDescent="0.25">
      <c r="A219" t="s">
        <v>108</v>
      </c>
      <c r="B219" s="1" t="s">
        <v>118</v>
      </c>
      <c r="C219" s="291">
        <v>125</v>
      </c>
      <c r="D219" s="1">
        <v>-5</v>
      </c>
      <c r="E219" s="1">
        <v>2.1</v>
      </c>
      <c r="J219" s="64" t="s">
        <v>108</v>
      </c>
      <c r="K219" s="64" t="s">
        <v>115</v>
      </c>
      <c r="L219" s="64">
        <v>200</v>
      </c>
      <c r="M219" s="64">
        <v>12</v>
      </c>
      <c r="N219" s="64">
        <v>8.3000000000000007</v>
      </c>
    </row>
    <row r="220" spans="1:14" x14ac:dyDescent="0.25">
      <c r="A220" t="s">
        <v>108</v>
      </c>
      <c r="B220" s="1" t="s">
        <v>118</v>
      </c>
      <c r="C220" s="291">
        <v>125</v>
      </c>
      <c r="D220" s="1">
        <v>0</v>
      </c>
      <c r="E220" s="1">
        <v>2.7</v>
      </c>
      <c r="J220" s="64" t="s">
        <v>108</v>
      </c>
      <c r="K220" s="64" t="s">
        <v>115</v>
      </c>
      <c r="L220" s="64">
        <v>200</v>
      </c>
      <c r="M220" s="64">
        <v>13</v>
      </c>
      <c r="N220" s="64">
        <v>7.8</v>
      </c>
    </row>
    <row r="221" spans="1:14" x14ac:dyDescent="0.25">
      <c r="A221" t="s">
        <v>108</v>
      </c>
      <c r="B221" s="1" t="s">
        <v>118</v>
      </c>
      <c r="C221" s="291">
        <v>125</v>
      </c>
      <c r="D221" s="1">
        <v>5</v>
      </c>
      <c r="E221" s="1">
        <v>3.3</v>
      </c>
      <c r="J221" s="64" t="s">
        <v>108</v>
      </c>
      <c r="K221" s="64" t="s">
        <v>115</v>
      </c>
      <c r="L221" s="64">
        <v>200</v>
      </c>
      <c r="M221" s="64">
        <v>14</v>
      </c>
      <c r="N221" s="64">
        <v>7.3</v>
      </c>
    </row>
    <row r="222" spans="1:14" x14ac:dyDescent="0.25">
      <c r="A222" t="s">
        <v>108</v>
      </c>
      <c r="B222" s="1" t="s">
        <v>118</v>
      </c>
      <c r="C222" s="291">
        <v>125</v>
      </c>
      <c r="D222" s="1">
        <v>10</v>
      </c>
      <c r="E222" s="1">
        <v>4</v>
      </c>
      <c r="J222" s="64" t="s">
        <v>108</v>
      </c>
      <c r="K222" s="64" t="s">
        <v>115</v>
      </c>
      <c r="L222" s="64">
        <v>200</v>
      </c>
      <c r="M222" s="64">
        <v>15</v>
      </c>
      <c r="N222" s="64">
        <v>6.85</v>
      </c>
    </row>
    <row r="223" spans="1:14" x14ac:dyDescent="0.25">
      <c r="A223" t="s">
        <v>2396</v>
      </c>
      <c r="B223" s="1" t="s">
        <v>2398</v>
      </c>
      <c r="C223" s="291" t="s">
        <v>2416</v>
      </c>
      <c r="D223" s="1">
        <v>4</v>
      </c>
      <c r="E223" s="1">
        <v>0.48</v>
      </c>
      <c r="J223" s="64" t="s">
        <v>108</v>
      </c>
      <c r="K223" s="64" t="s">
        <v>115</v>
      </c>
      <c r="L223" s="64">
        <v>200</v>
      </c>
      <c r="M223" s="64">
        <v>16</v>
      </c>
      <c r="N223" s="64">
        <v>6.4</v>
      </c>
    </row>
    <row r="224" spans="1:14" x14ac:dyDescent="0.25">
      <c r="A224" t="s">
        <v>2396</v>
      </c>
      <c r="B224" s="1" t="s">
        <v>2398</v>
      </c>
      <c r="C224" s="291" t="s">
        <v>2416</v>
      </c>
      <c r="D224" s="1">
        <v>5</v>
      </c>
      <c r="E224" s="1">
        <v>0.6</v>
      </c>
      <c r="J224" s="64" t="s">
        <v>108</v>
      </c>
      <c r="K224" s="64" t="s">
        <v>115</v>
      </c>
      <c r="L224" s="64">
        <v>200</v>
      </c>
      <c r="M224" s="64">
        <v>17</v>
      </c>
      <c r="N224" s="64">
        <v>5.8</v>
      </c>
    </row>
    <row r="225" spans="1:14" x14ac:dyDescent="0.25">
      <c r="A225" t="s">
        <v>2396</v>
      </c>
      <c r="B225" s="1" t="s">
        <v>2398</v>
      </c>
      <c r="C225" s="291" t="s">
        <v>2416</v>
      </c>
      <c r="D225" s="1">
        <v>6</v>
      </c>
      <c r="E225" s="1">
        <v>0.72</v>
      </c>
      <c r="J225" s="64" t="s">
        <v>108</v>
      </c>
      <c r="K225" s="64" t="s">
        <v>115</v>
      </c>
      <c r="L225" s="64">
        <v>200</v>
      </c>
      <c r="M225" s="64">
        <v>18</v>
      </c>
      <c r="N225" s="64">
        <v>5.2</v>
      </c>
    </row>
    <row r="226" spans="1:14" x14ac:dyDescent="0.25">
      <c r="A226" t="s">
        <v>2396</v>
      </c>
      <c r="B226" s="1" t="s">
        <v>2398</v>
      </c>
      <c r="C226" s="291" t="s">
        <v>2416</v>
      </c>
      <c r="D226" s="1">
        <v>7</v>
      </c>
      <c r="E226" s="1">
        <v>0.83</v>
      </c>
      <c r="J226" s="64" t="s">
        <v>108</v>
      </c>
      <c r="K226" s="64" t="s">
        <v>120</v>
      </c>
      <c r="L226" s="64">
        <v>100</v>
      </c>
      <c r="M226" s="64">
        <v>0</v>
      </c>
      <c r="N226" s="64">
        <v>4.2</v>
      </c>
    </row>
    <row r="227" spans="1:14" x14ac:dyDescent="0.25">
      <c r="A227" t="s">
        <v>2396</v>
      </c>
      <c r="B227" s="1" t="s">
        <v>2398</v>
      </c>
      <c r="C227" s="291" t="s">
        <v>2416</v>
      </c>
      <c r="D227" s="1">
        <v>8</v>
      </c>
      <c r="E227" s="1">
        <v>0.95</v>
      </c>
      <c r="J227" s="64" t="s">
        <v>108</v>
      </c>
      <c r="K227" s="64" t="s">
        <v>120</v>
      </c>
      <c r="L227" s="64">
        <v>100</v>
      </c>
      <c r="M227" s="64">
        <v>1</v>
      </c>
      <c r="N227" s="64">
        <v>3.9</v>
      </c>
    </row>
    <row r="228" spans="1:14" x14ac:dyDescent="0.25">
      <c r="A228" t="s">
        <v>2396</v>
      </c>
      <c r="B228" s="1" t="s">
        <v>2398</v>
      </c>
      <c r="C228" s="291" t="s">
        <v>2416</v>
      </c>
      <c r="D228" s="1">
        <v>9</v>
      </c>
      <c r="E228" s="1">
        <v>0.95</v>
      </c>
      <c r="J228" s="64" t="s">
        <v>108</v>
      </c>
      <c r="K228" s="64" t="s">
        <v>120</v>
      </c>
      <c r="L228" s="64">
        <v>100</v>
      </c>
      <c r="M228" s="64">
        <v>2</v>
      </c>
      <c r="N228" s="64">
        <v>3.6</v>
      </c>
    </row>
    <row r="229" spans="1:14" x14ac:dyDescent="0.25">
      <c r="A229" t="s">
        <v>2396</v>
      </c>
      <c r="B229" s="1" t="s">
        <v>2398</v>
      </c>
      <c r="C229" s="291" t="s">
        <v>2416</v>
      </c>
      <c r="D229" s="1">
        <v>10</v>
      </c>
      <c r="E229" s="1">
        <v>1.18</v>
      </c>
      <c r="J229" s="64" t="s">
        <v>108</v>
      </c>
      <c r="K229" s="64" t="s">
        <v>120</v>
      </c>
      <c r="L229" s="64">
        <v>100</v>
      </c>
      <c r="M229" s="64">
        <v>3</v>
      </c>
      <c r="N229" s="64">
        <v>3.3</v>
      </c>
    </row>
    <row r="230" spans="1:14" x14ac:dyDescent="0.25">
      <c r="A230" t="s">
        <v>2396</v>
      </c>
      <c r="B230" s="1" t="s">
        <v>2398</v>
      </c>
      <c r="C230" s="291" t="s">
        <v>2416</v>
      </c>
      <c r="D230" s="1">
        <v>11</v>
      </c>
      <c r="E230" s="1">
        <v>1.3</v>
      </c>
      <c r="J230" s="64" t="s">
        <v>108</v>
      </c>
      <c r="K230" s="64" t="s">
        <v>120</v>
      </c>
      <c r="L230" s="64">
        <v>100</v>
      </c>
      <c r="M230" s="64">
        <v>4</v>
      </c>
      <c r="N230" s="64">
        <v>3</v>
      </c>
    </row>
    <row r="231" spans="1:14" x14ac:dyDescent="0.25">
      <c r="A231" t="s">
        <v>2396</v>
      </c>
      <c r="B231" s="1" t="s">
        <v>2398</v>
      </c>
      <c r="C231" s="291" t="s">
        <v>2416</v>
      </c>
      <c r="D231" s="1">
        <v>12</v>
      </c>
      <c r="E231" s="1">
        <v>1.41</v>
      </c>
      <c r="J231" s="64" t="s">
        <v>108</v>
      </c>
      <c r="K231" s="64" t="s">
        <v>120</v>
      </c>
      <c r="L231" s="64">
        <v>100</v>
      </c>
      <c r="M231" s="64">
        <v>5</v>
      </c>
      <c r="N231" s="64">
        <v>2.6</v>
      </c>
    </row>
    <row r="232" spans="1:14" x14ac:dyDescent="0.25">
      <c r="A232" t="s">
        <v>2396</v>
      </c>
      <c r="B232" s="1" t="s">
        <v>2398</v>
      </c>
      <c r="C232" s="291" t="s">
        <v>2416</v>
      </c>
      <c r="D232" s="1">
        <v>13</v>
      </c>
      <c r="E232" s="1">
        <v>1.53</v>
      </c>
      <c r="J232" s="64" t="s">
        <v>108</v>
      </c>
      <c r="K232" s="64" t="s">
        <v>120</v>
      </c>
      <c r="L232" s="64">
        <v>100</v>
      </c>
      <c r="M232" s="64">
        <v>6</v>
      </c>
      <c r="N232" s="64">
        <v>2.2000000000000002</v>
      </c>
    </row>
    <row r="233" spans="1:14" x14ac:dyDescent="0.25">
      <c r="A233" t="s">
        <v>2396</v>
      </c>
      <c r="B233" s="1" t="s">
        <v>2398</v>
      </c>
      <c r="C233" s="291" t="s">
        <v>2416</v>
      </c>
      <c r="D233" s="1">
        <v>14</v>
      </c>
      <c r="E233" s="1">
        <v>1.65</v>
      </c>
      <c r="J233" s="64" t="s">
        <v>108</v>
      </c>
      <c r="K233" s="64" t="s">
        <v>120</v>
      </c>
      <c r="L233" s="64">
        <v>100</v>
      </c>
      <c r="M233" s="64">
        <v>7</v>
      </c>
      <c r="N233" s="64">
        <v>1.9</v>
      </c>
    </row>
    <row r="234" spans="1:14" x14ac:dyDescent="0.25">
      <c r="A234" t="s">
        <v>2396</v>
      </c>
      <c r="B234" s="1" t="s">
        <v>2398</v>
      </c>
      <c r="C234" s="291" t="s">
        <v>2416</v>
      </c>
      <c r="D234" s="1">
        <v>15</v>
      </c>
      <c r="E234" s="1">
        <v>1.76</v>
      </c>
      <c r="J234" s="64" t="s">
        <v>108</v>
      </c>
      <c r="K234" s="64" t="s">
        <v>120</v>
      </c>
      <c r="L234" s="64">
        <v>100</v>
      </c>
      <c r="M234" s="64">
        <v>8</v>
      </c>
      <c r="N234" s="64">
        <v>1.6</v>
      </c>
    </row>
    <row r="235" spans="1:14" x14ac:dyDescent="0.25">
      <c r="A235" t="s">
        <v>2396</v>
      </c>
      <c r="B235" s="1" t="s">
        <v>2398</v>
      </c>
      <c r="C235" s="291" t="s">
        <v>2416</v>
      </c>
      <c r="D235" s="1">
        <v>16</v>
      </c>
      <c r="E235" s="1">
        <v>1.88</v>
      </c>
      <c r="J235" s="64" t="s">
        <v>108</v>
      </c>
      <c r="K235" s="64" t="s">
        <v>120</v>
      </c>
      <c r="L235" s="64">
        <v>100</v>
      </c>
      <c r="M235" s="64">
        <v>9</v>
      </c>
      <c r="N235" s="64">
        <v>1.35</v>
      </c>
    </row>
    <row r="236" spans="1:14" x14ac:dyDescent="0.25">
      <c r="A236" t="s">
        <v>2396</v>
      </c>
      <c r="B236" s="1" t="s">
        <v>2398</v>
      </c>
      <c r="C236" s="291" t="s">
        <v>2416</v>
      </c>
      <c r="D236" s="1">
        <v>17</v>
      </c>
      <c r="E236" s="1">
        <v>1.99</v>
      </c>
      <c r="J236" s="64" t="s">
        <v>108</v>
      </c>
      <c r="K236" s="64" t="s">
        <v>120</v>
      </c>
      <c r="L236" s="64">
        <v>100</v>
      </c>
      <c r="M236" s="64">
        <v>10</v>
      </c>
      <c r="N236" s="64">
        <v>1.1000000000000001</v>
      </c>
    </row>
    <row r="237" spans="1:14" x14ac:dyDescent="0.25">
      <c r="A237" t="s">
        <v>2396</v>
      </c>
      <c r="B237" s="1" t="s">
        <v>2398</v>
      </c>
      <c r="C237" s="291" t="s">
        <v>2416</v>
      </c>
      <c r="D237" s="1">
        <v>18</v>
      </c>
      <c r="E237" s="1">
        <v>2.09</v>
      </c>
      <c r="J237" s="64" t="s">
        <v>108</v>
      </c>
      <c r="K237" s="64" t="s">
        <v>120</v>
      </c>
      <c r="L237" s="64">
        <v>100</v>
      </c>
      <c r="M237" s="64">
        <v>11</v>
      </c>
      <c r="N237" s="64">
        <v>0.8</v>
      </c>
    </row>
    <row r="238" spans="1:14" x14ac:dyDescent="0.25">
      <c r="A238" t="s">
        <v>2396</v>
      </c>
      <c r="B238" s="1" t="s">
        <v>2398</v>
      </c>
      <c r="C238" s="291" t="s">
        <v>2416</v>
      </c>
      <c r="D238" s="1">
        <v>19</v>
      </c>
      <c r="E238" s="1">
        <v>2.2000000000000002</v>
      </c>
      <c r="J238" s="64" t="s">
        <v>108</v>
      </c>
      <c r="K238" s="64" t="s">
        <v>120</v>
      </c>
      <c r="L238" s="64">
        <v>125</v>
      </c>
      <c r="M238" s="64">
        <v>12</v>
      </c>
      <c r="N238" s="64">
        <v>0.5</v>
      </c>
    </row>
    <row r="239" spans="1:14" x14ac:dyDescent="0.25">
      <c r="A239" t="s">
        <v>2396</v>
      </c>
      <c r="B239" s="1" t="s">
        <v>2398</v>
      </c>
      <c r="C239" s="291" t="s">
        <v>2416</v>
      </c>
      <c r="D239" s="1">
        <v>20</v>
      </c>
      <c r="E239" s="1">
        <v>2.2999999999999998</v>
      </c>
      <c r="J239" s="64" t="s">
        <v>108</v>
      </c>
      <c r="K239" s="64" t="s">
        <v>120</v>
      </c>
      <c r="L239" s="64">
        <v>125</v>
      </c>
      <c r="M239" s="64">
        <v>0</v>
      </c>
      <c r="N239" s="64">
        <v>4.2</v>
      </c>
    </row>
    <row r="240" spans="1:14" x14ac:dyDescent="0.25">
      <c r="A240" t="s">
        <v>2396</v>
      </c>
      <c r="B240" s="1" t="s">
        <v>2398</v>
      </c>
      <c r="C240" s="291" t="s">
        <v>83</v>
      </c>
      <c r="D240" s="1">
        <v>4</v>
      </c>
      <c r="E240" s="1">
        <v>0.55000000000000004</v>
      </c>
      <c r="J240" s="64" t="s">
        <v>108</v>
      </c>
      <c r="K240" s="64" t="s">
        <v>120</v>
      </c>
      <c r="L240" s="64">
        <v>125</v>
      </c>
      <c r="M240" s="64">
        <v>1</v>
      </c>
      <c r="N240" s="64">
        <v>3.9</v>
      </c>
    </row>
    <row r="241" spans="1:14" x14ac:dyDescent="0.25">
      <c r="A241" t="s">
        <v>2396</v>
      </c>
      <c r="B241" s="1" t="s">
        <v>2398</v>
      </c>
      <c r="C241" s="291" t="s">
        <v>83</v>
      </c>
      <c r="D241" s="1">
        <v>5</v>
      </c>
      <c r="E241" s="1">
        <v>0.7</v>
      </c>
      <c r="J241" s="64" t="s">
        <v>108</v>
      </c>
      <c r="K241" s="64" t="s">
        <v>120</v>
      </c>
      <c r="L241" s="64">
        <v>125</v>
      </c>
      <c r="M241" s="64">
        <v>2</v>
      </c>
      <c r="N241" s="64">
        <v>3.6</v>
      </c>
    </row>
    <row r="242" spans="1:14" x14ac:dyDescent="0.25">
      <c r="A242" t="s">
        <v>2396</v>
      </c>
      <c r="B242" s="1" t="s">
        <v>2398</v>
      </c>
      <c r="C242" s="291" t="s">
        <v>83</v>
      </c>
      <c r="D242" s="1">
        <v>6</v>
      </c>
      <c r="E242" s="1">
        <v>0.85</v>
      </c>
      <c r="J242" s="64" t="s">
        <v>108</v>
      </c>
      <c r="K242" s="64" t="s">
        <v>120</v>
      </c>
      <c r="L242" s="64">
        <v>125</v>
      </c>
      <c r="M242" s="64">
        <v>3</v>
      </c>
      <c r="N242" s="64">
        <v>3.3</v>
      </c>
    </row>
    <row r="243" spans="1:14" x14ac:dyDescent="0.25">
      <c r="A243" t="s">
        <v>2396</v>
      </c>
      <c r="B243" s="1" t="s">
        <v>2398</v>
      </c>
      <c r="C243" s="291" t="s">
        <v>83</v>
      </c>
      <c r="D243" s="1">
        <v>7</v>
      </c>
      <c r="E243" s="1">
        <v>0.99</v>
      </c>
      <c r="J243" s="64" t="s">
        <v>108</v>
      </c>
      <c r="K243" s="64" t="s">
        <v>120</v>
      </c>
      <c r="L243" s="64">
        <v>125</v>
      </c>
      <c r="M243" s="64">
        <v>4</v>
      </c>
      <c r="N243" s="64">
        <v>3</v>
      </c>
    </row>
    <row r="244" spans="1:14" x14ac:dyDescent="0.25">
      <c r="A244" t="s">
        <v>2396</v>
      </c>
      <c r="B244" s="1" t="s">
        <v>2398</v>
      </c>
      <c r="C244" s="291" t="s">
        <v>83</v>
      </c>
      <c r="D244" s="1">
        <v>8</v>
      </c>
      <c r="E244" s="1">
        <v>1.1399999999999999</v>
      </c>
      <c r="J244" s="64" t="s">
        <v>108</v>
      </c>
      <c r="K244" s="64" t="s">
        <v>120</v>
      </c>
      <c r="L244" s="64">
        <v>125</v>
      </c>
      <c r="M244" s="64">
        <v>5</v>
      </c>
      <c r="N244" s="64">
        <v>2.6</v>
      </c>
    </row>
    <row r="245" spans="1:14" x14ac:dyDescent="0.25">
      <c r="A245" t="s">
        <v>2396</v>
      </c>
      <c r="B245" s="1" t="s">
        <v>2398</v>
      </c>
      <c r="C245" s="291" t="s">
        <v>83</v>
      </c>
      <c r="D245" s="1">
        <v>9</v>
      </c>
      <c r="E245" s="1">
        <v>1.29</v>
      </c>
      <c r="J245" s="64" t="s">
        <v>108</v>
      </c>
      <c r="K245" s="64" t="s">
        <v>120</v>
      </c>
      <c r="L245" s="64">
        <v>125</v>
      </c>
      <c r="M245" s="64">
        <v>6</v>
      </c>
      <c r="N245" s="64">
        <v>2.2000000000000002</v>
      </c>
    </row>
    <row r="246" spans="1:14" x14ac:dyDescent="0.25">
      <c r="A246" t="s">
        <v>2396</v>
      </c>
      <c r="B246" s="1" t="s">
        <v>2398</v>
      </c>
      <c r="C246" s="291" t="s">
        <v>83</v>
      </c>
      <c r="D246" s="1">
        <v>10</v>
      </c>
      <c r="E246" s="1">
        <v>1.44</v>
      </c>
      <c r="J246" s="64" t="s">
        <v>108</v>
      </c>
      <c r="K246" s="64" t="s">
        <v>120</v>
      </c>
      <c r="L246" s="64">
        <v>125</v>
      </c>
      <c r="M246" s="64">
        <v>7</v>
      </c>
      <c r="N246" s="64">
        <v>1.9</v>
      </c>
    </row>
    <row r="247" spans="1:14" x14ac:dyDescent="0.25">
      <c r="A247" t="s">
        <v>2396</v>
      </c>
      <c r="B247" s="1" t="s">
        <v>2398</v>
      </c>
      <c r="C247" s="291" t="s">
        <v>83</v>
      </c>
      <c r="D247" s="1">
        <v>11</v>
      </c>
      <c r="E247" s="1">
        <v>1.58</v>
      </c>
      <c r="J247" s="64" t="s">
        <v>108</v>
      </c>
      <c r="K247" s="64" t="s">
        <v>120</v>
      </c>
      <c r="L247" s="64">
        <v>125</v>
      </c>
      <c r="M247" s="64">
        <v>8</v>
      </c>
      <c r="N247" s="64">
        <v>1.6</v>
      </c>
    </row>
    <row r="248" spans="1:14" x14ac:dyDescent="0.25">
      <c r="A248" t="s">
        <v>2396</v>
      </c>
      <c r="B248" s="1" t="s">
        <v>2398</v>
      </c>
      <c r="C248" s="291" t="s">
        <v>83</v>
      </c>
      <c r="D248" s="1">
        <v>12</v>
      </c>
      <c r="E248" s="1">
        <v>1.73</v>
      </c>
      <c r="J248" s="64" t="s">
        <v>108</v>
      </c>
      <c r="K248" s="64" t="s">
        <v>120</v>
      </c>
      <c r="L248" s="64">
        <v>125</v>
      </c>
      <c r="M248" s="64">
        <v>9</v>
      </c>
      <c r="N248" s="64">
        <v>1.35</v>
      </c>
    </row>
    <row r="249" spans="1:14" x14ac:dyDescent="0.25">
      <c r="A249" t="s">
        <v>2396</v>
      </c>
      <c r="B249" s="1" t="s">
        <v>2398</v>
      </c>
      <c r="C249" s="291" t="s">
        <v>83</v>
      </c>
      <c r="D249" s="1">
        <v>13</v>
      </c>
      <c r="E249" s="1">
        <v>1.87</v>
      </c>
      <c r="J249" s="64" t="s">
        <v>108</v>
      </c>
      <c r="K249" s="64" t="s">
        <v>120</v>
      </c>
      <c r="L249" s="64">
        <v>125</v>
      </c>
      <c r="M249" s="64">
        <v>10</v>
      </c>
      <c r="N249" s="64">
        <v>1.1000000000000001</v>
      </c>
    </row>
    <row r="250" spans="1:14" x14ac:dyDescent="0.25">
      <c r="A250" t="s">
        <v>2396</v>
      </c>
      <c r="B250" s="1" t="s">
        <v>2398</v>
      </c>
      <c r="C250" s="291" t="s">
        <v>83</v>
      </c>
      <c r="D250" s="1">
        <v>14</v>
      </c>
      <c r="E250" s="1">
        <v>2.02</v>
      </c>
      <c r="J250" s="64" t="s">
        <v>108</v>
      </c>
      <c r="K250" s="64" t="s">
        <v>120</v>
      </c>
      <c r="L250" s="64">
        <v>125</v>
      </c>
      <c r="M250" s="64">
        <v>11</v>
      </c>
      <c r="N250" s="64">
        <v>0.8</v>
      </c>
    </row>
    <row r="251" spans="1:14" x14ac:dyDescent="0.25">
      <c r="A251" t="s">
        <v>2396</v>
      </c>
      <c r="B251" s="1" t="s">
        <v>2398</v>
      </c>
      <c r="C251" s="291" t="s">
        <v>83</v>
      </c>
      <c r="D251" s="1">
        <v>15</v>
      </c>
      <c r="E251" s="1">
        <v>2.16</v>
      </c>
      <c r="J251" s="64" t="s">
        <v>108</v>
      </c>
      <c r="K251" s="64" t="s">
        <v>120</v>
      </c>
      <c r="L251" s="64">
        <v>125</v>
      </c>
      <c r="M251" s="64">
        <v>12</v>
      </c>
      <c r="N251" s="64">
        <v>0.5</v>
      </c>
    </row>
    <row r="252" spans="1:14" x14ac:dyDescent="0.25">
      <c r="A252" t="s">
        <v>2396</v>
      </c>
      <c r="B252" s="1" t="s">
        <v>2398</v>
      </c>
      <c r="C252" s="291" t="s">
        <v>83</v>
      </c>
      <c r="D252" s="1">
        <v>16</v>
      </c>
      <c r="E252" s="1">
        <v>2.2999999999999998</v>
      </c>
      <c r="J252" s="64" t="s">
        <v>108</v>
      </c>
      <c r="K252" s="64" t="s">
        <v>121</v>
      </c>
      <c r="L252" s="64">
        <v>100</v>
      </c>
      <c r="M252" s="64">
        <v>1</v>
      </c>
      <c r="N252" s="64">
        <v>2</v>
      </c>
    </row>
    <row r="253" spans="1:14" x14ac:dyDescent="0.25">
      <c r="A253" t="s">
        <v>2396</v>
      </c>
      <c r="B253" s="1" t="s">
        <v>2398</v>
      </c>
      <c r="C253" s="291" t="s">
        <v>83</v>
      </c>
      <c r="D253" s="1">
        <v>17</v>
      </c>
      <c r="E253" s="1">
        <v>2.44</v>
      </c>
      <c r="J253" s="64" t="s">
        <v>108</v>
      </c>
      <c r="K253" s="64" t="s">
        <v>121</v>
      </c>
      <c r="L253" s="64">
        <v>100</v>
      </c>
      <c r="M253" s="64">
        <v>2</v>
      </c>
      <c r="N253" s="64">
        <v>2.5</v>
      </c>
    </row>
    <row r="254" spans="1:14" x14ac:dyDescent="0.25">
      <c r="A254" t="s">
        <v>2396</v>
      </c>
      <c r="B254" s="1" t="s">
        <v>2398</v>
      </c>
      <c r="C254" s="291" t="s">
        <v>83</v>
      </c>
      <c r="D254" s="1">
        <v>18</v>
      </c>
      <c r="E254" s="1">
        <v>2.58</v>
      </c>
      <c r="J254" s="64" t="s">
        <v>108</v>
      </c>
      <c r="K254" s="64" t="s">
        <v>121</v>
      </c>
      <c r="L254" s="64">
        <v>100</v>
      </c>
      <c r="M254" s="64">
        <v>3</v>
      </c>
      <c r="N254" s="64">
        <v>3</v>
      </c>
    </row>
    <row r="255" spans="1:14" x14ac:dyDescent="0.25">
      <c r="A255" t="s">
        <v>2396</v>
      </c>
      <c r="B255" s="1" t="s">
        <v>2398</v>
      </c>
      <c r="C255" s="291" t="s">
        <v>83</v>
      </c>
      <c r="D255" s="1">
        <v>19</v>
      </c>
      <c r="E255" s="1">
        <v>2.72</v>
      </c>
      <c r="J255" s="64" t="s">
        <v>108</v>
      </c>
      <c r="K255" s="64" t="s">
        <v>121</v>
      </c>
      <c r="L255" s="64">
        <v>100</v>
      </c>
      <c r="M255" s="64">
        <v>4</v>
      </c>
      <c r="N255" s="64">
        <v>3.6</v>
      </c>
    </row>
    <row r="256" spans="1:14" x14ac:dyDescent="0.25">
      <c r="A256" t="s">
        <v>2396</v>
      </c>
      <c r="B256" s="1" t="s">
        <v>2398</v>
      </c>
      <c r="C256" s="291" t="s">
        <v>83</v>
      </c>
      <c r="D256" s="1">
        <v>20</v>
      </c>
      <c r="E256" s="1">
        <v>2.86</v>
      </c>
      <c r="J256" s="64" t="s">
        <v>108</v>
      </c>
      <c r="K256" s="64" t="s">
        <v>121</v>
      </c>
      <c r="L256" s="64">
        <v>100</v>
      </c>
      <c r="M256" s="64">
        <v>5</v>
      </c>
      <c r="N256" s="64">
        <v>4</v>
      </c>
    </row>
    <row r="257" spans="1:14" x14ac:dyDescent="0.25">
      <c r="A257" t="s">
        <v>2396</v>
      </c>
      <c r="B257" s="1" t="s">
        <v>2398</v>
      </c>
      <c r="C257" s="291" t="s">
        <v>83</v>
      </c>
      <c r="D257" s="1">
        <v>21</v>
      </c>
      <c r="E257" s="1">
        <v>3</v>
      </c>
      <c r="J257" s="64" t="s">
        <v>108</v>
      </c>
      <c r="K257" s="64" t="s">
        <v>121</v>
      </c>
      <c r="L257" s="64">
        <v>100</v>
      </c>
      <c r="M257" s="64">
        <v>6</v>
      </c>
      <c r="N257" s="64">
        <v>4.5999999999999996</v>
      </c>
    </row>
    <row r="258" spans="1:14" x14ac:dyDescent="0.25">
      <c r="A258" t="s">
        <v>2396</v>
      </c>
      <c r="B258" s="1" t="s">
        <v>2398</v>
      </c>
      <c r="C258" s="291" t="s">
        <v>83</v>
      </c>
      <c r="D258" s="1">
        <v>22</v>
      </c>
      <c r="E258" s="1">
        <v>3.13</v>
      </c>
      <c r="J258" s="64" t="s">
        <v>108</v>
      </c>
      <c r="K258" s="64" t="s">
        <v>122</v>
      </c>
      <c r="L258" s="64">
        <v>100</v>
      </c>
      <c r="M258" s="64">
        <v>1</v>
      </c>
      <c r="N258" s="64">
        <v>2</v>
      </c>
    </row>
    <row r="259" spans="1:14" x14ac:dyDescent="0.25">
      <c r="A259" t="s">
        <v>2396</v>
      </c>
      <c r="B259" s="1" t="s">
        <v>2398</v>
      </c>
      <c r="C259" s="291" t="s">
        <v>83</v>
      </c>
      <c r="D259" s="1">
        <v>23</v>
      </c>
      <c r="E259" s="1">
        <v>3.27</v>
      </c>
      <c r="J259" s="64" t="s">
        <v>108</v>
      </c>
      <c r="K259" s="64" t="s">
        <v>122</v>
      </c>
      <c r="L259" s="64">
        <v>100</v>
      </c>
      <c r="M259" s="64">
        <v>2</v>
      </c>
      <c r="N259" s="64">
        <v>2.5</v>
      </c>
    </row>
    <row r="260" spans="1:14" x14ac:dyDescent="0.25">
      <c r="A260" t="s">
        <v>2396</v>
      </c>
      <c r="B260" s="1" t="s">
        <v>2398</v>
      </c>
      <c r="C260" s="291" t="s">
        <v>83</v>
      </c>
      <c r="D260" s="1">
        <v>24</v>
      </c>
      <c r="E260" s="1">
        <v>3.4</v>
      </c>
      <c r="J260" s="64" t="s">
        <v>108</v>
      </c>
      <c r="K260" s="64" t="s">
        <v>122</v>
      </c>
      <c r="L260" s="64">
        <v>100</v>
      </c>
      <c r="M260" s="64">
        <v>3</v>
      </c>
      <c r="N260" s="64">
        <v>3</v>
      </c>
    </row>
    <row r="261" spans="1:14" x14ac:dyDescent="0.25">
      <c r="A261" t="s">
        <v>129</v>
      </c>
      <c r="B261" s="1" t="s">
        <v>150</v>
      </c>
      <c r="C261" s="291" t="s">
        <v>144</v>
      </c>
      <c r="D261" s="1">
        <v>1</v>
      </c>
      <c r="E261" s="1">
        <v>2.12</v>
      </c>
      <c r="J261" s="64" t="s">
        <v>108</v>
      </c>
      <c r="K261" s="64" t="s">
        <v>122</v>
      </c>
      <c r="L261" s="64">
        <v>100</v>
      </c>
      <c r="M261" s="64">
        <v>4</v>
      </c>
      <c r="N261" s="64">
        <v>3.6</v>
      </c>
    </row>
    <row r="262" spans="1:14" x14ac:dyDescent="0.25">
      <c r="A262" t="s">
        <v>129</v>
      </c>
      <c r="B262" s="1" t="s">
        <v>150</v>
      </c>
      <c r="C262" s="291" t="s">
        <v>144</v>
      </c>
      <c r="D262" s="1">
        <v>2</v>
      </c>
      <c r="E262" s="1">
        <v>4.07</v>
      </c>
      <c r="J262" s="64" t="s">
        <v>108</v>
      </c>
      <c r="K262" s="64" t="s">
        <v>122</v>
      </c>
      <c r="L262" s="64">
        <v>100</v>
      </c>
      <c r="M262" s="64">
        <v>5</v>
      </c>
      <c r="N262" s="64">
        <v>4</v>
      </c>
    </row>
    <row r="263" spans="1:14" x14ac:dyDescent="0.25">
      <c r="A263" t="s">
        <v>129</v>
      </c>
      <c r="B263" s="1" t="s">
        <v>150</v>
      </c>
      <c r="C263" s="291" t="s">
        <v>144</v>
      </c>
      <c r="D263" s="1">
        <v>3</v>
      </c>
      <c r="E263" s="1">
        <v>6.08</v>
      </c>
      <c r="J263" s="64" t="s">
        <v>108</v>
      </c>
      <c r="K263" s="64" t="s">
        <v>122</v>
      </c>
      <c r="L263" s="64">
        <v>100</v>
      </c>
      <c r="M263" s="64">
        <v>6</v>
      </c>
      <c r="N263" s="64">
        <v>4.5999999999999996</v>
      </c>
    </row>
    <row r="264" spans="1:14" x14ac:dyDescent="0.25">
      <c r="A264" t="s">
        <v>129</v>
      </c>
      <c r="B264" s="1" t="s">
        <v>150</v>
      </c>
      <c r="C264" s="291" t="s">
        <v>144</v>
      </c>
      <c r="D264" s="1">
        <v>4</v>
      </c>
      <c r="E264" s="1">
        <v>8.16</v>
      </c>
      <c r="J264" s="64" t="s">
        <v>108</v>
      </c>
      <c r="K264" s="64" t="s">
        <v>123</v>
      </c>
      <c r="L264" s="64">
        <v>100</v>
      </c>
      <c r="M264" s="64">
        <v>1</v>
      </c>
      <c r="N264" s="64">
        <v>2</v>
      </c>
    </row>
    <row r="265" spans="1:14" x14ac:dyDescent="0.25">
      <c r="A265" t="s">
        <v>129</v>
      </c>
      <c r="B265" s="1" t="s">
        <v>150</v>
      </c>
      <c r="C265" s="291" t="s">
        <v>145</v>
      </c>
      <c r="D265" s="1">
        <v>1</v>
      </c>
      <c r="E265" s="1">
        <v>2.2200000000000002</v>
      </c>
      <c r="J265" s="64" t="s">
        <v>108</v>
      </c>
      <c r="K265" s="64" t="s">
        <v>123</v>
      </c>
      <c r="L265" s="64">
        <v>100</v>
      </c>
      <c r="M265" s="64">
        <v>2</v>
      </c>
      <c r="N265" s="64">
        <v>2.5</v>
      </c>
    </row>
    <row r="266" spans="1:14" x14ac:dyDescent="0.25">
      <c r="A266" t="s">
        <v>129</v>
      </c>
      <c r="B266" s="1" t="s">
        <v>150</v>
      </c>
      <c r="C266" s="291" t="s">
        <v>145</v>
      </c>
      <c r="D266" s="1">
        <v>2</v>
      </c>
      <c r="E266" s="1">
        <v>4.1900000000000004</v>
      </c>
      <c r="J266" s="64" t="s">
        <v>108</v>
      </c>
      <c r="K266" s="64" t="s">
        <v>123</v>
      </c>
      <c r="L266" s="64">
        <v>100</v>
      </c>
      <c r="M266" s="64">
        <v>3</v>
      </c>
      <c r="N266" s="64">
        <v>3</v>
      </c>
    </row>
    <row r="267" spans="1:14" x14ac:dyDescent="0.25">
      <c r="A267" t="s">
        <v>129</v>
      </c>
      <c r="B267" s="1" t="s">
        <v>150</v>
      </c>
      <c r="C267" s="291" t="s">
        <v>145</v>
      </c>
      <c r="D267" s="1">
        <v>3</v>
      </c>
      <c r="E267" s="1">
        <v>6.33</v>
      </c>
      <c r="J267" s="64" t="s">
        <v>108</v>
      </c>
      <c r="K267" s="64" t="s">
        <v>123</v>
      </c>
      <c r="L267" s="64">
        <v>100</v>
      </c>
      <c r="M267" s="64">
        <v>4</v>
      </c>
      <c r="N267" s="64">
        <v>3.6</v>
      </c>
    </row>
    <row r="268" spans="1:14" x14ac:dyDescent="0.25">
      <c r="A268" t="s">
        <v>129</v>
      </c>
      <c r="B268" s="1" t="s">
        <v>150</v>
      </c>
      <c r="C268" s="291" t="s">
        <v>145</v>
      </c>
      <c r="D268" s="1">
        <v>4</v>
      </c>
      <c r="E268" s="1">
        <v>8.65</v>
      </c>
      <c r="J268" s="64" t="s">
        <v>108</v>
      </c>
      <c r="K268" s="64" t="s">
        <v>123</v>
      </c>
      <c r="L268" s="64">
        <v>100</v>
      </c>
      <c r="M268" s="64">
        <v>5</v>
      </c>
      <c r="N268" s="64">
        <v>4</v>
      </c>
    </row>
    <row r="269" spans="1:14" x14ac:dyDescent="0.25">
      <c r="A269" t="s">
        <v>129</v>
      </c>
      <c r="B269" s="1" t="s">
        <v>150</v>
      </c>
      <c r="C269" s="291" t="s">
        <v>145</v>
      </c>
      <c r="D269" s="1">
        <v>5</v>
      </c>
      <c r="E269" s="1">
        <v>11.2</v>
      </c>
      <c r="J269" s="64" t="s">
        <v>108</v>
      </c>
      <c r="K269" s="64" t="s">
        <v>123</v>
      </c>
      <c r="L269" s="64">
        <v>100</v>
      </c>
      <c r="M269" s="64">
        <v>6</v>
      </c>
      <c r="N269" s="64">
        <v>4.5999999999999996</v>
      </c>
    </row>
    <row r="270" spans="1:14" x14ac:dyDescent="0.25">
      <c r="A270" t="s">
        <v>129</v>
      </c>
      <c r="B270" s="1" t="s">
        <v>150</v>
      </c>
      <c r="C270" s="291" t="s">
        <v>145</v>
      </c>
      <c r="D270" s="1">
        <v>6</v>
      </c>
      <c r="E270" s="1">
        <v>13.2</v>
      </c>
      <c r="J270" s="64" t="s">
        <v>108</v>
      </c>
      <c r="K270" s="64" t="s">
        <v>124</v>
      </c>
      <c r="L270" s="64">
        <v>100</v>
      </c>
      <c r="M270" s="64">
        <v>1</v>
      </c>
      <c r="N270" s="64">
        <v>2</v>
      </c>
    </row>
    <row r="271" spans="1:14" x14ac:dyDescent="0.25">
      <c r="A271" t="s">
        <v>129</v>
      </c>
      <c r="B271" s="1" t="s">
        <v>150</v>
      </c>
      <c r="C271" s="291" t="s">
        <v>146</v>
      </c>
      <c r="D271" s="1">
        <v>1</v>
      </c>
      <c r="E271" s="1">
        <v>3.37</v>
      </c>
      <c r="J271" s="64" t="s">
        <v>108</v>
      </c>
      <c r="K271" s="64" t="s">
        <v>124</v>
      </c>
      <c r="L271" s="64">
        <v>100</v>
      </c>
      <c r="M271" s="64">
        <v>2</v>
      </c>
      <c r="N271" s="64">
        <v>2.5</v>
      </c>
    </row>
    <row r="272" spans="1:14" x14ac:dyDescent="0.25">
      <c r="A272" t="s">
        <v>129</v>
      </c>
      <c r="B272" s="1" t="s">
        <v>150</v>
      </c>
      <c r="C272" s="291" t="s">
        <v>146</v>
      </c>
      <c r="D272" s="1">
        <v>2</v>
      </c>
      <c r="E272" s="1">
        <v>6.73</v>
      </c>
      <c r="J272" s="64" t="s">
        <v>108</v>
      </c>
      <c r="K272" s="64" t="s">
        <v>124</v>
      </c>
      <c r="L272" s="64">
        <v>100</v>
      </c>
      <c r="M272" s="64">
        <v>3</v>
      </c>
      <c r="N272" s="64">
        <v>3</v>
      </c>
    </row>
    <row r="273" spans="1:14" x14ac:dyDescent="0.25">
      <c r="A273" t="s">
        <v>129</v>
      </c>
      <c r="B273" s="1" t="s">
        <v>150</v>
      </c>
      <c r="C273" s="291" t="s">
        <v>146</v>
      </c>
      <c r="D273" s="1">
        <v>3</v>
      </c>
      <c r="E273" s="1">
        <v>10.4</v>
      </c>
      <c r="J273" s="64" t="s">
        <v>108</v>
      </c>
      <c r="K273" s="64" t="s">
        <v>124</v>
      </c>
      <c r="L273" s="64">
        <v>100</v>
      </c>
      <c r="M273" s="64">
        <v>4</v>
      </c>
      <c r="N273" s="64">
        <v>3.6</v>
      </c>
    </row>
    <row r="274" spans="1:14" x14ac:dyDescent="0.25">
      <c r="A274" t="s">
        <v>129</v>
      </c>
      <c r="B274" s="1" t="s">
        <v>150</v>
      </c>
      <c r="C274" s="291" t="s">
        <v>146</v>
      </c>
      <c r="D274" s="1">
        <v>4</v>
      </c>
      <c r="E274" s="1">
        <v>14.1</v>
      </c>
      <c r="J274" s="64" t="s">
        <v>108</v>
      </c>
      <c r="K274" s="64" t="s">
        <v>124</v>
      </c>
      <c r="L274" s="64">
        <v>100</v>
      </c>
      <c r="M274" s="64">
        <v>5</v>
      </c>
      <c r="N274" s="64">
        <v>4</v>
      </c>
    </row>
    <row r="275" spans="1:14" x14ac:dyDescent="0.25">
      <c r="A275" t="s">
        <v>129</v>
      </c>
      <c r="B275" s="1" t="s">
        <v>150</v>
      </c>
      <c r="C275" s="291" t="s">
        <v>146</v>
      </c>
      <c r="D275" s="1">
        <v>5</v>
      </c>
      <c r="E275" s="1">
        <v>17.899999999999999</v>
      </c>
      <c r="J275" s="64" t="s">
        <v>108</v>
      </c>
      <c r="K275" s="64" t="s">
        <v>124</v>
      </c>
      <c r="L275" s="64">
        <v>100</v>
      </c>
      <c r="M275" s="64">
        <v>6</v>
      </c>
      <c r="N275" s="64">
        <v>4.5999999999999996</v>
      </c>
    </row>
    <row r="276" spans="1:14" x14ac:dyDescent="0.25">
      <c r="A276" t="s">
        <v>129</v>
      </c>
      <c r="B276" s="1" t="s">
        <v>150</v>
      </c>
      <c r="C276" s="291" t="s">
        <v>146</v>
      </c>
      <c r="D276" s="1">
        <v>6</v>
      </c>
      <c r="E276" s="1">
        <v>21</v>
      </c>
      <c r="J276" s="64" t="s">
        <v>108</v>
      </c>
      <c r="K276" s="64" t="s">
        <v>121</v>
      </c>
      <c r="L276" s="64">
        <v>125</v>
      </c>
      <c r="M276" s="64">
        <v>1</v>
      </c>
      <c r="N276" s="64">
        <v>3.1</v>
      </c>
    </row>
    <row r="277" spans="1:14" x14ac:dyDescent="0.25">
      <c r="A277" t="s">
        <v>129</v>
      </c>
      <c r="B277" s="1" t="s">
        <v>150</v>
      </c>
      <c r="C277" s="291" t="s">
        <v>147</v>
      </c>
      <c r="D277" s="1">
        <v>1</v>
      </c>
      <c r="E277" s="1">
        <v>5.16</v>
      </c>
      <c r="J277" s="64" t="s">
        <v>108</v>
      </c>
      <c r="K277" s="64" t="s">
        <v>121</v>
      </c>
      <c r="L277" s="64">
        <v>125</v>
      </c>
      <c r="M277" s="64">
        <v>2</v>
      </c>
      <c r="N277" s="64">
        <v>3.8</v>
      </c>
    </row>
    <row r="278" spans="1:14" x14ac:dyDescent="0.25">
      <c r="A278" t="s">
        <v>129</v>
      </c>
      <c r="B278" s="1" t="s">
        <v>150</v>
      </c>
      <c r="C278" s="291" t="s">
        <v>147</v>
      </c>
      <c r="D278" s="1">
        <v>2</v>
      </c>
      <c r="E278" s="1">
        <v>9.83</v>
      </c>
      <c r="J278" s="64" t="s">
        <v>108</v>
      </c>
      <c r="K278" s="64" t="s">
        <v>121</v>
      </c>
      <c r="L278" s="64">
        <v>125</v>
      </c>
      <c r="M278" s="64">
        <v>3</v>
      </c>
      <c r="N278" s="64">
        <v>4.5</v>
      </c>
    </row>
    <row r="279" spans="1:14" x14ac:dyDescent="0.25">
      <c r="A279" t="s">
        <v>129</v>
      </c>
      <c r="B279" s="1" t="s">
        <v>150</v>
      </c>
      <c r="C279" s="291" t="s">
        <v>147</v>
      </c>
      <c r="D279" s="1">
        <v>3</v>
      </c>
      <c r="E279" s="1">
        <v>14.2</v>
      </c>
      <c r="J279" s="64" t="s">
        <v>108</v>
      </c>
      <c r="K279" s="64" t="s">
        <v>121</v>
      </c>
      <c r="L279" s="64">
        <v>125</v>
      </c>
      <c r="M279" s="64">
        <v>4</v>
      </c>
      <c r="N279" s="64">
        <v>5.2</v>
      </c>
    </row>
    <row r="280" spans="1:14" x14ac:dyDescent="0.25">
      <c r="A280" t="s">
        <v>129</v>
      </c>
      <c r="B280" s="1" t="s">
        <v>150</v>
      </c>
      <c r="C280" s="291" t="s">
        <v>147</v>
      </c>
      <c r="D280" s="1">
        <v>4</v>
      </c>
      <c r="E280" s="1">
        <v>17.899999999999999</v>
      </c>
      <c r="J280" s="64" t="s">
        <v>108</v>
      </c>
      <c r="K280" s="64" t="s">
        <v>121</v>
      </c>
      <c r="L280" s="64">
        <v>125</v>
      </c>
      <c r="M280" s="64">
        <v>5</v>
      </c>
      <c r="N280" s="64">
        <v>5.9</v>
      </c>
    </row>
    <row r="281" spans="1:14" x14ac:dyDescent="0.25">
      <c r="A281" t="s">
        <v>129</v>
      </c>
      <c r="B281" s="1" t="s">
        <v>150</v>
      </c>
      <c r="C281" s="291" t="s">
        <v>147</v>
      </c>
      <c r="D281" s="1">
        <v>5</v>
      </c>
      <c r="E281" s="1">
        <v>20.8</v>
      </c>
      <c r="J281" s="64" t="s">
        <v>108</v>
      </c>
      <c r="K281" s="64" t="s">
        <v>121</v>
      </c>
      <c r="L281" s="64">
        <v>125</v>
      </c>
      <c r="M281" s="64">
        <v>6</v>
      </c>
      <c r="N281" s="64">
        <v>6.5</v>
      </c>
    </row>
    <row r="282" spans="1:14" x14ac:dyDescent="0.25">
      <c r="A282" t="s">
        <v>129</v>
      </c>
      <c r="B282" s="1" t="s">
        <v>150</v>
      </c>
      <c r="C282" s="291" t="s">
        <v>147</v>
      </c>
      <c r="D282" s="1">
        <v>6</v>
      </c>
      <c r="E282" s="1">
        <v>22.3</v>
      </c>
      <c r="J282" s="64" t="s">
        <v>108</v>
      </c>
      <c r="K282" s="64" t="s">
        <v>122</v>
      </c>
      <c r="L282" s="64">
        <v>125</v>
      </c>
      <c r="M282" s="64">
        <v>1</v>
      </c>
      <c r="N282" s="64">
        <v>3.1</v>
      </c>
    </row>
    <row r="283" spans="1:14" x14ac:dyDescent="0.25">
      <c r="A283" t="s">
        <v>129</v>
      </c>
      <c r="B283" s="1" t="s">
        <v>150</v>
      </c>
      <c r="C283" s="291" t="s">
        <v>148</v>
      </c>
      <c r="D283" s="1">
        <v>1</v>
      </c>
      <c r="E283" s="1">
        <v>6.73</v>
      </c>
      <c r="J283" s="64" t="s">
        <v>108</v>
      </c>
      <c r="K283" s="64" t="s">
        <v>122</v>
      </c>
      <c r="L283" s="64">
        <v>125</v>
      </c>
      <c r="M283" s="64">
        <v>2</v>
      </c>
      <c r="N283" s="64">
        <v>3.8</v>
      </c>
    </row>
    <row r="284" spans="1:14" x14ac:dyDescent="0.25">
      <c r="A284" t="s">
        <v>129</v>
      </c>
      <c r="B284" s="1" t="s">
        <v>150</v>
      </c>
      <c r="C284" s="291" t="s">
        <v>148</v>
      </c>
      <c r="D284" s="1">
        <v>2</v>
      </c>
      <c r="E284" s="1">
        <v>12.3</v>
      </c>
      <c r="J284" s="64" t="s">
        <v>108</v>
      </c>
      <c r="K284" s="64" t="s">
        <v>122</v>
      </c>
      <c r="L284" s="64">
        <v>125</v>
      </c>
      <c r="M284" s="64">
        <v>3</v>
      </c>
      <c r="N284" s="64">
        <v>4.5</v>
      </c>
    </row>
    <row r="285" spans="1:14" x14ac:dyDescent="0.25">
      <c r="A285" t="s">
        <v>129</v>
      </c>
      <c r="B285" s="1" t="s">
        <v>150</v>
      </c>
      <c r="C285" s="291" t="s">
        <v>148</v>
      </c>
      <c r="D285" s="1">
        <v>3</v>
      </c>
      <c r="E285" s="1">
        <v>18.5</v>
      </c>
      <c r="J285" s="64" t="s">
        <v>108</v>
      </c>
      <c r="K285" s="64" t="s">
        <v>122</v>
      </c>
      <c r="L285" s="64">
        <v>125</v>
      </c>
      <c r="M285" s="64">
        <v>4</v>
      </c>
      <c r="N285" s="64">
        <v>5.2</v>
      </c>
    </row>
    <row r="286" spans="1:14" x14ac:dyDescent="0.25">
      <c r="A286" t="s">
        <v>129</v>
      </c>
      <c r="B286" s="1" t="s">
        <v>150</v>
      </c>
      <c r="C286" s="291" t="s">
        <v>148</v>
      </c>
      <c r="D286" s="1">
        <v>4</v>
      </c>
      <c r="E286" s="1">
        <v>24.4</v>
      </c>
      <c r="J286" s="64" t="s">
        <v>108</v>
      </c>
      <c r="K286" s="64" t="s">
        <v>122</v>
      </c>
      <c r="L286" s="64">
        <v>125</v>
      </c>
      <c r="M286" s="64">
        <v>5</v>
      </c>
      <c r="N286" s="64">
        <v>5.9</v>
      </c>
    </row>
    <row r="287" spans="1:14" x14ac:dyDescent="0.25">
      <c r="A287" t="s">
        <v>129</v>
      </c>
      <c r="B287" s="1" t="s">
        <v>150</v>
      </c>
      <c r="C287" s="291" t="s">
        <v>148</v>
      </c>
      <c r="D287" s="1">
        <v>5</v>
      </c>
      <c r="E287" s="1">
        <v>30.3</v>
      </c>
      <c r="J287" s="64" t="s">
        <v>108</v>
      </c>
      <c r="K287" s="64" t="s">
        <v>122</v>
      </c>
      <c r="L287" s="64">
        <v>125</v>
      </c>
      <c r="M287" s="64">
        <v>6</v>
      </c>
      <c r="N287" s="64">
        <v>6.5</v>
      </c>
    </row>
    <row r="288" spans="1:14" x14ac:dyDescent="0.25">
      <c r="A288" t="s">
        <v>129</v>
      </c>
      <c r="B288" s="1" t="s">
        <v>150</v>
      </c>
      <c r="C288" s="291" t="s">
        <v>148</v>
      </c>
      <c r="D288" s="1">
        <v>6</v>
      </c>
      <c r="E288" s="1">
        <v>32.4</v>
      </c>
      <c r="J288" s="64" t="s">
        <v>108</v>
      </c>
      <c r="K288" s="64" t="s">
        <v>123</v>
      </c>
      <c r="L288" s="64">
        <v>125</v>
      </c>
      <c r="M288" s="64">
        <v>1</v>
      </c>
      <c r="N288" s="64">
        <v>3.1</v>
      </c>
    </row>
    <row r="289" spans="1:14" x14ac:dyDescent="0.25">
      <c r="A289" t="s">
        <v>129</v>
      </c>
      <c r="B289" s="1" t="s">
        <v>150</v>
      </c>
      <c r="C289" s="291" t="s">
        <v>149</v>
      </c>
      <c r="D289" s="1">
        <v>1</v>
      </c>
      <c r="E289" s="1">
        <v>5.76</v>
      </c>
      <c r="J289" s="64" t="s">
        <v>108</v>
      </c>
      <c r="K289" s="64" t="s">
        <v>123</v>
      </c>
      <c r="L289" s="64">
        <v>125</v>
      </c>
      <c r="M289" s="64">
        <v>2</v>
      </c>
      <c r="N289" s="64">
        <v>3.8</v>
      </c>
    </row>
    <row r="290" spans="1:14" x14ac:dyDescent="0.25">
      <c r="A290" t="s">
        <v>129</v>
      </c>
      <c r="B290" s="1" t="s">
        <v>150</v>
      </c>
      <c r="C290" s="291" t="s">
        <v>149</v>
      </c>
      <c r="D290" s="1">
        <v>2</v>
      </c>
      <c r="E290" s="1">
        <v>14.8</v>
      </c>
      <c r="J290" s="64" t="s">
        <v>108</v>
      </c>
      <c r="K290" s="64" t="s">
        <v>123</v>
      </c>
      <c r="L290" s="64">
        <v>125</v>
      </c>
      <c r="M290" s="64">
        <v>3</v>
      </c>
      <c r="N290" s="64">
        <v>4.5</v>
      </c>
    </row>
    <row r="291" spans="1:14" x14ac:dyDescent="0.25">
      <c r="A291" t="s">
        <v>129</v>
      </c>
      <c r="B291" s="1" t="s">
        <v>150</v>
      </c>
      <c r="C291" s="291" t="s">
        <v>149</v>
      </c>
      <c r="D291" s="1">
        <v>3</v>
      </c>
      <c r="E291" s="1">
        <v>21.5</v>
      </c>
      <c r="J291" s="64" t="s">
        <v>108</v>
      </c>
      <c r="K291" s="64" t="s">
        <v>123</v>
      </c>
      <c r="L291" s="64">
        <v>125</v>
      </c>
      <c r="M291" s="64">
        <v>4</v>
      </c>
      <c r="N291" s="64">
        <v>5.2</v>
      </c>
    </row>
    <row r="292" spans="1:14" x14ac:dyDescent="0.25">
      <c r="A292" t="s">
        <v>129</v>
      </c>
      <c r="B292" s="1" t="s">
        <v>150</v>
      </c>
      <c r="C292" s="291" t="s">
        <v>149</v>
      </c>
      <c r="D292" s="1">
        <v>4</v>
      </c>
      <c r="E292" s="1">
        <v>28.3</v>
      </c>
      <c r="J292" s="64" t="s">
        <v>108</v>
      </c>
      <c r="K292" s="64" t="s">
        <v>123</v>
      </c>
      <c r="L292" s="64">
        <v>125</v>
      </c>
      <c r="M292" s="64">
        <v>5</v>
      </c>
      <c r="N292" s="64">
        <v>5.9</v>
      </c>
    </row>
    <row r="293" spans="1:14" x14ac:dyDescent="0.25">
      <c r="A293" t="s">
        <v>129</v>
      </c>
      <c r="B293" s="1" t="s">
        <v>150</v>
      </c>
      <c r="C293" s="291" t="s">
        <v>149</v>
      </c>
      <c r="D293" s="1">
        <v>5</v>
      </c>
      <c r="E293" s="1">
        <v>34.799999999999997</v>
      </c>
      <c r="J293" s="64" t="s">
        <v>108</v>
      </c>
      <c r="K293" s="64" t="s">
        <v>123</v>
      </c>
      <c r="L293" s="64">
        <v>125</v>
      </c>
      <c r="M293" s="64">
        <v>6</v>
      </c>
      <c r="N293" s="64">
        <v>6.5</v>
      </c>
    </row>
    <row r="294" spans="1:14" x14ac:dyDescent="0.25">
      <c r="A294" t="s">
        <v>129</v>
      </c>
      <c r="B294" s="1" t="s">
        <v>150</v>
      </c>
      <c r="C294" s="291" t="s">
        <v>149</v>
      </c>
      <c r="D294" s="1">
        <v>6</v>
      </c>
      <c r="E294" s="1">
        <v>40.6</v>
      </c>
      <c r="J294" s="64" t="s">
        <v>108</v>
      </c>
      <c r="K294" s="64" t="s">
        <v>124</v>
      </c>
      <c r="L294" s="64">
        <v>125</v>
      </c>
      <c r="M294" s="64">
        <v>1</v>
      </c>
      <c r="N294" s="64">
        <v>3.1</v>
      </c>
    </row>
    <row r="295" spans="1:14" x14ac:dyDescent="0.25">
      <c r="A295" t="s">
        <v>129</v>
      </c>
      <c r="B295" s="1" t="s">
        <v>150</v>
      </c>
      <c r="C295" s="291" t="s">
        <v>149</v>
      </c>
      <c r="D295" s="1">
        <v>7</v>
      </c>
      <c r="E295" s="1">
        <v>45.2</v>
      </c>
      <c r="J295" s="64" t="s">
        <v>108</v>
      </c>
      <c r="K295" s="64" t="s">
        <v>124</v>
      </c>
      <c r="L295" s="64">
        <v>125</v>
      </c>
      <c r="M295" s="64">
        <v>2</v>
      </c>
      <c r="N295" s="64">
        <v>3.8</v>
      </c>
    </row>
    <row r="296" spans="1:14" x14ac:dyDescent="0.25">
      <c r="A296" t="s">
        <v>129</v>
      </c>
      <c r="B296" s="1" t="s">
        <v>150</v>
      </c>
      <c r="C296" s="291" t="s">
        <v>149</v>
      </c>
      <c r="D296" s="1">
        <v>8</v>
      </c>
      <c r="E296" s="1">
        <v>48.1</v>
      </c>
      <c r="J296" s="64" t="s">
        <v>108</v>
      </c>
      <c r="K296" s="64" t="s">
        <v>124</v>
      </c>
      <c r="L296" s="64">
        <v>125</v>
      </c>
      <c r="M296" s="64">
        <v>3</v>
      </c>
      <c r="N296" s="64">
        <v>4.5</v>
      </c>
    </row>
    <row r="297" spans="1:14" x14ac:dyDescent="0.25">
      <c r="A297" t="s">
        <v>129</v>
      </c>
      <c r="B297" s="1" t="s">
        <v>130</v>
      </c>
      <c r="C297" s="291">
        <v>100</v>
      </c>
      <c r="D297" s="1">
        <v>-9</v>
      </c>
      <c r="E297" s="1">
        <v>0.55000000000000004</v>
      </c>
      <c r="J297" s="64" t="s">
        <v>108</v>
      </c>
      <c r="K297" s="64" t="s">
        <v>124</v>
      </c>
      <c r="L297" s="64">
        <v>125</v>
      </c>
      <c r="M297" s="64">
        <v>4</v>
      </c>
      <c r="N297" s="64">
        <v>5.2</v>
      </c>
    </row>
    <row r="298" spans="1:14" x14ac:dyDescent="0.25">
      <c r="A298" t="s">
        <v>129</v>
      </c>
      <c r="B298" s="1" t="s">
        <v>130</v>
      </c>
      <c r="C298" s="291">
        <v>100</v>
      </c>
      <c r="D298" s="1">
        <v>-8</v>
      </c>
      <c r="E298" s="1">
        <v>0.65</v>
      </c>
      <c r="J298" s="64" t="s">
        <v>108</v>
      </c>
      <c r="K298" s="64" t="s">
        <v>124</v>
      </c>
      <c r="L298" s="64">
        <v>125</v>
      </c>
      <c r="M298" s="64">
        <v>5</v>
      </c>
      <c r="N298" s="64">
        <v>5.9</v>
      </c>
    </row>
    <row r="299" spans="1:14" x14ac:dyDescent="0.25">
      <c r="A299" t="s">
        <v>129</v>
      </c>
      <c r="B299" s="1" t="s">
        <v>130</v>
      </c>
      <c r="C299" s="291">
        <v>100</v>
      </c>
      <c r="D299" s="1">
        <v>-7</v>
      </c>
      <c r="E299" s="1">
        <v>0.76</v>
      </c>
      <c r="J299" s="64" t="s">
        <v>108</v>
      </c>
      <c r="K299" s="64" t="s">
        <v>124</v>
      </c>
      <c r="L299" s="64">
        <v>125</v>
      </c>
      <c r="M299" s="64">
        <v>6</v>
      </c>
      <c r="N299" s="64">
        <v>6.5</v>
      </c>
    </row>
    <row r="300" spans="1:14" x14ac:dyDescent="0.25">
      <c r="A300" t="s">
        <v>129</v>
      </c>
      <c r="B300" s="1" t="s">
        <v>130</v>
      </c>
      <c r="C300" s="291">
        <v>100</v>
      </c>
      <c r="D300" s="1">
        <v>-6</v>
      </c>
      <c r="E300" s="1">
        <v>0.86</v>
      </c>
      <c r="J300" s="64" t="s">
        <v>108</v>
      </c>
      <c r="K300" s="64" t="s">
        <v>121</v>
      </c>
      <c r="L300" s="64">
        <v>160</v>
      </c>
      <c r="M300" s="64">
        <v>1</v>
      </c>
      <c r="N300" s="64">
        <v>4.8</v>
      </c>
    </row>
    <row r="301" spans="1:14" x14ac:dyDescent="0.25">
      <c r="A301" t="s">
        <v>129</v>
      </c>
      <c r="B301" s="1" t="s">
        <v>130</v>
      </c>
      <c r="C301" s="291">
        <v>100</v>
      </c>
      <c r="D301" s="1">
        <v>-5</v>
      </c>
      <c r="E301" s="1">
        <v>0.97</v>
      </c>
      <c r="J301" s="64" t="s">
        <v>108</v>
      </c>
      <c r="K301" s="64" t="s">
        <v>121</v>
      </c>
      <c r="L301" s="64">
        <v>160</v>
      </c>
      <c r="M301" s="64">
        <v>2</v>
      </c>
      <c r="N301" s="64">
        <v>5.8</v>
      </c>
    </row>
    <row r="302" spans="1:14" x14ac:dyDescent="0.25">
      <c r="A302" t="s">
        <v>129</v>
      </c>
      <c r="B302" s="1" t="s">
        <v>130</v>
      </c>
      <c r="C302" s="291">
        <v>100</v>
      </c>
      <c r="D302" s="1">
        <v>-4</v>
      </c>
      <c r="E302" s="1">
        <v>1.07</v>
      </c>
      <c r="J302" s="64" t="s">
        <v>108</v>
      </c>
      <c r="K302" s="64" t="s">
        <v>121</v>
      </c>
      <c r="L302" s="64">
        <v>160</v>
      </c>
      <c r="M302" s="64">
        <v>3</v>
      </c>
      <c r="N302" s="64">
        <v>6.7</v>
      </c>
    </row>
    <row r="303" spans="1:14" x14ac:dyDescent="0.25">
      <c r="A303" t="s">
        <v>129</v>
      </c>
      <c r="B303" s="1" t="s">
        <v>130</v>
      </c>
      <c r="C303" s="291">
        <v>100</v>
      </c>
      <c r="D303" s="1">
        <v>-3</v>
      </c>
      <c r="E303" s="1">
        <v>1.18</v>
      </c>
      <c r="J303" s="64" t="s">
        <v>108</v>
      </c>
      <c r="K303" s="64" t="s">
        <v>121</v>
      </c>
      <c r="L303" s="64">
        <v>160</v>
      </c>
      <c r="M303" s="64">
        <v>4</v>
      </c>
      <c r="N303" s="64">
        <v>7.6</v>
      </c>
    </row>
    <row r="304" spans="1:14" x14ac:dyDescent="0.25">
      <c r="A304" t="s">
        <v>129</v>
      </c>
      <c r="B304" s="1" t="s">
        <v>130</v>
      </c>
      <c r="C304" s="291">
        <v>100</v>
      </c>
      <c r="D304" s="1">
        <v>-2</v>
      </c>
      <c r="E304" s="1">
        <v>1.28</v>
      </c>
      <c r="J304" s="64" t="s">
        <v>108</v>
      </c>
      <c r="K304" s="64" t="s">
        <v>121</v>
      </c>
      <c r="L304" s="64">
        <v>160</v>
      </c>
      <c r="M304" s="64">
        <v>5</v>
      </c>
      <c r="N304" s="64">
        <v>8.5</v>
      </c>
    </row>
    <row r="305" spans="1:14" x14ac:dyDescent="0.25">
      <c r="A305" t="s">
        <v>129</v>
      </c>
      <c r="B305" s="1" t="s">
        <v>130</v>
      </c>
      <c r="C305" s="291">
        <v>100</v>
      </c>
      <c r="D305" s="1">
        <v>-1</v>
      </c>
      <c r="E305" s="1">
        <v>1.37</v>
      </c>
      <c r="J305" s="64" t="s">
        <v>108</v>
      </c>
      <c r="K305" s="64" t="s">
        <v>121</v>
      </c>
      <c r="L305" s="64">
        <v>160</v>
      </c>
      <c r="M305" s="64">
        <v>6</v>
      </c>
      <c r="N305" s="64">
        <v>9.4</v>
      </c>
    </row>
    <row r="306" spans="1:14" x14ac:dyDescent="0.25">
      <c r="A306" t="s">
        <v>129</v>
      </c>
      <c r="B306" s="1" t="s">
        <v>130</v>
      </c>
      <c r="C306" s="291">
        <v>100</v>
      </c>
      <c r="D306" s="1">
        <v>0</v>
      </c>
      <c r="E306" s="1">
        <v>1.47</v>
      </c>
      <c r="J306" s="64" t="s">
        <v>108</v>
      </c>
      <c r="K306" s="64" t="s">
        <v>121</v>
      </c>
      <c r="L306" s="64">
        <v>160</v>
      </c>
      <c r="M306" s="64">
        <v>7</v>
      </c>
      <c r="N306" s="64">
        <v>10.3</v>
      </c>
    </row>
    <row r="307" spans="1:14" x14ac:dyDescent="0.25">
      <c r="A307" t="s">
        <v>129</v>
      </c>
      <c r="B307" s="1" t="s">
        <v>130</v>
      </c>
      <c r="C307" s="291">
        <v>100</v>
      </c>
      <c r="D307" s="1">
        <v>1</v>
      </c>
      <c r="E307" s="1">
        <v>1.56</v>
      </c>
      <c r="J307" s="64" t="s">
        <v>108</v>
      </c>
      <c r="K307" s="64" t="s">
        <v>121</v>
      </c>
      <c r="L307" s="64">
        <v>160</v>
      </c>
      <c r="M307" s="64">
        <v>8</v>
      </c>
      <c r="N307" s="64">
        <v>11.2</v>
      </c>
    </row>
    <row r="308" spans="1:14" x14ac:dyDescent="0.25">
      <c r="A308" t="s">
        <v>129</v>
      </c>
      <c r="B308" s="1" t="s">
        <v>130</v>
      </c>
      <c r="C308" s="291">
        <v>100</v>
      </c>
      <c r="D308" s="1">
        <v>2</v>
      </c>
      <c r="E308" s="1">
        <v>1.66</v>
      </c>
      <c r="J308" s="64" t="s">
        <v>108</v>
      </c>
      <c r="K308" s="64" t="s">
        <v>122</v>
      </c>
      <c r="L308" s="64">
        <v>160</v>
      </c>
      <c r="M308" s="64">
        <v>1</v>
      </c>
      <c r="N308" s="64">
        <v>4.8</v>
      </c>
    </row>
    <row r="309" spans="1:14" x14ac:dyDescent="0.25">
      <c r="A309" t="s">
        <v>129</v>
      </c>
      <c r="B309" s="1" t="s">
        <v>130</v>
      </c>
      <c r="C309" s="291">
        <v>100</v>
      </c>
      <c r="D309" s="1">
        <v>3</v>
      </c>
      <c r="E309" s="1">
        <v>1.75</v>
      </c>
      <c r="J309" s="64" t="s">
        <v>108</v>
      </c>
      <c r="K309" s="64" t="s">
        <v>122</v>
      </c>
      <c r="L309" s="64">
        <v>160</v>
      </c>
      <c r="M309" s="64">
        <v>2</v>
      </c>
      <c r="N309" s="64">
        <v>5.8</v>
      </c>
    </row>
    <row r="310" spans="1:14" x14ac:dyDescent="0.25">
      <c r="A310" t="s">
        <v>129</v>
      </c>
      <c r="B310" s="1" t="s">
        <v>130</v>
      </c>
      <c r="C310" s="291">
        <v>100</v>
      </c>
      <c r="D310" s="1">
        <v>4</v>
      </c>
      <c r="E310" s="1">
        <v>1.86</v>
      </c>
      <c r="J310" s="64" t="s">
        <v>108</v>
      </c>
      <c r="K310" s="64" t="s">
        <v>122</v>
      </c>
      <c r="L310" s="64">
        <v>160</v>
      </c>
      <c r="M310" s="64">
        <v>3</v>
      </c>
      <c r="N310" s="64">
        <v>6.7</v>
      </c>
    </row>
    <row r="311" spans="1:14" x14ac:dyDescent="0.25">
      <c r="A311" t="s">
        <v>129</v>
      </c>
      <c r="B311" s="1" t="s">
        <v>130</v>
      </c>
      <c r="C311" s="291">
        <v>100</v>
      </c>
      <c r="D311" s="1">
        <v>5</v>
      </c>
      <c r="E311" s="1">
        <v>1.97</v>
      </c>
      <c r="J311" s="64" t="s">
        <v>108</v>
      </c>
      <c r="K311" s="64" t="s">
        <v>122</v>
      </c>
      <c r="L311" s="64">
        <v>160</v>
      </c>
      <c r="M311" s="64">
        <v>4</v>
      </c>
      <c r="N311" s="64">
        <v>7.6</v>
      </c>
    </row>
    <row r="312" spans="1:14" x14ac:dyDescent="0.25">
      <c r="A312" t="s">
        <v>129</v>
      </c>
      <c r="B312" s="1" t="s">
        <v>130</v>
      </c>
      <c r="C312" s="291">
        <v>100</v>
      </c>
      <c r="D312" s="1">
        <v>6</v>
      </c>
      <c r="E312" s="1">
        <v>2.08</v>
      </c>
      <c r="J312" s="64" t="s">
        <v>108</v>
      </c>
      <c r="K312" s="64" t="s">
        <v>122</v>
      </c>
      <c r="L312" s="64">
        <v>160</v>
      </c>
      <c r="M312" s="64">
        <v>5</v>
      </c>
      <c r="N312" s="64">
        <v>8.5</v>
      </c>
    </row>
    <row r="313" spans="1:14" x14ac:dyDescent="0.25">
      <c r="A313" t="s">
        <v>129</v>
      </c>
      <c r="B313" s="1" t="s">
        <v>130</v>
      </c>
      <c r="C313" s="291">
        <v>100</v>
      </c>
      <c r="D313" s="1">
        <v>7</v>
      </c>
      <c r="E313" s="1">
        <v>2.19</v>
      </c>
      <c r="J313" s="64" t="s">
        <v>108</v>
      </c>
      <c r="K313" s="64" t="s">
        <v>122</v>
      </c>
      <c r="L313" s="64">
        <v>160</v>
      </c>
      <c r="M313" s="64">
        <v>6</v>
      </c>
      <c r="N313" s="64">
        <v>9.4</v>
      </c>
    </row>
    <row r="314" spans="1:14" x14ac:dyDescent="0.25">
      <c r="A314" t="s">
        <v>129</v>
      </c>
      <c r="B314" s="1" t="s">
        <v>130</v>
      </c>
      <c r="C314" s="291">
        <v>100</v>
      </c>
      <c r="D314" s="1">
        <v>8</v>
      </c>
      <c r="E314" s="1">
        <v>2.31</v>
      </c>
      <c r="J314" s="64" t="s">
        <v>108</v>
      </c>
      <c r="K314" s="64" t="s">
        <v>122</v>
      </c>
      <c r="L314" s="64">
        <v>160</v>
      </c>
      <c r="M314" s="64">
        <v>7</v>
      </c>
      <c r="N314" s="64">
        <v>10.3</v>
      </c>
    </row>
    <row r="315" spans="1:14" x14ac:dyDescent="0.25">
      <c r="A315" t="s">
        <v>129</v>
      </c>
      <c r="B315" s="1" t="s">
        <v>130</v>
      </c>
      <c r="C315" s="291">
        <v>100</v>
      </c>
      <c r="D315" s="1">
        <v>9</v>
      </c>
      <c r="E315" s="1">
        <v>2.42</v>
      </c>
      <c r="J315" s="64" t="s">
        <v>108</v>
      </c>
      <c r="K315" s="64" t="s">
        <v>122</v>
      </c>
      <c r="L315" s="64">
        <v>160</v>
      </c>
      <c r="M315" s="64">
        <v>8</v>
      </c>
      <c r="N315" s="64">
        <v>11.2</v>
      </c>
    </row>
    <row r="316" spans="1:14" x14ac:dyDescent="0.25">
      <c r="A316" t="s">
        <v>129</v>
      </c>
      <c r="B316" s="1" t="s">
        <v>130</v>
      </c>
      <c r="C316" s="291">
        <v>100</v>
      </c>
      <c r="D316" s="1">
        <v>10</v>
      </c>
      <c r="E316" s="1">
        <v>2.5099999999999998</v>
      </c>
      <c r="J316" s="64" t="s">
        <v>108</v>
      </c>
      <c r="K316" s="64" t="s">
        <v>123</v>
      </c>
      <c r="L316" s="64">
        <v>160</v>
      </c>
      <c r="M316" s="64">
        <v>1</v>
      </c>
      <c r="N316" s="64">
        <v>4.8</v>
      </c>
    </row>
    <row r="317" spans="1:14" x14ac:dyDescent="0.25">
      <c r="A317" t="s">
        <v>129</v>
      </c>
      <c r="B317" s="1" t="s">
        <v>130</v>
      </c>
      <c r="C317" s="291">
        <v>100</v>
      </c>
      <c r="D317" s="1">
        <v>11</v>
      </c>
      <c r="E317" s="1">
        <v>2.59</v>
      </c>
      <c r="J317" s="64" t="s">
        <v>108</v>
      </c>
      <c r="K317" s="64" t="s">
        <v>123</v>
      </c>
      <c r="L317" s="64">
        <v>160</v>
      </c>
      <c r="M317" s="64">
        <v>2</v>
      </c>
      <c r="N317" s="64">
        <v>5.8</v>
      </c>
    </row>
    <row r="318" spans="1:14" x14ac:dyDescent="0.25">
      <c r="A318" t="s">
        <v>129</v>
      </c>
      <c r="B318" s="1" t="s">
        <v>130</v>
      </c>
      <c r="C318" s="291">
        <v>100</v>
      </c>
      <c r="D318" s="1">
        <v>12</v>
      </c>
      <c r="E318" s="1">
        <v>2.68</v>
      </c>
      <c r="J318" s="64" t="s">
        <v>108</v>
      </c>
      <c r="K318" s="64" t="s">
        <v>123</v>
      </c>
      <c r="L318" s="64">
        <v>160</v>
      </c>
      <c r="M318" s="64">
        <v>3</v>
      </c>
      <c r="N318" s="64">
        <v>6.7</v>
      </c>
    </row>
    <row r="319" spans="1:14" x14ac:dyDescent="0.25">
      <c r="A319" t="s">
        <v>129</v>
      </c>
      <c r="B319" s="1" t="s">
        <v>130</v>
      </c>
      <c r="C319" s="291">
        <v>125</v>
      </c>
      <c r="D319" s="1">
        <v>-9</v>
      </c>
      <c r="E319" s="1">
        <v>1.1000000000000001</v>
      </c>
      <c r="J319" s="64" t="s">
        <v>108</v>
      </c>
      <c r="K319" s="64" t="s">
        <v>123</v>
      </c>
      <c r="L319" s="64">
        <v>160</v>
      </c>
      <c r="M319" s="64">
        <v>4</v>
      </c>
      <c r="N319" s="64">
        <v>7.6</v>
      </c>
    </row>
    <row r="320" spans="1:14" x14ac:dyDescent="0.25">
      <c r="A320" t="s">
        <v>129</v>
      </c>
      <c r="B320" s="1" t="s">
        <v>130</v>
      </c>
      <c r="C320" s="291">
        <v>125</v>
      </c>
      <c r="D320" s="1">
        <v>-8</v>
      </c>
      <c r="E320" s="1">
        <v>1.2</v>
      </c>
      <c r="J320" s="64" t="s">
        <v>108</v>
      </c>
      <c r="K320" s="64" t="s">
        <v>123</v>
      </c>
      <c r="L320" s="64">
        <v>160</v>
      </c>
      <c r="M320" s="64">
        <v>5</v>
      </c>
      <c r="N320" s="64">
        <v>8.5</v>
      </c>
    </row>
    <row r="321" spans="1:14" x14ac:dyDescent="0.25">
      <c r="A321" t="s">
        <v>129</v>
      </c>
      <c r="B321" s="1" t="s">
        <v>130</v>
      </c>
      <c r="C321" s="291">
        <v>125</v>
      </c>
      <c r="D321" s="1">
        <v>-7</v>
      </c>
      <c r="E321" s="1">
        <v>1.31</v>
      </c>
      <c r="J321" s="64" t="s">
        <v>108</v>
      </c>
      <c r="K321" s="64" t="s">
        <v>123</v>
      </c>
      <c r="L321" s="64">
        <v>160</v>
      </c>
      <c r="M321" s="64">
        <v>6</v>
      </c>
      <c r="N321" s="64">
        <v>9.4</v>
      </c>
    </row>
    <row r="322" spans="1:14" x14ac:dyDescent="0.25">
      <c r="A322" t="s">
        <v>129</v>
      </c>
      <c r="B322" s="1" t="s">
        <v>130</v>
      </c>
      <c r="C322" s="291">
        <v>125</v>
      </c>
      <c r="D322" s="1">
        <v>-6</v>
      </c>
      <c r="E322" s="1">
        <v>1.41</v>
      </c>
      <c r="J322" s="64" t="s">
        <v>108</v>
      </c>
      <c r="K322" s="64" t="s">
        <v>123</v>
      </c>
      <c r="L322" s="64">
        <v>160</v>
      </c>
      <c r="M322" s="64">
        <v>7</v>
      </c>
      <c r="N322" s="64">
        <v>10.3</v>
      </c>
    </row>
    <row r="323" spans="1:14" x14ac:dyDescent="0.25">
      <c r="A323" t="s">
        <v>129</v>
      </c>
      <c r="B323" s="1" t="s">
        <v>130</v>
      </c>
      <c r="C323" s="291">
        <v>125</v>
      </c>
      <c r="D323" s="1">
        <v>-5</v>
      </c>
      <c r="E323" s="1">
        <v>1.54</v>
      </c>
      <c r="J323" s="64" t="s">
        <v>108</v>
      </c>
      <c r="K323" s="64" t="s">
        <v>123</v>
      </c>
      <c r="L323" s="64">
        <v>160</v>
      </c>
      <c r="M323" s="64">
        <v>8</v>
      </c>
      <c r="N323" s="64">
        <v>11.2</v>
      </c>
    </row>
    <row r="324" spans="1:14" x14ac:dyDescent="0.25">
      <c r="A324" t="s">
        <v>129</v>
      </c>
      <c r="B324" s="1" t="s">
        <v>130</v>
      </c>
      <c r="C324" s="291">
        <v>125</v>
      </c>
      <c r="D324" s="1">
        <v>-4</v>
      </c>
      <c r="E324" s="1">
        <v>1.68</v>
      </c>
      <c r="J324" s="64" t="s">
        <v>108</v>
      </c>
      <c r="K324" s="64" t="s">
        <v>124</v>
      </c>
      <c r="L324" s="64">
        <v>160</v>
      </c>
      <c r="M324" s="64">
        <v>1</v>
      </c>
      <c r="N324" s="64">
        <v>4.8</v>
      </c>
    </row>
    <row r="325" spans="1:14" x14ac:dyDescent="0.25">
      <c r="A325" t="s">
        <v>129</v>
      </c>
      <c r="B325" s="1" t="s">
        <v>130</v>
      </c>
      <c r="C325" s="291">
        <v>125</v>
      </c>
      <c r="D325" s="1">
        <v>-3</v>
      </c>
      <c r="E325" s="1">
        <v>1.81</v>
      </c>
      <c r="J325" s="64" t="s">
        <v>108</v>
      </c>
      <c r="K325" s="64" t="s">
        <v>124</v>
      </c>
      <c r="L325" s="64">
        <v>160</v>
      </c>
      <c r="M325" s="64">
        <v>2</v>
      </c>
      <c r="N325" s="64">
        <v>5.8</v>
      </c>
    </row>
    <row r="326" spans="1:14" x14ac:dyDescent="0.25">
      <c r="A326" t="s">
        <v>129</v>
      </c>
      <c r="B326" s="1" t="s">
        <v>130</v>
      </c>
      <c r="C326" s="291">
        <v>125</v>
      </c>
      <c r="D326" s="1">
        <v>-2</v>
      </c>
      <c r="E326" s="1">
        <v>1.92</v>
      </c>
      <c r="J326" s="64" t="s">
        <v>108</v>
      </c>
      <c r="K326" s="64" t="s">
        <v>124</v>
      </c>
      <c r="L326" s="64">
        <v>160</v>
      </c>
      <c r="M326" s="64">
        <v>3</v>
      </c>
      <c r="N326" s="64">
        <v>6.7</v>
      </c>
    </row>
    <row r="327" spans="1:14" x14ac:dyDescent="0.25">
      <c r="A327" t="s">
        <v>129</v>
      </c>
      <c r="B327" s="1" t="s">
        <v>130</v>
      </c>
      <c r="C327" s="291">
        <v>125</v>
      </c>
      <c r="D327" s="1">
        <v>-1</v>
      </c>
      <c r="E327" s="1">
        <v>2.02</v>
      </c>
      <c r="J327" s="64" t="s">
        <v>108</v>
      </c>
      <c r="K327" s="64" t="s">
        <v>124</v>
      </c>
      <c r="L327" s="64">
        <v>160</v>
      </c>
      <c r="M327" s="64">
        <v>4</v>
      </c>
      <c r="N327" s="64">
        <v>7.6</v>
      </c>
    </row>
    <row r="328" spans="1:14" x14ac:dyDescent="0.25">
      <c r="A328" t="s">
        <v>129</v>
      </c>
      <c r="B328" s="1" t="s">
        <v>130</v>
      </c>
      <c r="C328" s="291">
        <v>125</v>
      </c>
      <c r="D328" s="1">
        <v>0</v>
      </c>
      <c r="E328" s="1">
        <v>2.13</v>
      </c>
      <c r="J328" s="64" t="s">
        <v>108</v>
      </c>
      <c r="K328" s="64" t="s">
        <v>124</v>
      </c>
      <c r="L328" s="64">
        <v>160</v>
      </c>
      <c r="M328" s="64">
        <v>5</v>
      </c>
      <c r="N328" s="64">
        <v>8.5</v>
      </c>
    </row>
    <row r="329" spans="1:14" x14ac:dyDescent="0.25">
      <c r="A329" t="s">
        <v>129</v>
      </c>
      <c r="B329" s="1" t="s">
        <v>130</v>
      </c>
      <c r="C329" s="291">
        <v>125</v>
      </c>
      <c r="D329" s="1">
        <v>1</v>
      </c>
      <c r="E329" s="1">
        <v>2.2799999999999998</v>
      </c>
      <c r="J329" s="64" t="s">
        <v>108</v>
      </c>
      <c r="K329" s="64" t="s">
        <v>124</v>
      </c>
      <c r="L329" s="64">
        <v>160</v>
      </c>
      <c r="M329" s="64">
        <v>6</v>
      </c>
      <c r="N329" s="64">
        <v>9.4</v>
      </c>
    </row>
    <row r="330" spans="1:14" x14ac:dyDescent="0.25">
      <c r="A330" t="s">
        <v>129</v>
      </c>
      <c r="B330" s="1" t="s">
        <v>130</v>
      </c>
      <c r="C330" s="291">
        <v>125</v>
      </c>
      <c r="D330" s="1">
        <v>2</v>
      </c>
      <c r="E330" s="1">
        <v>2.4300000000000002</v>
      </c>
      <c r="J330" s="64" t="s">
        <v>108</v>
      </c>
      <c r="K330" s="64" t="s">
        <v>124</v>
      </c>
      <c r="L330" s="64">
        <v>160</v>
      </c>
      <c r="M330" s="64">
        <v>7</v>
      </c>
      <c r="N330" s="64">
        <v>10.3</v>
      </c>
    </row>
    <row r="331" spans="1:14" x14ac:dyDescent="0.25">
      <c r="A331" t="s">
        <v>129</v>
      </c>
      <c r="B331" s="1" t="s">
        <v>130</v>
      </c>
      <c r="C331" s="291">
        <v>125</v>
      </c>
      <c r="D331" s="1">
        <v>3</v>
      </c>
      <c r="E331" s="1">
        <v>2.58</v>
      </c>
      <c r="J331" s="64" t="s">
        <v>108</v>
      </c>
      <c r="K331" s="64" t="s">
        <v>124</v>
      </c>
      <c r="L331" s="64">
        <v>160</v>
      </c>
      <c r="M331" s="64">
        <v>8</v>
      </c>
      <c r="N331" s="64">
        <v>11.2</v>
      </c>
    </row>
    <row r="332" spans="1:14" x14ac:dyDescent="0.25">
      <c r="A332" t="s">
        <v>129</v>
      </c>
      <c r="B332" s="1" t="s">
        <v>130</v>
      </c>
      <c r="C332" s="291">
        <v>125</v>
      </c>
      <c r="D332" s="1">
        <v>4</v>
      </c>
      <c r="E332" s="1">
        <v>2.71</v>
      </c>
      <c r="J332" s="64" t="s">
        <v>108</v>
      </c>
      <c r="K332" s="64" t="s">
        <v>121</v>
      </c>
      <c r="L332" s="64">
        <v>200</v>
      </c>
      <c r="M332" s="64">
        <v>1</v>
      </c>
      <c r="N332" s="64">
        <v>9.5</v>
      </c>
    </row>
    <row r="333" spans="1:14" x14ac:dyDescent="0.25">
      <c r="A333" t="s">
        <v>129</v>
      </c>
      <c r="B333" s="1" t="s">
        <v>130</v>
      </c>
      <c r="C333" s="291">
        <v>125</v>
      </c>
      <c r="D333" s="1">
        <v>5</v>
      </c>
      <c r="E333" s="1">
        <v>2.83</v>
      </c>
      <c r="J333" s="64" t="s">
        <v>108</v>
      </c>
      <c r="K333" s="64" t="s">
        <v>121</v>
      </c>
      <c r="L333" s="64">
        <v>200</v>
      </c>
      <c r="M333" s="64">
        <v>2</v>
      </c>
      <c r="N333" s="64">
        <v>10.7</v>
      </c>
    </row>
    <row r="334" spans="1:14" x14ac:dyDescent="0.25">
      <c r="A334" t="s">
        <v>129</v>
      </c>
      <c r="B334" s="1" t="s">
        <v>130</v>
      </c>
      <c r="C334" s="291">
        <v>125</v>
      </c>
      <c r="D334" s="1">
        <v>6</v>
      </c>
      <c r="E334" s="1">
        <v>2.96</v>
      </c>
      <c r="J334" s="64" t="s">
        <v>108</v>
      </c>
      <c r="K334" s="64" t="s">
        <v>121</v>
      </c>
      <c r="L334" s="64">
        <v>200</v>
      </c>
      <c r="M334" s="64">
        <v>3</v>
      </c>
      <c r="N334" s="64">
        <v>11.9</v>
      </c>
    </row>
    <row r="335" spans="1:14" x14ac:dyDescent="0.25">
      <c r="A335" t="s">
        <v>129</v>
      </c>
      <c r="B335" s="1" t="s">
        <v>130</v>
      </c>
      <c r="C335" s="291">
        <v>125</v>
      </c>
      <c r="D335" s="1">
        <v>7</v>
      </c>
      <c r="E335" s="1">
        <v>3.09</v>
      </c>
      <c r="J335" s="64" t="s">
        <v>108</v>
      </c>
      <c r="K335" s="64" t="s">
        <v>121</v>
      </c>
      <c r="L335" s="64">
        <v>200</v>
      </c>
      <c r="M335" s="64">
        <v>4</v>
      </c>
      <c r="N335" s="64">
        <v>13</v>
      </c>
    </row>
    <row r="336" spans="1:14" x14ac:dyDescent="0.25">
      <c r="A336" t="s">
        <v>129</v>
      </c>
      <c r="B336" s="1" t="s">
        <v>130</v>
      </c>
      <c r="C336" s="291">
        <v>125</v>
      </c>
      <c r="D336" s="1">
        <v>8</v>
      </c>
      <c r="E336" s="1">
        <v>3.23</v>
      </c>
      <c r="J336" s="64" t="s">
        <v>108</v>
      </c>
      <c r="K336" s="64" t="s">
        <v>121</v>
      </c>
      <c r="L336" s="64">
        <v>200</v>
      </c>
      <c r="M336" s="64">
        <v>5</v>
      </c>
      <c r="N336" s="64">
        <v>14</v>
      </c>
    </row>
    <row r="337" spans="1:14" x14ac:dyDescent="0.25">
      <c r="A337" t="s">
        <v>129</v>
      </c>
      <c r="B337" s="1" t="s">
        <v>130</v>
      </c>
      <c r="C337" s="291">
        <v>125</v>
      </c>
      <c r="D337" s="1">
        <v>9</v>
      </c>
      <c r="E337" s="1">
        <v>3.36</v>
      </c>
      <c r="J337" s="64" t="s">
        <v>108</v>
      </c>
      <c r="K337" s="64" t="s">
        <v>121</v>
      </c>
      <c r="L337" s="64">
        <v>200</v>
      </c>
      <c r="M337" s="64">
        <v>6</v>
      </c>
      <c r="N337" s="64">
        <v>15</v>
      </c>
    </row>
    <row r="338" spans="1:14" x14ac:dyDescent="0.25">
      <c r="A338" t="s">
        <v>129</v>
      </c>
      <c r="B338" s="1" t="s">
        <v>130</v>
      </c>
      <c r="C338" s="291">
        <v>125</v>
      </c>
      <c r="D338" s="1">
        <v>10</v>
      </c>
      <c r="E338" s="1">
        <v>3.49</v>
      </c>
      <c r="J338" s="64" t="s">
        <v>108</v>
      </c>
      <c r="K338" s="64" t="s">
        <v>121</v>
      </c>
      <c r="L338" s="64">
        <v>200</v>
      </c>
      <c r="M338" s="64">
        <v>7</v>
      </c>
      <c r="N338" s="64">
        <v>16</v>
      </c>
    </row>
    <row r="339" spans="1:14" x14ac:dyDescent="0.25">
      <c r="A339" t="s">
        <v>129</v>
      </c>
      <c r="B339" s="1" t="s">
        <v>130</v>
      </c>
      <c r="C339" s="291">
        <v>125</v>
      </c>
      <c r="D339" s="1">
        <v>11</v>
      </c>
      <c r="E339" s="1">
        <v>3.61</v>
      </c>
      <c r="J339" s="64" t="s">
        <v>108</v>
      </c>
      <c r="K339" s="64" t="s">
        <v>121</v>
      </c>
      <c r="L339" s="64">
        <v>200</v>
      </c>
      <c r="M339" s="64">
        <v>8</v>
      </c>
      <c r="N339" s="64">
        <v>17</v>
      </c>
    </row>
    <row r="340" spans="1:14" x14ac:dyDescent="0.25">
      <c r="A340" t="s">
        <v>129</v>
      </c>
      <c r="B340" s="1" t="s">
        <v>130</v>
      </c>
      <c r="C340" s="291">
        <v>125</v>
      </c>
      <c r="D340" s="1">
        <v>12</v>
      </c>
      <c r="E340" s="1">
        <v>3.74</v>
      </c>
      <c r="J340" s="64" t="s">
        <v>108</v>
      </c>
      <c r="K340" s="64" t="s">
        <v>122</v>
      </c>
      <c r="L340" s="64">
        <v>200</v>
      </c>
      <c r="M340" s="64">
        <v>1</v>
      </c>
      <c r="N340" s="64">
        <v>9.5</v>
      </c>
    </row>
    <row r="341" spans="1:14" x14ac:dyDescent="0.25">
      <c r="A341" t="s">
        <v>129</v>
      </c>
      <c r="B341" s="1" t="s">
        <v>130</v>
      </c>
      <c r="C341" s="291">
        <v>160</v>
      </c>
      <c r="D341" s="1">
        <v>-12</v>
      </c>
      <c r="E341" s="1">
        <v>1.1200000000000001</v>
      </c>
      <c r="J341" s="64" t="s">
        <v>108</v>
      </c>
      <c r="K341" s="64" t="s">
        <v>122</v>
      </c>
      <c r="L341" s="64">
        <v>200</v>
      </c>
      <c r="M341" s="64">
        <v>2</v>
      </c>
      <c r="N341" s="64">
        <v>10.7</v>
      </c>
    </row>
    <row r="342" spans="1:14" x14ac:dyDescent="0.25">
      <c r="A342" t="s">
        <v>129</v>
      </c>
      <c r="B342" s="1" t="s">
        <v>130</v>
      </c>
      <c r="C342" s="291">
        <v>160</v>
      </c>
      <c r="D342" s="1">
        <v>-11</v>
      </c>
      <c r="E342" s="1">
        <v>1.27</v>
      </c>
      <c r="J342" s="64" t="s">
        <v>108</v>
      </c>
      <c r="K342" s="64" t="s">
        <v>122</v>
      </c>
      <c r="L342" s="64">
        <v>200</v>
      </c>
      <c r="M342" s="64">
        <v>3</v>
      </c>
      <c r="N342" s="64">
        <v>11.9</v>
      </c>
    </row>
    <row r="343" spans="1:14" x14ac:dyDescent="0.25">
      <c r="A343" t="s">
        <v>129</v>
      </c>
      <c r="B343" s="1" t="s">
        <v>130</v>
      </c>
      <c r="C343" s="291">
        <v>160</v>
      </c>
      <c r="D343" s="1">
        <v>-10</v>
      </c>
      <c r="E343" s="1">
        <v>1.41</v>
      </c>
      <c r="J343" s="64" t="s">
        <v>108</v>
      </c>
      <c r="K343" s="64" t="s">
        <v>122</v>
      </c>
      <c r="L343" s="64">
        <v>200</v>
      </c>
      <c r="M343" s="64">
        <v>4</v>
      </c>
      <c r="N343" s="64">
        <v>13</v>
      </c>
    </row>
    <row r="344" spans="1:14" x14ac:dyDescent="0.25">
      <c r="A344" t="s">
        <v>129</v>
      </c>
      <c r="B344" s="1" t="s">
        <v>130</v>
      </c>
      <c r="C344" s="291">
        <v>160</v>
      </c>
      <c r="D344" s="1">
        <v>-9</v>
      </c>
      <c r="E344" s="1">
        <v>1.56</v>
      </c>
      <c r="J344" s="64" t="s">
        <v>108</v>
      </c>
      <c r="K344" s="64" t="s">
        <v>122</v>
      </c>
      <c r="L344" s="64">
        <v>200</v>
      </c>
      <c r="M344" s="64">
        <v>5</v>
      </c>
      <c r="N344" s="64">
        <v>14</v>
      </c>
    </row>
    <row r="345" spans="1:14" x14ac:dyDescent="0.25">
      <c r="A345" t="s">
        <v>129</v>
      </c>
      <c r="B345" s="1" t="s">
        <v>130</v>
      </c>
      <c r="C345" s="291">
        <v>160</v>
      </c>
      <c r="D345" s="1">
        <v>-8</v>
      </c>
      <c r="E345" s="1">
        <v>1.71</v>
      </c>
      <c r="J345" s="64" t="s">
        <v>108</v>
      </c>
      <c r="K345" s="64" t="s">
        <v>122</v>
      </c>
      <c r="L345" s="64">
        <v>200</v>
      </c>
      <c r="M345" s="64">
        <v>6</v>
      </c>
      <c r="N345" s="64">
        <v>15</v>
      </c>
    </row>
    <row r="346" spans="1:14" x14ac:dyDescent="0.25">
      <c r="A346" t="s">
        <v>129</v>
      </c>
      <c r="B346" s="1" t="s">
        <v>130</v>
      </c>
      <c r="C346" s="291">
        <v>160</v>
      </c>
      <c r="D346" s="1">
        <v>-7</v>
      </c>
      <c r="E346" s="1">
        <v>1.87</v>
      </c>
      <c r="J346" s="64" t="s">
        <v>108</v>
      </c>
      <c r="K346" s="64" t="s">
        <v>122</v>
      </c>
      <c r="L346" s="64">
        <v>200</v>
      </c>
      <c r="M346" s="64">
        <v>7</v>
      </c>
      <c r="N346" s="64">
        <v>16</v>
      </c>
    </row>
    <row r="347" spans="1:14" x14ac:dyDescent="0.25">
      <c r="A347" t="s">
        <v>129</v>
      </c>
      <c r="B347" s="1" t="s">
        <v>130</v>
      </c>
      <c r="C347" s="291">
        <v>160</v>
      </c>
      <c r="D347" s="1">
        <v>-6</v>
      </c>
      <c r="E347" s="1">
        <v>2.02</v>
      </c>
      <c r="J347" s="64" t="s">
        <v>108</v>
      </c>
      <c r="K347" s="64" t="s">
        <v>122</v>
      </c>
      <c r="L347" s="64">
        <v>200</v>
      </c>
      <c r="M347" s="64">
        <v>8</v>
      </c>
      <c r="N347" s="64">
        <v>17</v>
      </c>
    </row>
    <row r="348" spans="1:14" x14ac:dyDescent="0.25">
      <c r="A348" t="s">
        <v>129</v>
      </c>
      <c r="B348" s="1" t="s">
        <v>130</v>
      </c>
      <c r="C348" s="291">
        <v>160</v>
      </c>
      <c r="D348" s="1">
        <v>-5</v>
      </c>
      <c r="E348" s="1">
        <v>2.2000000000000002</v>
      </c>
      <c r="J348" s="64" t="s">
        <v>108</v>
      </c>
      <c r="K348" s="64" t="s">
        <v>123</v>
      </c>
      <c r="L348" s="64">
        <v>200</v>
      </c>
      <c r="M348" s="64">
        <v>1</v>
      </c>
      <c r="N348" s="64">
        <v>9.5</v>
      </c>
    </row>
    <row r="349" spans="1:14" x14ac:dyDescent="0.25">
      <c r="A349" t="s">
        <v>129</v>
      </c>
      <c r="B349" s="1" t="s">
        <v>130</v>
      </c>
      <c r="C349" s="291">
        <v>160</v>
      </c>
      <c r="D349" s="1">
        <v>-4</v>
      </c>
      <c r="E349" s="1">
        <v>2.39</v>
      </c>
      <c r="J349" s="64" t="s">
        <v>108</v>
      </c>
      <c r="K349" s="64" t="s">
        <v>123</v>
      </c>
      <c r="L349" s="64">
        <v>200</v>
      </c>
      <c r="M349" s="64">
        <v>2</v>
      </c>
      <c r="N349" s="64">
        <v>10.7</v>
      </c>
    </row>
    <row r="350" spans="1:14" x14ac:dyDescent="0.25">
      <c r="A350" t="s">
        <v>129</v>
      </c>
      <c r="B350" s="1" t="s">
        <v>130</v>
      </c>
      <c r="C350" s="291">
        <v>160</v>
      </c>
      <c r="D350" s="1">
        <v>-3</v>
      </c>
      <c r="E350" s="1">
        <v>2.57</v>
      </c>
      <c r="J350" s="64" t="s">
        <v>108</v>
      </c>
      <c r="K350" s="64" t="s">
        <v>123</v>
      </c>
      <c r="L350" s="64">
        <v>200</v>
      </c>
      <c r="M350" s="64">
        <v>3</v>
      </c>
      <c r="N350" s="64">
        <v>11.9</v>
      </c>
    </row>
    <row r="351" spans="1:14" x14ac:dyDescent="0.25">
      <c r="A351" t="s">
        <v>129</v>
      </c>
      <c r="B351" s="1" t="s">
        <v>130</v>
      </c>
      <c r="C351" s="291">
        <v>160</v>
      </c>
      <c r="D351" s="1">
        <v>-2</v>
      </c>
      <c r="E351" s="1">
        <v>2.73</v>
      </c>
      <c r="J351" s="64" t="s">
        <v>108</v>
      </c>
      <c r="K351" s="64" t="s">
        <v>123</v>
      </c>
      <c r="L351" s="64">
        <v>200</v>
      </c>
      <c r="M351" s="64">
        <v>4</v>
      </c>
      <c r="N351" s="64">
        <v>13</v>
      </c>
    </row>
    <row r="352" spans="1:14" x14ac:dyDescent="0.25">
      <c r="A352" t="s">
        <v>129</v>
      </c>
      <c r="B352" s="1" t="s">
        <v>130</v>
      </c>
      <c r="C352" s="291">
        <v>160</v>
      </c>
      <c r="D352" s="1">
        <v>-1</v>
      </c>
      <c r="E352" s="1">
        <v>2.89</v>
      </c>
      <c r="J352" s="64" t="s">
        <v>108</v>
      </c>
      <c r="K352" s="64" t="s">
        <v>123</v>
      </c>
      <c r="L352" s="64">
        <v>200</v>
      </c>
      <c r="M352" s="64">
        <v>5</v>
      </c>
      <c r="N352" s="64">
        <v>14</v>
      </c>
    </row>
    <row r="353" spans="1:14" x14ac:dyDescent="0.25">
      <c r="A353" t="s">
        <v>129</v>
      </c>
      <c r="B353" s="1" t="s">
        <v>130</v>
      </c>
      <c r="C353" s="291">
        <v>160</v>
      </c>
      <c r="D353" s="1">
        <v>0</v>
      </c>
      <c r="E353" s="1">
        <v>3.05</v>
      </c>
      <c r="J353" s="64" t="s">
        <v>108</v>
      </c>
      <c r="K353" s="64" t="s">
        <v>123</v>
      </c>
      <c r="L353" s="64">
        <v>200</v>
      </c>
      <c r="M353" s="64">
        <v>6</v>
      </c>
      <c r="N353" s="64">
        <v>15</v>
      </c>
    </row>
    <row r="354" spans="1:14" x14ac:dyDescent="0.25">
      <c r="A354" t="s">
        <v>129</v>
      </c>
      <c r="B354" s="1" t="s">
        <v>130</v>
      </c>
      <c r="C354" s="291">
        <v>160</v>
      </c>
      <c r="D354" s="1">
        <v>1</v>
      </c>
      <c r="E354" s="1">
        <v>3.23</v>
      </c>
      <c r="J354" s="64" t="s">
        <v>108</v>
      </c>
      <c r="K354" s="64" t="s">
        <v>123</v>
      </c>
      <c r="L354" s="64">
        <v>200</v>
      </c>
      <c r="M354" s="64">
        <v>7</v>
      </c>
      <c r="N354" s="64">
        <v>16</v>
      </c>
    </row>
    <row r="355" spans="1:14" x14ac:dyDescent="0.25">
      <c r="A355" t="s">
        <v>129</v>
      </c>
      <c r="B355" s="1" t="s">
        <v>130</v>
      </c>
      <c r="C355" s="291">
        <v>160</v>
      </c>
      <c r="D355" s="1">
        <v>2</v>
      </c>
      <c r="E355" s="1">
        <v>3.4</v>
      </c>
      <c r="J355" s="64" t="s">
        <v>108</v>
      </c>
      <c r="K355" s="64" t="s">
        <v>123</v>
      </c>
      <c r="L355" s="64">
        <v>200</v>
      </c>
      <c r="M355" s="64">
        <v>8</v>
      </c>
      <c r="N355" s="64">
        <v>17</v>
      </c>
    </row>
    <row r="356" spans="1:14" x14ac:dyDescent="0.25">
      <c r="A356" t="s">
        <v>129</v>
      </c>
      <c r="B356" s="1" t="s">
        <v>130</v>
      </c>
      <c r="C356" s="291">
        <v>160</v>
      </c>
      <c r="D356" s="1">
        <v>3</v>
      </c>
      <c r="E356" s="1">
        <v>3.58</v>
      </c>
      <c r="J356" s="64" t="s">
        <v>108</v>
      </c>
      <c r="K356" s="64" t="s">
        <v>124</v>
      </c>
      <c r="L356" s="64">
        <v>200</v>
      </c>
      <c r="M356" s="64">
        <v>1</v>
      </c>
      <c r="N356" s="64">
        <v>9.5</v>
      </c>
    </row>
    <row r="357" spans="1:14" x14ac:dyDescent="0.25">
      <c r="A357" t="s">
        <v>129</v>
      </c>
      <c r="B357" s="1" t="s">
        <v>130</v>
      </c>
      <c r="C357" s="291">
        <v>160</v>
      </c>
      <c r="D357" s="1">
        <v>4</v>
      </c>
      <c r="E357" s="1">
        <v>3.73</v>
      </c>
      <c r="J357" s="64" t="s">
        <v>108</v>
      </c>
      <c r="K357" s="64" t="s">
        <v>124</v>
      </c>
      <c r="L357" s="64">
        <v>200</v>
      </c>
      <c r="M357" s="64">
        <v>2</v>
      </c>
      <c r="N357" s="64">
        <v>10.7</v>
      </c>
    </row>
    <row r="358" spans="1:14" x14ac:dyDescent="0.25">
      <c r="A358" t="s">
        <v>129</v>
      </c>
      <c r="B358" s="1" t="s">
        <v>130</v>
      </c>
      <c r="C358" s="291">
        <v>160</v>
      </c>
      <c r="D358" s="1">
        <v>5</v>
      </c>
      <c r="E358" s="1">
        <v>3.88</v>
      </c>
      <c r="J358" s="64" t="s">
        <v>108</v>
      </c>
      <c r="K358" s="64" t="s">
        <v>124</v>
      </c>
      <c r="L358" s="64">
        <v>200</v>
      </c>
      <c r="M358" s="64">
        <v>3</v>
      </c>
      <c r="N358" s="64">
        <v>11.9</v>
      </c>
    </row>
    <row r="359" spans="1:14" x14ac:dyDescent="0.25">
      <c r="A359" t="s">
        <v>129</v>
      </c>
      <c r="B359" s="1" t="s">
        <v>130</v>
      </c>
      <c r="C359" s="291">
        <v>160</v>
      </c>
      <c r="D359" s="1">
        <v>6</v>
      </c>
      <c r="E359" s="1">
        <v>4.03</v>
      </c>
      <c r="J359" s="64" t="s">
        <v>108</v>
      </c>
      <c r="K359" s="64" t="s">
        <v>124</v>
      </c>
      <c r="L359" s="64">
        <v>200</v>
      </c>
      <c r="M359" s="64">
        <v>4</v>
      </c>
      <c r="N359" s="64">
        <v>13</v>
      </c>
    </row>
    <row r="360" spans="1:14" x14ac:dyDescent="0.25">
      <c r="A360" t="s">
        <v>129</v>
      </c>
      <c r="B360" s="1" t="s">
        <v>130</v>
      </c>
      <c r="C360" s="291">
        <v>160</v>
      </c>
      <c r="D360" s="1">
        <v>7</v>
      </c>
      <c r="E360" s="1">
        <v>4.22</v>
      </c>
      <c r="J360" s="64" t="s">
        <v>108</v>
      </c>
      <c r="K360" s="64" t="s">
        <v>124</v>
      </c>
      <c r="L360" s="64">
        <v>200</v>
      </c>
      <c r="M360" s="64">
        <v>5</v>
      </c>
      <c r="N360" s="64">
        <v>14</v>
      </c>
    </row>
    <row r="361" spans="1:14" x14ac:dyDescent="0.25">
      <c r="A361" t="s">
        <v>129</v>
      </c>
      <c r="B361" s="1" t="s">
        <v>130</v>
      </c>
      <c r="C361" s="291">
        <v>160</v>
      </c>
      <c r="D361" s="1">
        <v>8</v>
      </c>
      <c r="E361" s="1">
        <v>4.41</v>
      </c>
      <c r="J361" s="64" t="s">
        <v>108</v>
      </c>
      <c r="K361" s="64" t="s">
        <v>124</v>
      </c>
      <c r="L361" s="64">
        <v>200</v>
      </c>
      <c r="M361" s="64">
        <v>6</v>
      </c>
      <c r="N361" s="64">
        <v>15</v>
      </c>
    </row>
    <row r="362" spans="1:14" x14ac:dyDescent="0.25">
      <c r="A362" t="s">
        <v>129</v>
      </c>
      <c r="B362" s="1" t="s">
        <v>130</v>
      </c>
      <c r="C362" s="291">
        <v>160</v>
      </c>
      <c r="D362" s="1">
        <v>9</v>
      </c>
      <c r="E362" s="1">
        <v>4.59</v>
      </c>
      <c r="J362" s="64" t="s">
        <v>108</v>
      </c>
      <c r="K362" s="64" t="s">
        <v>124</v>
      </c>
      <c r="L362" s="64">
        <v>200</v>
      </c>
      <c r="M362" s="64">
        <v>7</v>
      </c>
      <c r="N362" s="64">
        <v>16</v>
      </c>
    </row>
    <row r="363" spans="1:14" x14ac:dyDescent="0.25">
      <c r="A363" t="s">
        <v>129</v>
      </c>
      <c r="B363" s="1" t="s">
        <v>130</v>
      </c>
      <c r="C363" s="291">
        <v>160</v>
      </c>
      <c r="D363" s="1">
        <v>10</v>
      </c>
      <c r="E363" s="1">
        <v>4.75</v>
      </c>
      <c r="J363" s="64" t="s">
        <v>108</v>
      </c>
      <c r="K363" s="64" t="s">
        <v>124</v>
      </c>
      <c r="L363" s="64">
        <v>200</v>
      </c>
      <c r="M363" s="64">
        <v>8</v>
      </c>
      <c r="N363" s="64">
        <v>17</v>
      </c>
    </row>
    <row r="364" spans="1:14" x14ac:dyDescent="0.25">
      <c r="A364" t="s">
        <v>129</v>
      </c>
      <c r="B364" s="1" t="s">
        <v>130</v>
      </c>
      <c r="C364" s="291">
        <v>160</v>
      </c>
      <c r="D364" s="1">
        <v>11</v>
      </c>
      <c r="E364" s="1">
        <v>4.91</v>
      </c>
      <c r="J364" s="64" t="s">
        <v>108</v>
      </c>
      <c r="K364" s="64" t="s">
        <v>125</v>
      </c>
      <c r="L364" s="64">
        <v>100</v>
      </c>
      <c r="M364" s="64">
        <v>0</v>
      </c>
      <c r="N364" s="64">
        <v>3.5</v>
      </c>
    </row>
    <row r="365" spans="1:14" x14ac:dyDescent="0.25">
      <c r="A365" t="s">
        <v>129</v>
      </c>
      <c r="B365" s="1" t="s">
        <v>130</v>
      </c>
      <c r="C365" s="291">
        <v>160</v>
      </c>
      <c r="D365" s="1">
        <v>12</v>
      </c>
      <c r="E365" s="1">
        <v>5.07</v>
      </c>
      <c r="J365" s="64" t="s">
        <v>108</v>
      </c>
      <c r="K365" s="64" t="s">
        <v>125</v>
      </c>
      <c r="L365" s="64">
        <v>100</v>
      </c>
      <c r="M365" s="64">
        <v>1</v>
      </c>
      <c r="N365" s="64">
        <v>3.1</v>
      </c>
    </row>
    <row r="366" spans="1:14" x14ac:dyDescent="0.25">
      <c r="A366" t="s">
        <v>129</v>
      </c>
      <c r="B366" s="1" t="s">
        <v>130</v>
      </c>
      <c r="C366" s="291">
        <v>160</v>
      </c>
      <c r="D366" s="1">
        <v>13</v>
      </c>
      <c r="E366" s="1">
        <v>5.28</v>
      </c>
      <c r="J366" s="64" t="s">
        <v>108</v>
      </c>
      <c r="K366" s="64" t="s">
        <v>125</v>
      </c>
      <c r="L366" s="64">
        <v>100</v>
      </c>
      <c r="M366" s="64">
        <v>2</v>
      </c>
      <c r="N366" s="64">
        <v>2.7</v>
      </c>
    </row>
    <row r="367" spans="1:14" x14ac:dyDescent="0.25">
      <c r="A367" t="s">
        <v>129</v>
      </c>
      <c r="B367" s="1" t="s">
        <v>130</v>
      </c>
      <c r="C367" s="291">
        <v>160</v>
      </c>
      <c r="D367" s="1">
        <v>14</v>
      </c>
      <c r="E367" s="1">
        <v>5.48</v>
      </c>
      <c r="J367" s="64" t="s">
        <v>108</v>
      </c>
      <c r="K367" s="64" t="s">
        <v>125</v>
      </c>
      <c r="L367" s="64">
        <v>100</v>
      </c>
      <c r="M367" s="64">
        <v>3</v>
      </c>
      <c r="N367" s="64">
        <v>2.4</v>
      </c>
    </row>
    <row r="368" spans="1:14" x14ac:dyDescent="0.25">
      <c r="A368" t="s">
        <v>129</v>
      </c>
      <c r="B368" s="1" t="s">
        <v>130</v>
      </c>
      <c r="C368" s="291">
        <v>160</v>
      </c>
      <c r="D368" s="1">
        <v>15</v>
      </c>
      <c r="E368" s="1">
        <v>5.69</v>
      </c>
      <c r="J368" s="64" t="s">
        <v>108</v>
      </c>
      <c r="K368" s="64" t="s">
        <v>125</v>
      </c>
      <c r="L368" s="64">
        <v>100</v>
      </c>
      <c r="M368" s="64">
        <v>4</v>
      </c>
      <c r="N368" s="64">
        <v>2</v>
      </c>
    </row>
    <row r="369" spans="1:14" x14ac:dyDescent="0.25">
      <c r="A369" t="s">
        <v>129</v>
      </c>
      <c r="B369" s="1" t="s">
        <v>130</v>
      </c>
      <c r="C369" s="291">
        <v>200</v>
      </c>
      <c r="D369" s="1">
        <v>-6</v>
      </c>
      <c r="E369" s="1">
        <v>0.93</v>
      </c>
      <c r="J369" s="64" t="s">
        <v>108</v>
      </c>
      <c r="K369" s="64" t="s">
        <v>125</v>
      </c>
      <c r="L369" s="64">
        <v>100</v>
      </c>
      <c r="M369" s="64">
        <v>5</v>
      </c>
      <c r="N369" s="64">
        <v>1.6</v>
      </c>
    </row>
    <row r="370" spans="1:14" x14ac:dyDescent="0.25">
      <c r="A370" t="s">
        <v>129</v>
      </c>
      <c r="B370" s="1" t="s">
        <v>130</v>
      </c>
      <c r="C370" s="291">
        <v>200</v>
      </c>
      <c r="D370" s="1">
        <v>-5</v>
      </c>
      <c r="E370" s="1">
        <v>1.18</v>
      </c>
      <c r="J370" s="64" t="s">
        <v>108</v>
      </c>
      <c r="K370" s="64" t="s">
        <v>125</v>
      </c>
      <c r="L370" s="64">
        <v>125</v>
      </c>
      <c r="M370" s="64">
        <v>0</v>
      </c>
      <c r="N370" s="64">
        <v>6</v>
      </c>
    </row>
    <row r="371" spans="1:14" x14ac:dyDescent="0.25">
      <c r="A371" t="s">
        <v>129</v>
      </c>
      <c r="B371" s="1" t="s">
        <v>130</v>
      </c>
      <c r="C371" s="291">
        <v>200</v>
      </c>
      <c r="D371" s="1">
        <v>-4</v>
      </c>
      <c r="E371" s="1">
        <v>1.42</v>
      </c>
      <c r="J371" s="64" t="s">
        <v>108</v>
      </c>
      <c r="K371" s="64" t="s">
        <v>125</v>
      </c>
      <c r="L371" s="64">
        <v>125</v>
      </c>
      <c r="M371" s="64">
        <v>1</v>
      </c>
      <c r="N371" s="64">
        <v>5.5</v>
      </c>
    </row>
    <row r="372" spans="1:14" x14ac:dyDescent="0.25">
      <c r="A372" t="s">
        <v>129</v>
      </c>
      <c r="B372" s="1" t="s">
        <v>130</v>
      </c>
      <c r="C372" s="291">
        <v>200</v>
      </c>
      <c r="D372" s="1">
        <v>-3</v>
      </c>
      <c r="E372" s="1">
        <v>1.67</v>
      </c>
      <c r="J372" s="64" t="s">
        <v>108</v>
      </c>
      <c r="K372" s="64" t="s">
        <v>125</v>
      </c>
      <c r="L372" s="64">
        <v>125</v>
      </c>
      <c r="M372" s="64">
        <v>2</v>
      </c>
      <c r="N372" s="64">
        <v>5</v>
      </c>
    </row>
    <row r="373" spans="1:14" x14ac:dyDescent="0.25">
      <c r="A373" t="s">
        <v>129</v>
      </c>
      <c r="B373" s="1" t="s">
        <v>130</v>
      </c>
      <c r="C373" s="291">
        <v>200</v>
      </c>
      <c r="D373" s="1">
        <v>-2</v>
      </c>
      <c r="E373" s="1">
        <v>1.91</v>
      </c>
      <c r="J373" s="64" t="s">
        <v>108</v>
      </c>
      <c r="K373" s="64" t="s">
        <v>125</v>
      </c>
      <c r="L373" s="64">
        <v>125</v>
      </c>
      <c r="M373" s="64">
        <v>3</v>
      </c>
      <c r="N373" s="64">
        <v>4.5</v>
      </c>
    </row>
    <row r="374" spans="1:14" x14ac:dyDescent="0.25">
      <c r="A374" t="s">
        <v>129</v>
      </c>
      <c r="B374" s="1" t="s">
        <v>130</v>
      </c>
      <c r="C374" s="291">
        <v>200</v>
      </c>
      <c r="D374" s="1">
        <v>-1</v>
      </c>
      <c r="E374" s="1">
        <v>2.16</v>
      </c>
      <c r="J374" s="64" t="s">
        <v>108</v>
      </c>
      <c r="K374" s="64" t="s">
        <v>125</v>
      </c>
      <c r="L374" s="64">
        <v>125</v>
      </c>
      <c r="M374" s="64">
        <v>4</v>
      </c>
      <c r="N374" s="64">
        <v>4</v>
      </c>
    </row>
    <row r="375" spans="1:14" x14ac:dyDescent="0.25">
      <c r="A375" t="s">
        <v>129</v>
      </c>
      <c r="B375" s="1" t="s">
        <v>130</v>
      </c>
      <c r="C375" s="291">
        <v>200</v>
      </c>
      <c r="D375" s="1">
        <v>0</v>
      </c>
      <c r="E375" s="1">
        <v>2.4</v>
      </c>
      <c r="J375" s="64" t="s">
        <v>108</v>
      </c>
      <c r="K375" s="64" t="s">
        <v>125</v>
      </c>
      <c r="L375" s="64">
        <v>125</v>
      </c>
      <c r="M375" s="64">
        <v>5</v>
      </c>
      <c r="N375" s="64">
        <v>3.5</v>
      </c>
    </row>
    <row r="376" spans="1:14" x14ac:dyDescent="0.25">
      <c r="A376" t="s">
        <v>129</v>
      </c>
      <c r="B376" s="1" t="s">
        <v>130</v>
      </c>
      <c r="C376" s="291">
        <v>200</v>
      </c>
      <c r="D376" s="1">
        <v>1</v>
      </c>
      <c r="E376" s="1">
        <v>2.65</v>
      </c>
      <c r="J376" s="64" t="s">
        <v>108</v>
      </c>
      <c r="K376" s="64" t="s">
        <v>125</v>
      </c>
      <c r="L376" s="64">
        <v>125</v>
      </c>
      <c r="M376" s="64">
        <v>6</v>
      </c>
      <c r="N376" s="64">
        <v>3</v>
      </c>
    </row>
    <row r="377" spans="1:14" x14ac:dyDescent="0.25">
      <c r="A377" t="s">
        <v>129</v>
      </c>
      <c r="B377" s="1" t="s">
        <v>130</v>
      </c>
      <c r="C377" s="291">
        <v>200</v>
      </c>
      <c r="D377" s="1">
        <v>2</v>
      </c>
      <c r="E377" s="1">
        <v>2.9</v>
      </c>
      <c r="J377" s="64" t="s">
        <v>108</v>
      </c>
      <c r="K377" s="64" t="s">
        <v>125</v>
      </c>
      <c r="L377" s="64">
        <v>160</v>
      </c>
      <c r="M377" s="64">
        <v>0</v>
      </c>
      <c r="N377" s="64">
        <v>9.8000000000000007</v>
      </c>
    </row>
    <row r="378" spans="1:14" x14ac:dyDescent="0.25">
      <c r="A378" t="s">
        <v>129</v>
      </c>
      <c r="B378" s="1" t="s">
        <v>130</v>
      </c>
      <c r="C378" s="291">
        <v>200</v>
      </c>
      <c r="D378" s="1">
        <v>3</v>
      </c>
      <c r="E378" s="1">
        <v>3.15</v>
      </c>
      <c r="J378" s="64" t="s">
        <v>108</v>
      </c>
      <c r="K378" s="64" t="s">
        <v>125</v>
      </c>
      <c r="L378" s="64">
        <v>160</v>
      </c>
      <c r="M378" s="64">
        <v>1</v>
      </c>
      <c r="N378" s="64">
        <v>9.1999999999999993</v>
      </c>
    </row>
    <row r="379" spans="1:14" x14ac:dyDescent="0.25">
      <c r="A379" t="s">
        <v>129</v>
      </c>
      <c r="B379" s="1" t="s">
        <v>130</v>
      </c>
      <c r="C379" s="291">
        <v>200</v>
      </c>
      <c r="D379" s="1">
        <v>4</v>
      </c>
      <c r="E379" s="1">
        <v>3.4</v>
      </c>
      <c r="J379" s="64" t="s">
        <v>108</v>
      </c>
      <c r="K379" s="64" t="s">
        <v>125</v>
      </c>
      <c r="L379" s="64">
        <v>160</v>
      </c>
      <c r="M379" s="64">
        <v>2</v>
      </c>
      <c r="N379" s="64">
        <v>8.5</v>
      </c>
    </row>
    <row r="380" spans="1:14" x14ac:dyDescent="0.25">
      <c r="A380" t="s">
        <v>129</v>
      </c>
      <c r="B380" s="1" t="s">
        <v>130</v>
      </c>
      <c r="C380" s="291">
        <v>200</v>
      </c>
      <c r="D380" s="1">
        <v>5</v>
      </c>
      <c r="E380" s="1">
        <v>3.65</v>
      </c>
      <c r="J380" s="64" t="s">
        <v>108</v>
      </c>
      <c r="K380" s="64" t="s">
        <v>125</v>
      </c>
      <c r="L380" s="64">
        <v>160</v>
      </c>
      <c r="M380" s="64">
        <v>3</v>
      </c>
      <c r="N380" s="64">
        <v>7.9</v>
      </c>
    </row>
    <row r="381" spans="1:14" x14ac:dyDescent="0.25">
      <c r="A381" t="s">
        <v>129</v>
      </c>
      <c r="B381" s="1" t="s">
        <v>130</v>
      </c>
      <c r="C381" s="291">
        <v>200</v>
      </c>
      <c r="D381" s="1">
        <v>6</v>
      </c>
      <c r="E381" s="1">
        <v>3.9</v>
      </c>
      <c r="J381" s="64" t="s">
        <v>108</v>
      </c>
      <c r="K381" s="64" t="s">
        <v>125</v>
      </c>
      <c r="L381" s="64">
        <v>160</v>
      </c>
      <c r="M381" s="64">
        <v>4</v>
      </c>
      <c r="N381" s="64">
        <v>7.2</v>
      </c>
    </row>
    <row r="382" spans="1:14" x14ac:dyDescent="0.25">
      <c r="A382" t="s">
        <v>129</v>
      </c>
      <c r="B382" s="1" t="s">
        <v>130</v>
      </c>
      <c r="C382" s="291">
        <v>200</v>
      </c>
      <c r="D382" s="1">
        <v>7</v>
      </c>
      <c r="E382" s="1">
        <v>4.1500000000000004</v>
      </c>
      <c r="J382" s="64" t="s">
        <v>108</v>
      </c>
      <c r="K382" s="64" t="s">
        <v>125</v>
      </c>
      <c r="L382" s="64">
        <v>160</v>
      </c>
      <c r="M382" s="64">
        <v>5</v>
      </c>
      <c r="N382" s="64">
        <v>6.6</v>
      </c>
    </row>
    <row r="383" spans="1:14" x14ac:dyDescent="0.25">
      <c r="A383" t="s">
        <v>129</v>
      </c>
      <c r="B383" s="1" t="s">
        <v>130</v>
      </c>
      <c r="C383" s="291">
        <v>200</v>
      </c>
      <c r="D383" s="1">
        <v>8</v>
      </c>
      <c r="E383" s="1">
        <v>4.3899999999999997</v>
      </c>
      <c r="J383" s="64" t="s">
        <v>108</v>
      </c>
      <c r="K383" s="64" t="s">
        <v>125</v>
      </c>
      <c r="L383" s="64">
        <v>160</v>
      </c>
      <c r="M383" s="64">
        <v>6</v>
      </c>
      <c r="N383" s="64">
        <v>5.9</v>
      </c>
    </row>
    <row r="384" spans="1:14" x14ac:dyDescent="0.25">
      <c r="A384" t="s">
        <v>129</v>
      </c>
      <c r="B384" s="1" t="s">
        <v>130</v>
      </c>
      <c r="C384" s="291">
        <v>200</v>
      </c>
      <c r="D384" s="1">
        <v>9</v>
      </c>
      <c r="E384" s="1">
        <v>4.6399999999999997</v>
      </c>
      <c r="J384" s="64" t="s">
        <v>108</v>
      </c>
      <c r="K384" s="64" t="s">
        <v>125</v>
      </c>
      <c r="L384" s="64">
        <v>160</v>
      </c>
      <c r="M384" s="64">
        <v>7</v>
      </c>
      <c r="N384" s="64">
        <v>5.3</v>
      </c>
    </row>
    <row r="385" spans="1:14" x14ac:dyDescent="0.25">
      <c r="A385" t="s">
        <v>129</v>
      </c>
      <c r="B385" s="1" t="s">
        <v>130</v>
      </c>
      <c r="C385" s="291">
        <v>200</v>
      </c>
      <c r="D385" s="1">
        <v>10</v>
      </c>
      <c r="E385" s="1">
        <v>4.88</v>
      </c>
      <c r="J385" s="64" t="s">
        <v>108</v>
      </c>
      <c r="K385" s="64" t="s">
        <v>125</v>
      </c>
      <c r="L385" s="64">
        <v>200</v>
      </c>
      <c r="M385" s="64">
        <v>0</v>
      </c>
      <c r="N385" s="64">
        <v>15</v>
      </c>
    </row>
    <row r="386" spans="1:14" x14ac:dyDescent="0.25">
      <c r="A386" t="s">
        <v>129</v>
      </c>
      <c r="B386" s="1" t="s">
        <v>130</v>
      </c>
      <c r="C386" s="291">
        <v>200</v>
      </c>
      <c r="D386" s="1">
        <v>11</v>
      </c>
      <c r="E386" s="1">
        <v>5.03</v>
      </c>
      <c r="J386" s="64" t="s">
        <v>108</v>
      </c>
      <c r="K386" s="64" t="s">
        <v>125</v>
      </c>
      <c r="L386" s="64">
        <v>200</v>
      </c>
      <c r="M386" s="64">
        <v>1</v>
      </c>
      <c r="N386" s="64">
        <v>14.2</v>
      </c>
    </row>
    <row r="387" spans="1:14" x14ac:dyDescent="0.25">
      <c r="A387" t="s">
        <v>129</v>
      </c>
      <c r="B387" s="1" t="s">
        <v>130</v>
      </c>
      <c r="C387" s="291">
        <v>200</v>
      </c>
      <c r="D387" s="1">
        <v>12</v>
      </c>
      <c r="E387" s="1">
        <v>5.37</v>
      </c>
      <c r="J387" s="64" t="s">
        <v>108</v>
      </c>
      <c r="K387" s="64" t="s">
        <v>125</v>
      </c>
      <c r="L387" s="64">
        <v>200</v>
      </c>
      <c r="M387" s="64">
        <v>2</v>
      </c>
      <c r="N387" s="64">
        <v>13.4</v>
      </c>
    </row>
    <row r="388" spans="1:14" x14ac:dyDescent="0.25">
      <c r="A388" t="s">
        <v>129</v>
      </c>
      <c r="B388" s="1" t="s">
        <v>130</v>
      </c>
      <c r="C388" s="291">
        <v>200</v>
      </c>
      <c r="D388" s="1">
        <v>13</v>
      </c>
      <c r="E388" s="1">
        <v>5.62</v>
      </c>
      <c r="J388" s="64" t="s">
        <v>108</v>
      </c>
      <c r="K388" s="64" t="s">
        <v>125</v>
      </c>
      <c r="L388" s="64">
        <v>200</v>
      </c>
      <c r="M388" s="64">
        <v>3</v>
      </c>
      <c r="N388" s="64">
        <v>12.6</v>
      </c>
    </row>
    <row r="389" spans="1:14" x14ac:dyDescent="0.25">
      <c r="A389" t="s">
        <v>129</v>
      </c>
      <c r="B389" s="1" t="s">
        <v>130</v>
      </c>
      <c r="C389" s="291">
        <v>200</v>
      </c>
      <c r="D389" s="1">
        <v>14</v>
      </c>
      <c r="E389" s="1">
        <v>5.88</v>
      </c>
      <c r="J389" s="64" t="s">
        <v>108</v>
      </c>
      <c r="K389" s="64" t="s">
        <v>125</v>
      </c>
      <c r="L389" s="64">
        <v>200</v>
      </c>
      <c r="M389" s="64">
        <v>4</v>
      </c>
      <c r="N389" s="64">
        <v>11.8</v>
      </c>
    </row>
    <row r="390" spans="1:14" x14ac:dyDescent="0.25">
      <c r="A390" t="s">
        <v>129</v>
      </c>
      <c r="B390" s="1" t="s">
        <v>130</v>
      </c>
      <c r="C390" s="291">
        <v>200</v>
      </c>
      <c r="D390" s="1">
        <v>15</v>
      </c>
      <c r="E390" s="1">
        <v>6.13</v>
      </c>
      <c r="J390" s="64" t="s">
        <v>108</v>
      </c>
      <c r="K390" s="64" t="s">
        <v>125</v>
      </c>
      <c r="L390" s="64">
        <v>200</v>
      </c>
      <c r="M390" s="64">
        <v>5</v>
      </c>
      <c r="N390" s="64">
        <v>11</v>
      </c>
    </row>
    <row r="391" spans="1:14" x14ac:dyDescent="0.25">
      <c r="A391" t="s">
        <v>129</v>
      </c>
      <c r="B391" s="1" t="s">
        <v>130</v>
      </c>
      <c r="C391" s="291">
        <v>200</v>
      </c>
      <c r="D391" s="1">
        <v>16</v>
      </c>
      <c r="E391" s="1">
        <v>6.41</v>
      </c>
      <c r="J391" s="64" t="s">
        <v>108</v>
      </c>
      <c r="K391" s="64" t="s">
        <v>125</v>
      </c>
      <c r="L391" s="64">
        <v>200</v>
      </c>
      <c r="M391" s="64">
        <v>6</v>
      </c>
      <c r="N391" s="64">
        <v>10.199999999999999</v>
      </c>
    </row>
    <row r="392" spans="1:14" x14ac:dyDescent="0.25">
      <c r="A392" t="s">
        <v>129</v>
      </c>
      <c r="B392" s="1" t="s">
        <v>130</v>
      </c>
      <c r="C392" s="291">
        <v>200</v>
      </c>
      <c r="D392" s="1">
        <v>17</v>
      </c>
      <c r="E392" s="1">
        <v>6.68</v>
      </c>
      <c r="J392" s="64" t="s">
        <v>108</v>
      </c>
      <c r="K392" s="64" t="s">
        <v>125</v>
      </c>
      <c r="L392" s="64">
        <v>200</v>
      </c>
      <c r="M392" s="64">
        <v>7</v>
      </c>
      <c r="N392" s="64">
        <v>9.4</v>
      </c>
    </row>
    <row r="393" spans="1:14" x14ac:dyDescent="0.25">
      <c r="A393" t="s">
        <v>129</v>
      </c>
      <c r="B393" s="1" t="s">
        <v>130</v>
      </c>
      <c r="C393" s="291">
        <v>200</v>
      </c>
      <c r="D393" s="1">
        <v>18</v>
      </c>
      <c r="E393" s="1">
        <v>6.96</v>
      </c>
      <c r="J393" s="64" t="s">
        <v>108</v>
      </c>
      <c r="K393" s="64" t="s">
        <v>125</v>
      </c>
      <c r="L393" s="64">
        <v>200</v>
      </c>
      <c r="M393" s="64">
        <v>8</v>
      </c>
      <c r="N393" s="64">
        <v>8.6999999999999993</v>
      </c>
    </row>
    <row r="394" spans="1:14" x14ac:dyDescent="0.25">
      <c r="A394" t="s">
        <v>129</v>
      </c>
      <c r="B394" s="1" t="s">
        <v>130</v>
      </c>
      <c r="C394" s="291">
        <v>200</v>
      </c>
      <c r="D394" s="1">
        <v>19</v>
      </c>
      <c r="E394" s="1">
        <v>7.1</v>
      </c>
      <c r="J394" s="64" t="s">
        <v>108</v>
      </c>
      <c r="K394" s="64" t="s">
        <v>128</v>
      </c>
      <c r="L394" s="64">
        <v>125</v>
      </c>
      <c r="M394" s="64">
        <v>0</v>
      </c>
      <c r="N394" s="64">
        <v>4.2</v>
      </c>
    </row>
    <row r="395" spans="1:14" x14ac:dyDescent="0.25">
      <c r="A395" t="s">
        <v>129</v>
      </c>
      <c r="B395" s="1" t="s">
        <v>130</v>
      </c>
      <c r="C395" s="291">
        <v>200</v>
      </c>
      <c r="D395" s="1">
        <v>20</v>
      </c>
      <c r="E395" s="1">
        <v>7.29</v>
      </c>
      <c r="J395" s="64" t="s">
        <v>108</v>
      </c>
      <c r="K395" s="64" t="s">
        <v>128</v>
      </c>
      <c r="L395" s="64">
        <v>125</v>
      </c>
      <c r="M395" s="64">
        <v>1</v>
      </c>
      <c r="N395" s="64">
        <v>4.05</v>
      </c>
    </row>
    <row r="396" spans="1:14" x14ac:dyDescent="0.25">
      <c r="A396" t="s">
        <v>129</v>
      </c>
      <c r="B396" s="1" t="s">
        <v>140</v>
      </c>
      <c r="C396" s="291">
        <v>100</v>
      </c>
      <c r="D396" s="1">
        <v>-9</v>
      </c>
      <c r="E396" s="1">
        <v>0.45</v>
      </c>
      <c r="J396" s="64" t="s">
        <v>108</v>
      </c>
      <c r="K396" s="64" t="s">
        <v>128</v>
      </c>
      <c r="L396" s="64">
        <v>125</v>
      </c>
      <c r="M396" s="64">
        <v>2</v>
      </c>
      <c r="N396" s="64">
        <v>3.9</v>
      </c>
    </row>
    <row r="397" spans="1:14" x14ac:dyDescent="0.25">
      <c r="A397" t="s">
        <v>129</v>
      </c>
      <c r="B397" s="1" t="s">
        <v>140</v>
      </c>
      <c r="C397" s="291">
        <v>100</v>
      </c>
      <c r="D397" s="1">
        <v>-8</v>
      </c>
      <c r="E397" s="1">
        <v>0.56999999999999995</v>
      </c>
      <c r="J397" s="64" t="s">
        <v>108</v>
      </c>
      <c r="K397" s="64" t="s">
        <v>128</v>
      </c>
      <c r="L397" s="64">
        <v>125</v>
      </c>
      <c r="M397" s="64">
        <v>3</v>
      </c>
      <c r="N397" s="64">
        <v>3.75</v>
      </c>
    </row>
    <row r="398" spans="1:14" x14ac:dyDescent="0.25">
      <c r="A398" t="s">
        <v>129</v>
      </c>
      <c r="B398" s="1" t="s">
        <v>140</v>
      </c>
      <c r="C398" s="291">
        <v>100</v>
      </c>
      <c r="D398" s="1">
        <v>-7</v>
      </c>
      <c r="E398" s="1">
        <v>0.68</v>
      </c>
      <c r="J398" s="64" t="s">
        <v>108</v>
      </c>
      <c r="K398" s="64" t="s">
        <v>128</v>
      </c>
      <c r="L398" s="64">
        <v>125</v>
      </c>
      <c r="M398" s="64">
        <v>4</v>
      </c>
      <c r="N398" s="64">
        <v>3.6</v>
      </c>
    </row>
    <row r="399" spans="1:14" x14ac:dyDescent="0.25">
      <c r="A399" t="s">
        <v>129</v>
      </c>
      <c r="B399" s="1" t="s">
        <v>140</v>
      </c>
      <c r="C399" s="291">
        <v>100</v>
      </c>
      <c r="D399" s="1">
        <v>-6</v>
      </c>
      <c r="E399" s="1">
        <v>0.8</v>
      </c>
      <c r="J399" s="64" t="s">
        <v>108</v>
      </c>
      <c r="K399" s="64" t="s">
        <v>128</v>
      </c>
      <c r="L399" s="64">
        <v>125</v>
      </c>
      <c r="M399" s="64">
        <v>5</v>
      </c>
      <c r="N399" s="64">
        <v>3.45</v>
      </c>
    </row>
    <row r="400" spans="1:14" x14ac:dyDescent="0.25">
      <c r="A400" t="s">
        <v>129</v>
      </c>
      <c r="B400" s="1" t="s">
        <v>140</v>
      </c>
      <c r="C400" s="291">
        <v>100</v>
      </c>
      <c r="D400" s="1">
        <v>-5</v>
      </c>
      <c r="E400" s="1">
        <v>0.93</v>
      </c>
      <c r="J400" s="64" t="s">
        <v>108</v>
      </c>
      <c r="K400" s="64" t="s">
        <v>128</v>
      </c>
      <c r="L400" s="64">
        <v>125</v>
      </c>
      <c r="M400" s="64">
        <v>6</v>
      </c>
      <c r="N400" s="64">
        <v>3.3</v>
      </c>
    </row>
    <row r="401" spans="1:14" x14ac:dyDescent="0.25">
      <c r="A401" t="s">
        <v>129</v>
      </c>
      <c r="B401" s="1" t="s">
        <v>140</v>
      </c>
      <c r="C401" s="291">
        <v>100</v>
      </c>
      <c r="D401" s="1">
        <v>-4</v>
      </c>
      <c r="E401" s="1">
        <v>1.07</v>
      </c>
      <c r="J401" s="64" t="s">
        <v>2396</v>
      </c>
      <c r="K401" s="64" t="s">
        <v>2397</v>
      </c>
      <c r="L401" s="64" t="s">
        <v>1003</v>
      </c>
      <c r="M401" s="64">
        <v>2</v>
      </c>
      <c r="N401" s="64">
        <v>0.9</v>
      </c>
    </row>
    <row r="402" spans="1:14" x14ac:dyDescent="0.25">
      <c r="A402" t="s">
        <v>129</v>
      </c>
      <c r="B402" s="1" t="s">
        <v>140</v>
      </c>
      <c r="C402" s="291">
        <v>100</v>
      </c>
      <c r="D402" s="1">
        <v>-3</v>
      </c>
      <c r="E402" s="1">
        <v>1.2</v>
      </c>
      <c r="J402" s="64" t="s">
        <v>2396</v>
      </c>
      <c r="K402" s="64" t="s">
        <v>2397</v>
      </c>
      <c r="L402" s="64" t="s">
        <v>1003</v>
      </c>
      <c r="M402" s="64">
        <v>3</v>
      </c>
      <c r="N402" s="64">
        <v>1.25</v>
      </c>
    </row>
    <row r="403" spans="1:14" x14ac:dyDescent="0.25">
      <c r="A403" t="s">
        <v>129</v>
      </c>
      <c r="B403" s="1" t="s">
        <v>140</v>
      </c>
      <c r="C403" s="291">
        <v>100</v>
      </c>
      <c r="D403" s="1">
        <v>-2</v>
      </c>
      <c r="E403" s="1">
        <v>1.3</v>
      </c>
      <c r="J403" s="64" t="s">
        <v>2396</v>
      </c>
      <c r="K403" s="64" t="s">
        <v>2397</v>
      </c>
      <c r="L403" s="64" t="s">
        <v>1003</v>
      </c>
      <c r="M403" s="64">
        <v>4</v>
      </c>
      <c r="N403" s="64">
        <v>1.6</v>
      </c>
    </row>
    <row r="404" spans="1:14" x14ac:dyDescent="0.25">
      <c r="A404" t="s">
        <v>129</v>
      </c>
      <c r="B404" s="1" t="s">
        <v>140</v>
      </c>
      <c r="C404" s="291">
        <v>100</v>
      </c>
      <c r="D404" s="1">
        <v>-1</v>
      </c>
      <c r="E404" s="1">
        <v>1.4</v>
      </c>
      <c r="J404" s="64" t="s">
        <v>2396</v>
      </c>
      <c r="K404" s="64" t="s">
        <v>2397</v>
      </c>
      <c r="L404" s="64" t="s">
        <v>1003</v>
      </c>
      <c r="M404" s="64">
        <v>5</v>
      </c>
      <c r="N404" s="64">
        <v>1.95</v>
      </c>
    </row>
    <row r="405" spans="1:14" x14ac:dyDescent="0.25">
      <c r="A405" t="s">
        <v>129</v>
      </c>
      <c r="B405" s="1" t="s">
        <v>140</v>
      </c>
      <c r="C405" s="291">
        <v>100</v>
      </c>
      <c r="D405" s="1">
        <v>0</v>
      </c>
      <c r="E405" s="1">
        <v>1.5</v>
      </c>
      <c r="J405" s="64" t="s">
        <v>2396</v>
      </c>
      <c r="K405" s="64" t="s">
        <v>2397</v>
      </c>
      <c r="L405" s="64" t="s">
        <v>1003</v>
      </c>
      <c r="M405" s="64">
        <v>6</v>
      </c>
      <c r="N405" s="64">
        <v>2.2999999999999998</v>
      </c>
    </row>
    <row r="406" spans="1:14" x14ac:dyDescent="0.25">
      <c r="A406" t="s">
        <v>129</v>
      </c>
      <c r="B406" s="1" t="s">
        <v>140</v>
      </c>
      <c r="C406" s="291">
        <v>100</v>
      </c>
      <c r="D406" s="1">
        <v>1</v>
      </c>
      <c r="E406" s="1">
        <v>1.6</v>
      </c>
      <c r="J406" s="64" t="s">
        <v>2396</v>
      </c>
      <c r="K406" s="64" t="s">
        <v>2397</v>
      </c>
      <c r="L406" s="64" t="s">
        <v>1003</v>
      </c>
      <c r="M406" s="64">
        <v>7</v>
      </c>
      <c r="N406" s="64">
        <v>2.5</v>
      </c>
    </row>
    <row r="407" spans="1:14" x14ac:dyDescent="0.25">
      <c r="A407" t="s">
        <v>129</v>
      </c>
      <c r="B407" s="1" t="s">
        <v>140</v>
      </c>
      <c r="C407" s="291">
        <v>100</v>
      </c>
      <c r="D407" s="1">
        <v>2</v>
      </c>
      <c r="E407" s="1">
        <v>1.7</v>
      </c>
      <c r="J407" s="64" t="s">
        <v>2396</v>
      </c>
      <c r="K407" s="64" t="s">
        <v>2397</v>
      </c>
      <c r="L407" s="64" t="s">
        <v>1003</v>
      </c>
      <c r="M407" s="64">
        <v>8</v>
      </c>
      <c r="N407" s="64">
        <v>2.7</v>
      </c>
    </row>
    <row r="408" spans="1:14" x14ac:dyDescent="0.25">
      <c r="A408" t="s">
        <v>129</v>
      </c>
      <c r="B408" s="1" t="s">
        <v>140</v>
      </c>
      <c r="C408" s="291">
        <v>100</v>
      </c>
      <c r="D408" s="1">
        <v>3</v>
      </c>
      <c r="E408" s="1">
        <v>1.8</v>
      </c>
      <c r="J408" s="64" t="s">
        <v>2396</v>
      </c>
      <c r="K408" s="64" t="s">
        <v>2397</v>
      </c>
      <c r="L408" s="64" t="s">
        <v>1003</v>
      </c>
      <c r="M408" s="64">
        <v>9</v>
      </c>
      <c r="N408" s="64">
        <v>2.9</v>
      </c>
    </row>
    <row r="409" spans="1:14" x14ac:dyDescent="0.25">
      <c r="A409" t="s">
        <v>129</v>
      </c>
      <c r="B409" s="1" t="s">
        <v>140</v>
      </c>
      <c r="C409" s="291">
        <v>100</v>
      </c>
      <c r="D409" s="1">
        <v>4</v>
      </c>
      <c r="E409" s="1">
        <v>1.95</v>
      </c>
      <c r="J409" s="64" t="s">
        <v>2396</v>
      </c>
      <c r="K409" s="64" t="s">
        <v>2397</v>
      </c>
      <c r="L409" s="64" t="s">
        <v>1003</v>
      </c>
      <c r="M409" s="64">
        <v>10</v>
      </c>
      <c r="N409" s="64">
        <v>2.93</v>
      </c>
    </row>
    <row r="410" spans="1:14" x14ac:dyDescent="0.25">
      <c r="A410" t="s">
        <v>129</v>
      </c>
      <c r="B410" s="1" t="s">
        <v>140</v>
      </c>
      <c r="C410" s="291">
        <v>100</v>
      </c>
      <c r="D410" s="1">
        <v>5</v>
      </c>
      <c r="E410" s="1">
        <v>2.1</v>
      </c>
      <c r="J410" s="64" t="s">
        <v>2396</v>
      </c>
      <c r="K410" s="64" t="s">
        <v>2397</v>
      </c>
      <c r="L410" s="64" t="s">
        <v>1003</v>
      </c>
      <c r="M410" s="64">
        <v>11</v>
      </c>
      <c r="N410" s="64">
        <v>2.97</v>
      </c>
    </row>
    <row r="411" spans="1:14" x14ac:dyDescent="0.25">
      <c r="A411" t="s">
        <v>129</v>
      </c>
      <c r="B411" s="1" t="s">
        <v>140</v>
      </c>
      <c r="C411" s="291">
        <v>100</v>
      </c>
      <c r="D411" s="1">
        <v>6</v>
      </c>
      <c r="E411" s="1">
        <v>2.25</v>
      </c>
      <c r="J411" s="64" t="s">
        <v>2396</v>
      </c>
      <c r="K411" s="64" t="s">
        <v>2397</v>
      </c>
      <c r="L411" s="64" t="s">
        <v>1003</v>
      </c>
      <c r="M411" s="64">
        <v>12</v>
      </c>
      <c r="N411" s="64">
        <v>3</v>
      </c>
    </row>
    <row r="412" spans="1:14" x14ac:dyDescent="0.25">
      <c r="A412" t="s">
        <v>129</v>
      </c>
      <c r="B412" s="1" t="s">
        <v>140</v>
      </c>
      <c r="C412" s="291">
        <v>100</v>
      </c>
      <c r="D412" s="1">
        <v>7</v>
      </c>
      <c r="E412" s="1">
        <v>2.38</v>
      </c>
      <c r="J412" s="64" t="s">
        <v>2396</v>
      </c>
      <c r="K412" s="64" t="s">
        <v>2397</v>
      </c>
      <c r="L412" s="64" t="s">
        <v>1002</v>
      </c>
      <c r="M412" s="64">
        <v>2</v>
      </c>
      <c r="N412" s="64">
        <v>0.9</v>
      </c>
    </row>
    <row r="413" spans="1:14" x14ac:dyDescent="0.25">
      <c r="A413" t="s">
        <v>129</v>
      </c>
      <c r="B413" s="1" t="s">
        <v>140</v>
      </c>
      <c r="C413" s="291">
        <v>100</v>
      </c>
      <c r="D413" s="1">
        <v>8</v>
      </c>
      <c r="E413" s="1">
        <v>2.52</v>
      </c>
      <c r="J413" s="64" t="s">
        <v>2396</v>
      </c>
      <c r="K413" s="64" t="s">
        <v>2397</v>
      </c>
      <c r="L413" s="64" t="s">
        <v>1002</v>
      </c>
      <c r="M413" s="64">
        <v>3</v>
      </c>
      <c r="N413" s="64">
        <v>1.35</v>
      </c>
    </row>
    <row r="414" spans="1:14" x14ac:dyDescent="0.25">
      <c r="A414" t="s">
        <v>129</v>
      </c>
      <c r="B414" s="1" t="s">
        <v>140</v>
      </c>
      <c r="C414" s="291">
        <v>100</v>
      </c>
      <c r="D414" s="1">
        <v>9</v>
      </c>
      <c r="E414" s="1">
        <v>2.65</v>
      </c>
      <c r="J414" s="64" t="s">
        <v>2396</v>
      </c>
      <c r="K414" s="64" t="s">
        <v>2397</v>
      </c>
      <c r="L414" s="64" t="s">
        <v>1002</v>
      </c>
      <c r="M414" s="64">
        <v>4</v>
      </c>
      <c r="N414" s="64">
        <v>1.8</v>
      </c>
    </row>
    <row r="415" spans="1:14" x14ac:dyDescent="0.25">
      <c r="A415" t="s">
        <v>129</v>
      </c>
      <c r="B415" s="1" t="s">
        <v>140</v>
      </c>
      <c r="C415" s="291">
        <v>100</v>
      </c>
      <c r="D415" s="1">
        <v>10</v>
      </c>
      <c r="E415" s="1">
        <v>2.75</v>
      </c>
      <c r="J415" s="64" t="s">
        <v>2396</v>
      </c>
      <c r="K415" s="64" t="s">
        <v>2397</v>
      </c>
      <c r="L415" s="64" t="s">
        <v>1002</v>
      </c>
      <c r="M415" s="64">
        <v>5</v>
      </c>
      <c r="N415" s="64">
        <v>2.0499999999999998</v>
      </c>
    </row>
    <row r="416" spans="1:14" x14ac:dyDescent="0.25">
      <c r="A416" t="s">
        <v>129</v>
      </c>
      <c r="B416" s="1" t="s">
        <v>140</v>
      </c>
      <c r="C416" s="291">
        <v>100</v>
      </c>
      <c r="D416" s="1">
        <v>11</v>
      </c>
      <c r="E416" s="1">
        <v>2.85</v>
      </c>
      <c r="J416" s="64" t="s">
        <v>2396</v>
      </c>
      <c r="K416" s="64" t="s">
        <v>2397</v>
      </c>
      <c r="L416" s="64" t="s">
        <v>1002</v>
      </c>
      <c r="M416" s="64">
        <v>6</v>
      </c>
      <c r="N416" s="64">
        <v>2.2999999999999998</v>
      </c>
    </row>
    <row r="417" spans="1:14" x14ac:dyDescent="0.25">
      <c r="A417" t="s">
        <v>129</v>
      </c>
      <c r="B417" s="1" t="s">
        <v>140</v>
      </c>
      <c r="C417" s="291">
        <v>100</v>
      </c>
      <c r="D417" s="1">
        <v>12</v>
      </c>
      <c r="E417" s="1">
        <v>2.95</v>
      </c>
      <c r="J417" s="64" t="s">
        <v>2396</v>
      </c>
      <c r="K417" s="64" t="s">
        <v>2397</v>
      </c>
      <c r="L417" s="64" t="s">
        <v>1002</v>
      </c>
      <c r="M417" s="64">
        <v>7</v>
      </c>
      <c r="N417" s="64">
        <v>2.7</v>
      </c>
    </row>
    <row r="418" spans="1:14" x14ac:dyDescent="0.25">
      <c r="A418" t="s">
        <v>129</v>
      </c>
      <c r="B418" s="1" t="s">
        <v>140</v>
      </c>
      <c r="C418" s="291">
        <v>125</v>
      </c>
      <c r="D418" s="1">
        <v>-12</v>
      </c>
      <c r="E418" s="1">
        <v>0.8</v>
      </c>
      <c r="J418" s="64" t="s">
        <v>2396</v>
      </c>
      <c r="K418" s="64" t="s">
        <v>2397</v>
      </c>
      <c r="L418" s="64" t="s">
        <v>1002</v>
      </c>
      <c r="M418" s="64">
        <v>8</v>
      </c>
      <c r="N418" s="64">
        <v>3.1</v>
      </c>
    </row>
    <row r="419" spans="1:14" x14ac:dyDescent="0.25">
      <c r="A419" t="s">
        <v>129</v>
      </c>
      <c r="B419" s="1" t="s">
        <v>140</v>
      </c>
      <c r="C419" s="291">
        <v>125</v>
      </c>
      <c r="D419" s="1">
        <v>-11</v>
      </c>
      <c r="E419" s="1">
        <v>0.95</v>
      </c>
      <c r="J419" s="64" t="s">
        <v>2396</v>
      </c>
      <c r="K419" s="64" t="s">
        <v>2397</v>
      </c>
      <c r="L419" s="64" t="s">
        <v>1002</v>
      </c>
      <c r="M419" s="64">
        <v>9</v>
      </c>
      <c r="N419" s="64">
        <v>3.5</v>
      </c>
    </row>
    <row r="420" spans="1:14" x14ac:dyDescent="0.25">
      <c r="A420" t="s">
        <v>129</v>
      </c>
      <c r="B420" s="1" t="s">
        <v>140</v>
      </c>
      <c r="C420" s="291">
        <v>125</v>
      </c>
      <c r="D420" s="1">
        <v>-10</v>
      </c>
      <c r="E420" s="1">
        <v>1.1000000000000001</v>
      </c>
      <c r="J420" s="64" t="s">
        <v>2396</v>
      </c>
      <c r="K420" s="64" t="s">
        <v>2397</v>
      </c>
      <c r="L420" s="64" t="s">
        <v>1002</v>
      </c>
      <c r="M420" s="64">
        <v>10</v>
      </c>
      <c r="N420" s="64">
        <v>3.83</v>
      </c>
    </row>
    <row r="421" spans="1:14" x14ac:dyDescent="0.25">
      <c r="A421" t="s">
        <v>129</v>
      </c>
      <c r="B421" s="1" t="s">
        <v>140</v>
      </c>
      <c r="C421" s="291">
        <v>125</v>
      </c>
      <c r="D421" s="1">
        <v>-9</v>
      </c>
      <c r="E421" s="1">
        <v>1.25</v>
      </c>
      <c r="J421" s="64" t="s">
        <v>2396</v>
      </c>
      <c r="K421" s="64" t="s">
        <v>2397</v>
      </c>
      <c r="L421" s="64" t="s">
        <v>1002</v>
      </c>
      <c r="M421" s="64">
        <v>11</v>
      </c>
      <c r="N421" s="64">
        <v>4.17</v>
      </c>
    </row>
    <row r="422" spans="1:14" x14ac:dyDescent="0.25">
      <c r="A422" t="s">
        <v>129</v>
      </c>
      <c r="B422" s="1" t="s">
        <v>140</v>
      </c>
      <c r="C422" s="291">
        <v>125</v>
      </c>
      <c r="D422" s="1">
        <v>-8</v>
      </c>
      <c r="E422" s="1">
        <v>1.38</v>
      </c>
      <c r="J422" s="64" t="s">
        <v>2396</v>
      </c>
      <c r="K422" s="64" t="s">
        <v>2397</v>
      </c>
      <c r="L422" s="64" t="s">
        <v>1002</v>
      </c>
      <c r="M422" s="64">
        <v>12</v>
      </c>
      <c r="N422" s="64">
        <v>4.5</v>
      </c>
    </row>
    <row r="423" spans="1:14" x14ac:dyDescent="0.25">
      <c r="A423" t="s">
        <v>129</v>
      </c>
      <c r="B423" s="1" t="s">
        <v>140</v>
      </c>
      <c r="C423" s="291">
        <v>125</v>
      </c>
      <c r="D423" s="1">
        <v>-7</v>
      </c>
      <c r="E423" s="1">
        <v>1.52</v>
      </c>
      <c r="J423" s="64" t="s">
        <v>2396</v>
      </c>
      <c r="K423" s="64" t="s">
        <v>2397</v>
      </c>
      <c r="L423" s="64" t="s">
        <v>1002</v>
      </c>
      <c r="M423" s="64">
        <v>13</v>
      </c>
      <c r="N423" s="64">
        <v>4.5999999999999996</v>
      </c>
    </row>
    <row r="424" spans="1:14" x14ac:dyDescent="0.25">
      <c r="A424" t="s">
        <v>129</v>
      </c>
      <c r="B424" s="1" t="s">
        <v>140</v>
      </c>
      <c r="C424" s="291">
        <v>125</v>
      </c>
      <c r="D424" s="1">
        <v>-6</v>
      </c>
      <c r="E424" s="1">
        <v>1.65</v>
      </c>
      <c r="J424" s="64" t="s">
        <v>2396</v>
      </c>
      <c r="K424" s="64" t="s">
        <v>2397</v>
      </c>
      <c r="L424" s="64" t="s">
        <v>1002</v>
      </c>
      <c r="M424" s="64">
        <v>14</v>
      </c>
      <c r="N424" s="64">
        <v>4.7</v>
      </c>
    </row>
    <row r="425" spans="1:14" x14ac:dyDescent="0.25">
      <c r="A425" t="s">
        <v>129</v>
      </c>
      <c r="B425" s="1" t="s">
        <v>140</v>
      </c>
      <c r="C425" s="291">
        <v>125</v>
      </c>
      <c r="D425" s="1">
        <v>-5</v>
      </c>
      <c r="E425" s="1">
        <v>1.8</v>
      </c>
      <c r="J425" s="64" t="s">
        <v>2396</v>
      </c>
      <c r="K425" s="64" t="s">
        <v>2397</v>
      </c>
      <c r="L425" s="64" t="s">
        <v>1002</v>
      </c>
      <c r="M425" s="64">
        <v>15</v>
      </c>
      <c r="N425" s="64">
        <v>4.8</v>
      </c>
    </row>
    <row r="426" spans="1:14" x14ac:dyDescent="0.25">
      <c r="A426" t="s">
        <v>129</v>
      </c>
      <c r="B426" s="1" t="s">
        <v>140</v>
      </c>
      <c r="C426" s="291">
        <v>125</v>
      </c>
      <c r="D426" s="1">
        <v>-4</v>
      </c>
      <c r="E426" s="1">
        <v>1.95</v>
      </c>
      <c r="J426" s="64" t="s">
        <v>2396</v>
      </c>
      <c r="K426" s="64" t="s">
        <v>2397</v>
      </c>
      <c r="L426" s="64" t="s">
        <v>1005</v>
      </c>
      <c r="M426" s="64">
        <v>2</v>
      </c>
      <c r="N426" s="64">
        <v>0.9</v>
      </c>
    </row>
    <row r="427" spans="1:14" x14ac:dyDescent="0.25">
      <c r="A427" t="s">
        <v>129</v>
      </c>
      <c r="B427" s="1" t="s">
        <v>140</v>
      </c>
      <c r="C427" s="291">
        <v>125</v>
      </c>
      <c r="D427" s="1">
        <v>-3</v>
      </c>
      <c r="E427" s="1">
        <v>2.1</v>
      </c>
      <c r="J427" s="64" t="s">
        <v>2396</v>
      </c>
      <c r="K427" s="64" t="s">
        <v>2397</v>
      </c>
      <c r="L427" s="64" t="s">
        <v>1005</v>
      </c>
      <c r="M427" s="64">
        <v>3</v>
      </c>
      <c r="N427" s="64">
        <v>1.45</v>
      </c>
    </row>
    <row r="428" spans="1:14" x14ac:dyDescent="0.25">
      <c r="A428" t="s">
        <v>129</v>
      </c>
      <c r="B428" s="1" t="s">
        <v>140</v>
      </c>
      <c r="C428" s="291">
        <v>125</v>
      </c>
      <c r="D428" s="1">
        <v>-2</v>
      </c>
      <c r="E428" s="1">
        <v>2.27</v>
      </c>
      <c r="J428" s="64" t="s">
        <v>2396</v>
      </c>
      <c r="K428" s="64" t="s">
        <v>2397</v>
      </c>
      <c r="L428" s="64" t="s">
        <v>1005</v>
      </c>
      <c r="M428" s="64">
        <v>4</v>
      </c>
      <c r="N428" s="64">
        <v>2</v>
      </c>
    </row>
    <row r="429" spans="1:14" x14ac:dyDescent="0.25">
      <c r="A429" t="s">
        <v>129</v>
      </c>
      <c r="B429" s="1" t="s">
        <v>140</v>
      </c>
      <c r="C429" s="291">
        <v>125</v>
      </c>
      <c r="D429" s="1">
        <v>-1</v>
      </c>
      <c r="E429" s="1">
        <v>2.4300000000000002</v>
      </c>
      <c r="J429" s="64" t="s">
        <v>2396</v>
      </c>
      <c r="K429" s="64" t="s">
        <v>2397</v>
      </c>
      <c r="L429" s="64" t="s">
        <v>1005</v>
      </c>
      <c r="M429" s="64">
        <v>5</v>
      </c>
      <c r="N429" s="64">
        <v>2.35</v>
      </c>
    </row>
    <row r="430" spans="1:14" x14ac:dyDescent="0.25">
      <c r="A430" t="s">
        <v>129</v>
      </c>
      <c r="B430" s="1" t="s">
        <v>140</v>
      </c>
      <c r="C430" s="291">
        <v>125</v>
      </c>
      <c r="D430" s="1">
        <v>0</v>
      </c>
      <c r="E430" s="1">
        <v>2.6</v>
      </c>
      <c r="J430" s="64" t="s">
        <v>2396</v>
      </c>
      <c r="K430" s="64" t="s">
        <v>2397</v>
      </c>
      <c r="L430" s="64" t="s">
        <v>1005</v>
      </c>
      <c r="M430" s="64">
        <v>6</v>
      </c>
      <c r="N430" s="64">
        <v>2.7</v>
      </c>
    </row>
    <row r="431" spans="1:14" x14ac:dyDescent="0.25">
      <c r="A431" t="s">
        <v>129</v>
      </c>
      <c r="B431" s="1" t="s">
        <v>140</v>
      </c>
      <c r="C431" s="291">
        <v>125</v>
      </c>
      <c r="D431" s="1">
        <v>1</v>
      </c>
      <c r="E431" s="1">
        <v>2.73</v>
      </c>
      <c r="J431" s="64" t="s">
        <v>2396</v>
      </c>
      <c r="K431" s="64" t="s">
        <v>2397</v>
      </c>
      <c r="L431" s="64" t="s">
        <v>1005</v>
      </c>
      <c r="M431" s="64">
        <v>7</v>
      </c>
      <c r="N431" s="64">
        <v>3</v>
      </c>
    </row>
    <row r="432" spans="1:14" x14ac:dyDescent="0.25">
      <c r="A432" t="s">
        <v>129</v>
      </c>
      <c r="B432" s="1" t="s">
        <v>140</v>
      </c>
      <c r="C432" s="291">
        <v>125</v>
      </c>
      <c r="D432" s="1">
        <v>2</v>
      </c>
      <c r="E432" s="1">
        <v>2.87</v>
      </c>
      <c r="J432" s="64" t="s">
        <v>2396</v>
      </c>
      <c r="K432" s="64" t="s">
        <v>2397</v>
      </c>
      <c r="L432" s="64" t="s">
        <v>1005</v>
      </c>
      <c r="M432" s="64">
        <v>8</v>
      </c>
      <c r="N432" s="64">
        <v>3.3</v>
      </c>
    </row>
    <row r="433" spans="1:14" x14ac:dyDescent="0.25">
      <c r="A433" t="s">
        <v>129</v>
      </c>
      <c r="B433" s="1" t="s">
        <v>140</v>
      </c>
      <c r="C433" s="291">
        <v>125</v>
      </c>
      <c r="D433" s="1">
        <v>3</v>
      </c>
      <c r="E433" s="1">
        <v>3</v>
      </c>
      <c r="J433" s="64" t="s">
        <v>2396</v>
      </c>
      <c r="K433" s="64" t="s">
        <v>2397</v>
      </c>
      <c r="L433" s="64" t="s">
        <v>1005</v>
      </c>
      <c r="M433" s="64">
        <v>9</v>
      </c>
      <c r="N433" s="64">
        <v>3.6</v>
      </c>
    </row>
    <row r="434" spans="1:14" x14ac:dyDescent="0.25">
      <c r="A434" t="s">
        <v>129</v>
      </c>
      <c r="B434" s="1" t="s">
        <v>140</v>
      </c>
      <c r="C434" s="291">
        <v>125</v>
      </c>
      <c r="D434" s="1">
        <v>4</v>
      </c>
      <c r="E434" s="1">
        <v>3.15</v>
      </c>
      <c r="J434" s="64" t="s">
        <v>2396</v>
      </c>
      <c r="K434" s="64" t="s">
        <v>2397</v>
      </c>
      <c r="L434" s="64" t="s">
        <v>1005</v>
      </c>
      <c r="M434" s="64">
        <v>10</v>
      </c>
      <c r="N434" s="64">
        <v>3.77</v>
      </c>
    </row>
    <row r="435" spans="1:14" x14ac:dyDescent="0.25">
      <c r="A435" t="s">
        <v>129</v>
      </c>
      <c r="B435" s="1" t="s">
        <v>140</v>
      </c>
      <c r="C435" s="291">
        <v>125</v>
      </c>
      <c r="D435" s="1">
        <v>5</v>
      </c>
      <c r="E435" s="1">
        <v>3.3</v>
      </c>
      <c r="J435" s="64" t="s">
        <v>2396</v>
      </c>
      <c r="K435" s="64" t="s">
        <v>2397</v>
      </c>
      <c r="L435" s="64" t="s">
        <v>1005</v>
      </c>
      <c r="M435" s="64">
        <v>11</v>
      </c>
      <c r="N435" s="64">
        <v>3.93</v>
      </c>
    </row>
    <row r="436" spans="1:14" x14ac:dyDescent="0.25">
      <c r="A436" t="s">
        <v>129</v>
      </c>
      <c r="B436" s="1" t="s">
        <v>140</v>
      </c>
      <c r="C436" s="291">
        <v>125</v>
      </c>
      <c r="D436" s="1">
        <v>6</v>
      </c>
      <c r="E436" s="1">
        <v>3.45</v>
      </c>
      <c r="J436" s="64" t="s">
        <v>2396</v>
      </c>
      <c r="K436" s="64" t="s">
        <v>2397</v>
      </c>
      <c r="L436" s="64" t="s">
        <v>1005</v>
      </c>
      <c r="M436" s="64">
        <v>12</v>
      </c>
      <c r="N436" s="64">
        <v>4.0999999999999996</v>
      </c>
    </row>
    <row r="437" spans="1:14" x14ac:dyDescent="0.25">
      <c r="A437" t="s">
        <v>129</v>
      </c>
      <c r="B437" s="1" t="s">
        <v>140</v>
      </c>
      <c r="C437" s="291">
        <v>125</v>
      </c>
      <c r="D437" s="1">
        <v>7</v>
      </c>
      <c r="E437" s="1">
        <v>3.63</v>
      </c>
      <c r="J437" s="64" t="s">
        <v>2396</v>
      </c>
      <c r="K437" s="64" t="s">
        <v>2397</v>
      </c>
      <c r="L437" s="64" t="s">
        <v>1005</v>
      </c>
      <c r="M437" s="64">
        <v>13</v>
      </c>
      <c r="N437" s="64">
        <v>4.17</v>
      </c>
    </row>
    <row r="438" spans="1:14" x14ac:dyDescent="0.25">
      <c r="A438" t="s">
        <v>129</v>
      </c>
      <c r="B438" s="1" t="s">
        <v>140</v>
      </c>
      <c r="C438" s="291">
        <v>125</v>
      </c>
      <c r="D438" s="1">
        <v>8</v>
      </c>
      <c r="E438" s="1">
        <v>3.82</v>
      </c>
      <c r="J438" s="64" t="s">
        <v>2396</v>
      </c>
      <c r="K438" s="64" t="s">
        <v>2397</v>
      </c>
      <c r="L438" s="64" t="s">
        <v>1005</v>
      </c>
      <c r="M438" s="64">
        <v>14</v>
      </c>
      <c r="N438" s="64">
        <v>4.2300000000000004</v>
      </c>
    </row>
    <row r="439" spans="1:14" x14ac:dyDescent="0.25">
      <c r="A439" t="s">
        <v>129</v>
      </c>
      <c r="B439" s="1" t="s">
        <v>140</v>
      </c>
      <c r="C439" s="291">
        <v>125</v>
      </c>
      <c r="D439" s="1">
        <v>9</v>
      </c>
      <c r="E439" s="1">
        <v>4</v>
      </c>
      <c r="J439" s="64" t="s">
        <v>2396</v>
      </c>
      <c r="K439" s="64" t="s">
        <v>2397</v>
      </c>
      <c r="L439" s="64" t="s">
        <v>1005</v>
      </c>
      <c r="M439" s="64">
        <v>15</v>
      </c>
      <c r="N439" s="64">
        <v>4.3</v>
      </c>
    </row>
    <row r="440" spans="1:14" x14ac:dyDescent="0.25">
      <c r="A440" t="s">
        <v>129</v>
      </c>
      <c r="B440" s="1" t="s">
        <v>140</v>
      </c>
      <c r="C440" s="291">
        <v>125</v>
      </c>
      <c r="D440" s="1">
        <v>10</v>
      </c>
      <c r="E440" s="1">
        <v>4.17</v>
      </c>
      <c r="J440" s="64" t="s">
        <v>2396</v>
      </c>
      <c r="K440" s="64" t="s">
        <v>2397</v>
      </c>
      <c r="L440" s="64" t="s">
        <v>1004</v>
      </c>
      <c r="M440" s="64">
        <v>2</v>
      </c>
      <c r="N440" s="64">
        <v>0.9</v>
      </c>
    </row>
    <row r="441" spans="1:14" x14ac:dyDescent="0.25">
      <c r="A441" t="s">
        <v>129</v>
      </c>
      <c r="B441" s="1" t="s">
        <v>140</v>
      </c>
      <c r="C441" s="291">
        <v>125</v>
      </c>
      <c r="D441" s="1">
        <v>11</v>
      </c>
      <c r="E441" s="1">
        <v>4.33</v>
      </c>
      <c r="J441" s="64" t="s">
        <v>2396</v>
      </c>
      <c r="K441" s="64" t="s">
        <v>2397</v>
      </c>
      <c r="L441" s="64" t="s">
        <v>1004</v>
      </c>
      <c r="M441" s="64">
        <v>3</v>
      </c>
      <c r="N441" s="64">
        <v>1.45</v>
      </c>
    </row>
    <row r="442" spans="1:14" x14ac:dyDescent="0.25">
      <c r="A442" t="s">
        <v>129</v>
      </c>
      <c r="B442" s="1" t="s">
        <v>140</v>
      </c>
      <c r="C442" s="291">
        <v>125</v>
      </c>
      <c r="D442" s="1">
        <v>12</v>
      </c>
      <c r="E442" s="1">
        <v>4.5</v>
      </c>
      <c r="J442" s="64" t="s">
        <v>2396</v>
      </c>
      <c r="K442" s="64" t="s">
        <v>2397</v>
      </c>
      <c r="L442" s="64" t="s">
        <v>1004</v>
      </c>
      <c r="M442" s="64">
        <v>4</v>
      </c>
      <c r="N442" s="64">
        <v>2</v>
      </c>
    </row>
    <row r="443" spans="1:14" x14ac:dyDescent="0.25">
      <c r="A443" t="s">
        <v>129</v>
      </c>
      <c r="B443" s="1" t="s">
        <v>140</v>
      </c>
      <c r="C443" s="291">
        <v>160</v>
      </c>
      <c r="D443" s="1">
        <v>-12</v>
      </c>
      <c r="E443" s="1">
        <v>2.1</v>
      </c>
      <c r="J443" s="64" t="s">
        <v>2396</v>
      </c>
      <c r="K443" s="64" t="s">
        <v>2397</v>
      </c>
      <c r="L443" s="64" t="s">
        <v>1004</v>
      </c>
      <c r="M443" s="64">
        <v>5</v>
      </c>
      <c r="N443" s="64">
        <v>2.5</v>
      </c>
    </row>
    <row r="444" spans="1:14" x14ac:dyDescent="0.25">
      <c r="A444" t="s">
        <v>129</v>
      </c>
      <c r="B444" s="1" t="s">
        <v>140</v>
      </c>
      <c r="C444" s="291">
        <v>160</v>
      </c>
      <c r="D444" s="1">
        <v>-11</v>
      </c>
      <c r="E444" s="1">
        <v>2.1800000000000002</v>
      </c>
      <c r="J444" s="64" t="s">
        <v>2396</v>
      </c>
      <c r="K444" s="64" t="s">
        <v>2397</v>
      </c>
      <c r="L444" s="64" t="s">
        <v>1004</v>
      </c>
      <c r="M444" s="64">
        <v>6</v>
      </c>
      <c r="N444" s="64">
        <v>3</v>
      </c>
    </row>
    <row r="445" spans="1:14" x14ac:dyDescent="0.25">
      <c r="A445" t="s">
        <v>129</v>
      </c>
      <c r="B445" s="1" t="s">
        <v>140</v>
      </c>
      <c r="C445" s="291">
        <v>160</v>
      </c>
      <c r="D445" s="1">
        <v>-10</v>
      </c>
      <c r="E445" s="1">
        <v>2.27</v>
      </c>
      <c r="J445" s="64" t="s">
        <v>2396</v>
      </c>
      <c r="K445" s="64" t="s">
        <v>2397</v>
      </c>
      <c r="L445" s="64" t="s">
        <v>1004</v>
      </c>
      <c r="M445" s="64">
        <v>7</v>
      </c>
      <c r="N445" s="64">
        <v>3.47</v>
      </c>
    </row>
    <row r="446" spans="1:14" x14ac:dyDescent="0.25">
      <c r="A446" t="s">
        <v>129</v>
      </c>
      <c r="B446" s="1" t="s">
        <v>140</v>
      </c>
      <c r="C446" s="291">
        <v>160</v>
      </c>
      <c r="D446" s="1">
        <v>-9</v>
      </c>
      <c r="E446" s="1">
        <v>2.35</v>
      </c>
      <c r="J446" s="64" t="s">
        <v>2396</v>
      </c>
      <c r="K446" s="64" t="s">
        <v>2397</v>
      </c>
      <c r="L446" s="64" t="s">
        <v>1004</v>
      </c>
      <c r="M446" s="64">
        <v>8</v>
      </c>
      <c r="N446" s="64">
        <v>3.93</v>
      </c>
    </row>
    <row r="447" spans="1:14" x14ac:dyDescent="0.25">
      <c r="A447" t="s">
        <v>129</v>
      </c>
      <c r="B447" s="1" t="s">
        <v>140</v>
      </c>
      <c r="C447" s="291">
        <v>160</v>
      </c>
      <c r="D447" s="1">
        <v>-8</v>
      </c>
      <c r="E447" s="1">
        <v>2.57</v>
      </c>
      <c r="J447" s="64" t="s">
        <v>2396</v>
      </c>
      <c r="K447" s="64" t="s">
        <v>2397</v>
      </c>
      <c r="L447" s="64" t="s">
        <v>1004</v>
      </c>
      <c r="M447" s="64">
        <v>9</v>
      </c>
      <c r="N447" s="64">
        <v>4.4000000000000004</v>
      </c>
    </row>
    <row r="448" spans="1:14" x14ac:dyDescent="0.25">
      <c r="A448" t="s">
        <v>129</v>
      </c>
      <c r="B448" s="1" t="s">
        <v>140</v>
      </c>
      <c r="C448" s="291">
        <v>160</v>
      </c>
      <c r="D448" s="1">
        <v>-7</v>
      </c>
      <c r="E448" s="1">
        <v>2.78</v>
      </c>
      <c r="J448" s="64" t="s">
        <v>2396</v>
      </c>
      <c r="K448" s="64" t="s">
        <v>2397</v>
      </c>
      <c r="L448" s="64" t="s">
        <v>1004</v>
      </c>
      <c r="M448" s="64">
        <v>10</v>
      </c>
      <c r="N448" s="64">
        <v>4.5</v>
      </c>
    </row>
    <row r="449" spans="1:14" x14ac:dyDescent="0.25">
      <c r="A449" t="s">
        <v>129</v>
      </c>
      <c r="B449" s="1" t="s">
        <v>140</v>
      </c>
      <c r="C449" s="291">
        <v>160</v>
      </c>
      <c r="D449" s="1">
        <v>-6</v>
      </c>
      <c r="E449" s="1">
        <v>3</v>
      </c>
      <c r="J449" s="64" t="s">
        <v>2396</v>
      </c>
      <c r="K449" s="64" t="s">
        <v>2397</v>
      </c>
      <c r="L449" s="64" t="s">
        <v>1004</v>
      </c>
      <c r="M449" s="64">
        <v>11</v>
      </c>
      <c r="N449" s="64">
        <v>4.5999999999999996</v>
      </c>
    </row>
    <row r="450" spans="1:14" x14ac:dyDescent="0.25">
      <c r="A450" t="s">
        <v>129</v>
      </c>
      <c r="B450" s="1" t="s">
        <v>140</v>
      </c>
      <c r="C450" s="291">
        <v>160</v>
      </c>
      <c r="D450" s="1">
        <v>-5</v>
      </c>
      <c r="E450" s="1">
        <v>3.23</v>
      </c>
      <c r="J450" s="64" t="s">
        <v>2396</v>
      </c>
      <c r="K450" s="64" t="s">
        <v>2397</v>
      </c>
      <c r="L450" s="64" t="s">
        <v>1004</v>
      </c>
      <c r="M450" s="64">
        <v>12</v>
      </c>
      <c r="N450" s="64">
        <v>4.7</v>
      </c>
    </row>
    <row r="451" spans="1:14" x14ac:dyDescent="0.25">
      <c r="A451" t="s">
        <v>129</v>
      </c>
      <c r="B451" s="1" t="s">
        <v>140</v>
      </c>
      <c r="C451" s="291">
        <v>160</v>
      </c>
      <c r="D451" s="1">
        <v>-4</v>
      </c>
      <c r="E451" s="1">
        <v>3.47</v>
      </c>
      <c r="J451" s="64" t="s">
        <v>2396</v>
      </c>
      <c r="K451" s="64" t="s">
        <v>2397</v>
      </c>
      <c r="L451" s="64" t="s">
        <v>1004</v>
      </c>
      <c r="M451" s="64">
        <v>13</v>
      </c>
      <c r="N451" s="64">
        <v>5.47</v>
      </c>
    </row>
    <row r="452" spans="1:14" x14ac:dyDescent="0.25">
      <c r="A452" t="s">
        <v>129</v>
      </c>
      <c r="B452" s="1" t="s">
        <v>140</v>
      </c>
      <c r="C452" s="291">
        <v>160</v>
      </c>
      <c r="D452" s="1">
        <v>-3</v>
      </c>
      <c r="E452" s="1">
        <v>3.7</v>
      </c>
      <c r="J452" s="64" t="s">
        <v>2396</v>
      </c>
      <c r="K452" s="64" t="s">
        <v>2397</v>
      </c>
      <c r="L452" s="64" t="s">
        <v>1004</v>
      </c>
      <c r="M452" s="64">
        <v>14</v>
      </c>
      <c r="N452" s="64">
        <v>6.23</v>
      </c>
    </row>
    <row r="453" spans="1:14" x14ac:dyDescent="0.25">
      <c r="A453" t="s">
        <v>129</v>
      </c>
      <c r="B453" s="1" t="s">
        <v>140</v>
      </c>
      <c r="C453" s="291">
        <v>160</v>
      </c>
      <c r="D453" s="1">
        <v>-2</v>
      </c>
      <c r="E453" s="1">
        <v>3.87</v>
      </c>
      <c r="J453" s="64" t="s">
        <v>2396</v>
      </c>
      <c r="K453" s="64" t="s">
        <v>2397</v>
      </c>
      <c r="L453" s="64" t="s">
        <v>1004</v>
      </c>
      <c r="M453" s="64">
        <v>15</v>
      </c>
      <c r="N453" s="64">
        <v>7</v>
      </c>
    </row>
    <row r="454" spans="1:14" x14ac:dyDescent="0.25">
      <c r="A454" t="s">
        <v>129</v>
      </c>
      <c r="B454" s="1" t="s">
        <v>140</v>
      </c>
      <c r="C454" s="291">
        <v>160</v>
      </c>
      <c r="D454" s="1">
        <v>-1</v>
      </c>
      <c r="E454" s="1">
        <v>4.03</v>
      </c>
      <c r="J454" s="64" t="s">
        <v>2396</v>
      </c>
      <c r="K454" s="64" t="s">
        <v>2399</v>
      </c>
      <c r="L454" s="64" t="s">
        <v>1004</v>
      </c>
      <c r="M454" s="64">
        <v>4</v>
      </c>
      <c r="N454" s="64">
        <v>1.5</v>
      </c>
    </row>
    <row r="455" spans="1:14" x14ac:dyDescent="0.25">
      <c r="A455" t="s">
        <v>129</v>
      </c>
      <c r="B455" s="1" t="s">
        <v>140</v>
      </c>
      <c r="C455" s="291">
        <v>160</v>
      </c>
      <c r="D455" s="1">
        <v>0</v>
      </c>
      <c r="E455" s="1">
        <v>4.2</v>
      </c>
      <c r="J455" s="64" t="s">
        <v>2396</v>
      </c>
      <c r="K455" s="64" t="s">
        <v>2399</v>
      </c>
      <c r="L455" s="64" t="s">
        <v>1004</v>
      </c>
      <c r="M455" s="64">
        <v>5</v>
      </c>
      <c r="N455" s="64">
        <v>1.75</v>
      </c>
    </row>
    <row r="456" spans="1:14" x14ac:dyDescent="0.25">
      <c r="A456" t="s">
        <v>129</v>
      </c>
      <c r="B456" s="1" t="s">
        <v>140</v>
      </c>
      <c r="C456" s="291">
        <v>160</v>
      </c>
      <c r="D456" s="1">
        <v>1</v>
      </c>
      <c r="E456" s="1">
        <v>4.45</v>
      </c>
      <c r="J456" s="64" t="s">
        <v>2396</v>
      </c>
      <c r="K456" s="64" t="s">
        <v>2399</v>
      </c>
      <c r="L456" s="64" t="s">
        <v>1004</v>
      </c>
      <c r="M456" s="64">
        <v>6</v>
      </c>
      <c r="N456" s="64">
        <v>2</v>
      </c>
    </row>
    <row r="457" spans="1:14" x14ac:dyDescent="0.25">
      <c r="A457" t="s">
        <v>129</v>
      </c>
      <c r="B457" s="1" t="s">
        <v>140</v>
      </c>
      <c r="C457" s="291">
        <v>160</v>
      </c>
      <c r="D457" s="1">
        <v>2</v>
      </c>
      <c r="E457" s="1">
        <v>4.7</v>
      </c>
      <c r="J457" s="64" t="s">
        <v>2396</v>
      </c>
      <c r="K457" s="64" t="s">
        <v>2399</v>
      </c>
      <c r="L457" s="64" t="s">
        <v>1004</v>
      </c>
      <c r="M457" s="64">
        <v>7</v>
      </c>
      <c r="N457" s="64">
        <v>2.25</v>
      </c>
    </row>
    <row r="458" spans="1:14" x14ac:dyDescent="0.25">
      <c r="A458" t="s">
        <v>129</v>
      </c>
      <c r="B458" s="1" t="s">
        <v>140</v>
      </c>
      <c r="C458" s="291">
        <v>160</v>
      </c>
      <c r="D458" s="1">
        <v>3</v>
      </c>
      <c r="E458" s="1">
        <v>4.95</v>
      </c>
      <c r="J458" s="64" t="s">
        <v>2396</v>
      </c>
      <c r="K458" s="64" t="s">
        <v>2399</v>
      </c>
      <c r="L458" s="64" t="s">
        <v>1004</v>
      </c>
      <c r="M458" s="64">
        <v>8</v>
      </c>
      <c r="N458" s="64">
        <v>2.5</v>
      </c>
    </row>
    <row r="459" spans="1:14" x14ac:dyDescent="0.25">
      <c r="A459" t="s">
        <v>129</v>
      </c>
      <c r="B459" s="1" t="s">
        <v>140</v>
      </c>
      <c r="C459" s="291">
        <v>160</v>
      </c>
      <c r="D459" s="1">
        <v>4</v>
      </c>
      <c r="E459" s="1">
        <v>5.12</v>
      </c>
      <c r="J459" s="64" t="s">
        <v>2396</v>
      </c>
      <c r="K459" s="64" t="s">
        <v>2399</v>
      </c>
      <c r="L459" s="64" t="s">
        <v>1004</v>
      </c>
      <c r="M459" s="64">
        <v>9</v>
      </c>
      <c r="N459" s="64">
        <v>2.85</v>
      </c>
    </row>
    <row r="460" spans="1:14" x14ac:dyDescent="0.25">
      <c r="A460" t="s">
        <v>129</v>
      </c>
      <c r="B460" s="1" t="s">
        <v>140</v>
      </c>
      <c r="C460" s="291">
        <v>160</v>
      </c>
      <c r="D460" s="1">
        <v>5</v>
      </c>
      <c r="E460" s="1">
        <v>5.28</v>
      </c>
      <c r="J460" s="64" t="s">
        <v>2396</v>
      </c>
      <c r="K460" s="64" t="s">
        <v>2399</v>
      </c>
      <c r="L460" s="64" t="s">
        <v>1004</v>
      </c>
      <c r="M460" s="64">
        <v>10</v>
      </c>
      <c r="N460" s="64">
        <v>3.2</v>
      </c>
    </row>
    <row r="461" spans="1:14" x14ac:dyDescent="0.25">
      <c r="A461" t="s">
        <v>129</v>
      </c>
      <c r="B461" s="1" t="s">
        <v>140</v>
      </c>
      <c r="C461" s="291">
        <v>160</v>
      </c>
      <c r="D461" s="1">
        <v>6</v>
      </c>
      <c r="E461" s="1">
        <v>5.45</v>
      </c>
      <c r="J461" s="64" t="s">
        <v>2396</v>
      </c>
      <c r="K461" s="64" t="s">
        <v>2399</v>
      </c>
      <c r="L461" s="64" t="s">
        <v>1004</v>
      </c>
      <c r="M461" s="64">
        <v>11</v>
      </c>
      <c r="N461" s="64">
        <v>3.55</v>
      </c>
    </row>
    <row r="462" spans="1:14" x14ac:dyDescent="0.25">
      <c r="A462" t="s">
        <v>129</v>
      </c>
      <c r="B462" s="1" t="s">
        <v>140</v>
      </c>
      <c r="C462" s="291">
        <v>160</v>
      </c>
      <c r="D462" s="1">
        <v>7</v>
      </c>
      <c r="E462" s="1">
        <v>5.72</v>
      </c>
      <c r="J462" s="64" t="s">
        <v>2396</v>
      </c>
      <c r="K462" s="64" t="s">
        <v>2399</v>
      </c>
      <c r="L462" s="64" t="s">
        <v>1004</v>
      </c>
      <c r="M462" s="64">
        <v>12</v>
      </c>
      <c r="N462" s="64">
        <v>3.9</v>
      </c>
    </row>
    <row r="463" spans="1:14" x14ac:dyDescent="0.25">
      <c r="A463" t="s">
        <v>129</v>
      </c>
      <c r="B463" s="1" t="s">
        <v>140</v>
      </c>
      <c r="C463" s="291">
        <v>160</v>
      </c>
      <c r="D463" s="1">
        <v>8</v>
      </c>
      <c r="E463" s="1">
        <v>5.98</v>
      </c>
      <c r="J463" s="64" t="s">
        <v>2396</v>
      </c>
      <c r="K463" s="64" t="s">
        <v>2399</v>
      </c>
      <c r="L463" s="64" t="s">
        <v>1004</v>
      </c>
      <c r="M463" s="64">
        <v>13</v>
      </c>
      <c r="N463" s="64">
        <v>4.05</v>
      </c>
    </row>
    <row r="464" spans="1:14" x14ac:dyDescent="0.25">
      <c r="A464" t="s">
        <v>129</v>
      </c>
      <c r="B464" s="1" t="s">
        <v>140</v>
      </c>
      <c r="C464" s="291">
        <v>160</v>
      </c>
      <c r="D464" s="1">
        <v>9</v>
      </c>
      <c r="E464" s="1">
        <v>6.25</v>
      </c>
      <c r="J464" s="64" t="s">
        <v>2396</v>
      </c>
      <c r="K464" s="64" t="s">
        <v>2399</v>
      </c>
      <c r="L464" s="64" t="s">
        <v>1004</v>
      </c>
      <c r="M464" s="64">
        <v>14</v>
      </c>
      <c r="N464" s="64">
        <v>4.2</v>
      </c>
    </row>
    <row r="465" spans="1:14" x14ac:dyDescent="0.25">
      <c r="A465" t="s">
        <v>129</v>
      </c>
      <c r="B465" s="1" t="s">
        <v>140</v>
      </c>
      <c r="C465" s="291">
        <v>160</v>
      </c>
      <c r="D465" s="1">
        <v>10</v>
      </c>
      <c r="E465" s="1">
        <v>6.37</v>
      </c>
      <c r="J465" s="64" t="s">
        <v>2396</v>
      </c>
      <c r="K465" s="64" t="s">
        <v>2399</v>
      </c>
      <c r="L465" s="64" t="s">
        <v>1004</v>
      </c>
      <c r="M465" s="64">
        <v>15</v>
      </c>
      <c r="N465" s="64">
        <v>4.3499999999999996</v>
      </c>
    </row>
    <row r="466" spans="1:14" x14ac:dyDescent="0.25">
      <c r="A466" t="s">
        <v>129</v>
      </c>
      <c r="B466" s="1" t="s">
        <v>140</v>
      </c>
      <c r="C466" s="291">
        <v>160</v>
      </c>
      <c r="D466" s="1">
        <v>11</v>
      </c>
      <c r="E466" s="1">
        <v>6.58</v>
      </c>
      <c r="J466" s="64" t="s">
        <v>2396</v>
      </c>
      <c r="K466" s="64" t="s">
        <v>2399</v>
      </c>
      <c r="L466" s="64" t="s">
        <v>1004</v>
      </c>
      <c r="M466" s="64">
        <v>16</v>
      </c>
      <c r="N466" s="64">
        <v>4.5</v>
      </c>
    </row>
    <row r="467" spans="1:14" x14ac:dyDescent="0.25">
      <c r="A467" t="s">
        <v>129</v>
      </c>
      <c r="B467" s="1" t="s">
        <v>140</v>
      </c>
      <c r="C467" s="291">
        <v>160</v>
      </c>
      <c r="D467" s="1">
        <v>12</v>
      </c>
      <c r="E467" s="1">
        <v>6.9</v>
      </c>
      <c r="J467" s="64" t="s">
        <v>2396</v>
      </c>
      <c r="K467" s="64" t="s">
        <v>2399</v>
      </c>
      <c r="L467" s="64" t="s">
        <v>1002</v>
      </c>
      <c r="M467" s="64">
        <v>4</v>
      </c>
      <c r="N467" s="64">
        <v>1.2</v>
      </c>
    </row>
    <row r="468" spans="1:14" x14ac:dyDescent="0.25">
      <c r="A468" t="s">
        <v>129</v>
      </c>
      <c r="B468" s="1" t="s">
        <v>140</v>
      </c>
      <c r="C468" s="291">
        <v>200</v>
      </c>
      <c r="D468" s="1">
        <v>-12</v>
      </c>
      <c r="E468" s="1">
        <v>3.15</v>
      </c>
      <c r="J468" s="64" t="s">
        <v>2396</v>
      </c>
      <c r="K468" s="64" t="s">
        <v>2399</v>
      </c>
      <c r="L468" s="64" t="s">
        <v>1002</v>
      </c>
      <c r="M468" s="64">
        <v>5</v>
      </c>
      <c r="N468" s="64">
        <v>1.3</v>
      </c>
    </row>
    <row r="469" spans="1:14" x14ac:dyDescent="0.25">
      <c r="A469" t="s">
        <v>129</v>
      </c>
      <c r="B469" s="1" t="s">
        <v>140</v>
      </c>
      <c r="C469" s="291">
        <v>200</v>
      </c>
      <c r="D469" s="1">
        <v>-11</v>
      </c>
      <c r="E469" s="1">
        <v>3.4</v>
      </c>
      <c r="J469" s="64" t="s">
        <v>2396</v>
      </c>
      <c r="K469" s="64" t="s">
        <v>2399</v>
      </c>
      <c r="L469" s="64" t="s">
        <v>1002</v>
      </c>
      <c r="M469" s="64">
        <v>6</v>
      </c>
      <c r="N469" s="64">
        <v>1.4</v>
      </c>
    </row>
    <row r="470" spans="1:14" x14ac:dyDescent="0.25">
      <c r="A470" t="s">
        <v>129</v>
      </c>
      <c r="B470" s="1" t="s">
        <v>140</v>
      </c>
      <c r="C470" s="291">
        <v>200</v>
      </c>
      <c r="D470" s="1">
        <v>-10</v>
      </c>
      <c r="E470" s="1">
        <v>3.65</v>
      </c>
      <c r="J470" s="64" t="s">
        <v>2396</v>
      </c>
      <c r="K470" s="64" t="s">
        <v>2399</v>
      </c>
      <c r="L470" s="64" t="s">
        <v>1002</v>
      </c>
      <c r="M470" s="64">
        <v>7</v>
      </c>
      <c r="N470" s="64">
        <v>1.5</v>
      </c>
    </row>
    <row r="471" spans="1:14" x14ac:dyDescent="0.25">
      <c r="A471" t="s">
        <v>129</v>
      </c>
      <c r="B471" s="1" t="s">
        <v>140</v>
      </c>
      <c r="C471" s="291">
        <v>200</v>
      </c>
      <c r="D471" s="1">
        <v>-9</v>
      </c>
      <c r="E471" s="1">
        <v>3.9</v>
      </c>
      <c r="J471" s="64" t="s">
        <v>2396</v>
      </c>
      <c r="K471" s="64" t="s">
        <v>2399</v>
      </c>
      <c r="L471" s="64" t="s">
        <v>1002</v>
      </c>
      <c r="M471" s="64">
        <v>8</v>
      </c>
      <c r="N471" s="64">
        <v>1.6</v>
      </c>
    </row>
    <row r="472" spans="1:14" x14ac:dyDescent="0.25">
      <c r="A472" t="s">
        <v>129</v>
      </c>
      <c r="B472" s="1" t="s">
        <v>140</v>
      </c>
      <c r="C472" s="291">
        <v>200</v>
      </c>
      <c r="D472" s="1">
        <v>-8</v>
      </c>
      <c r="E472" s="1">
        <v>4.18</v>
      </c>
      <c r="J472" s="64" t="s">
        <v>2396</v>
      </c>
      <c r="K472" s="64" t="s">
        <v>2399</v>
      </c>
      <c r="L472" s="64" t="s">
        <v>1002</v>
      </c>
      <c r="M472" s="64">
        <v>9</v>
      </c>
      <c r="N472" s="64">
        <v>1.75</v>
      </c>
    </row>
    <row r="473" spans="1:14" x14ac:dyDescent="0.25">
      <c r="A473" t="s">
        <v>129</v>
      </c>
      <c r="B473" s="1" t="s">
        <v>140</v>
      </c>
      <c r="C473" s="291">
        <v>200</v>
      </c>
      <c r="D473" s="1">
        <v>-7</v>
      </c>
      <c r="E473" s="1">
        <v>4.47</v>
      </c>
      <c r="J473" s="64" t="s">
        <v>2396</v>
      </c>
      <c r="K473" s="64" t="s">
        <v>2399</v>
      </c>
      <c r="L473" s="64" t="s">
        <v>1002</v>
      </c>
      <c r="M473" s="64">
        <v>10</v>
      </c>
      <c r="N473" s="64">
        <v>1.9</v>
      </c>
    </row>
    <row r="474" spans="1:14" x14ac:dyDescent="0.25">
      <c r="A474" t="s">
        <v>129</v>
      </c>
      <c r="B474" s="1" t="s">
        <v>140</v>
      </c>
      <c r="C474" s="291">
        <v>200</v>
      </c>
      <c r="D474" s="1">
        <v>-6</v>
      </c>
      <c r="E474" s="1">
        <v>4.75</v>
      </c>
      <c r="J474" s="64" t="s">
        <v>2396</v>
      </c>
      <c r="K474" s="64" t="s">
        <v>2399</v>
      </c>
      <c r="L474" s="64" t="s">
        <v>1002</v>
      </c>
      <c r="M474" s="64">
        <v>11</v>
      </c>
      <c r="N474" s="64">
        <v>2.0499999999999998</v>
      </c>
    </row>
    <row r="475" spans="1:14" x14ac:dyDescent="0.25">
      <c r="A475" t="s">
        <v>129</v>
      </c>
      <c r="B475" s="1" t="s">
        <v>140</v>
      </c>
      <c r="C475" s="291">
        <v>200</v>
      </c>
      <c r="D475" s="1">
        <v>-5</v>
      </c>
      <c r="E475" s="1">
        <v>4.88</v>
      </c>
      <c r="J475" s="64" t="s">
        <v>2396</v>
      </c>
      <c r="K475" s="64" t="s">
        <v>2399</v>
      </c>
      <c r="L475" s="64" t="s">
        <v>1002</v>
      </c>
      <c r="M475" s="64">
        <v>12</v>
      </c>
      <c r="N475" s="64">
        <v>2.2000000000000002</v>
      </c>
    </row>
    <row r="476" spans="1:14" x14ac:dyDescent="0.25">
      <c r="A476" t="s">
        <v>129</v>
      </c>
      <c r="B476" s="1" t="s">
        <v>140</v>
      </c>
      <c r="C476" s="291">
        <v>200</v>
      </c>
      <c r="D476" s="1">
        <v>-4</v>
      </c>
      <c r="E476" s="1">
        <v>5.0199999999999996</v>
      </c>
      <c r="J476" s="64" t="s">
        <v>2396</v>
      </c>
      <c r="K476" s="64" t="s">
        <v>2399</v>
      </c>
      <c r="L476" s="64" t="s">
        <v>1002</v>
      </c>
      <c r="M476" s="64">
        <v>13</v>
      </c>
      <c r="N476" s="64">
        <v>2.2999999999999998</v>
      </c>
    </row>
    <row r="477" spans="1:14" x14ac:dyDescent="0.25">
      <c r="A477" t="s">
        <v>129</v>
      </c>
      <c r="B477" s="1" t="s">
        <v>140</v>
      </c>
      <c r="C477" s="291">
        <v>200</v>
      </c>
      <c r="D477" s="1">
        <v>-3</v>
      </c>
      <c r="E477" s="1">
        <v>5.15</v>
      </c>
      <c r="J477" s="64" t="s">
        <v>2396</v>
      </c>
      <c r="K477" s="64" t="s">
        <v>2399</v>
      </c>
      <c r="L477" s="64" t="s">
        <v>1002</v>
      </c>
      <c r="M477" s="64">
        <v>14</v>
      </c>
      <c r="N477" s="64">
        <v>2.4</v>
      </c>
    </row>
    <row r="478" spans="1:14" x14ac:dyDescent="0.25">
      <c r="A478" t="s">
        <v>129</v>
      </c>
      <c r="B478" s="1" t="s">
        <v>140</v>
      </c>
      <c r="C478" s="291">
        <v>200</v>
      </c>
      <c r="D478" s="1">
        <v>-2</v>
      </c>
      <c r="E478" s="1">
        <v>5.52</v>
      </c>
      <c r="J478" s="64" t="s">
        <v>2396</v>
      </c>
      <c r="K478" s="64" t="s">
        <v>2399</v>
      </c>
      <c r="L478" s="64" t="s">
        <v>1002</v>
      </c>
      <c r="M478" s="64">
        <v>15</v>
      </c>
      <c r="N478" s="64">
        <v>2.5</v>
      </c>
    </row>
    <row r="479" spans="1:14" x14ac:dyDescent="0.25">
      <c r="A479" t="s">
        <v>129</v>
      </c>
      <c r="B479" s="1" t="s">
        <v>140</v>
      </c>
      <c r="C479" s="291">
        <v>200</v>
      </c>
      <c r="D479" s="1">
        <v>-1</v>
      </c>
      <c r="E479" s="1">
        <v>5.88</v>
      </c>
      <c r="J479" s="64" t="s">
        <v>2396</v>
      </c>
      <c r="K479" s="64" t="s">
        <v>2399</v>
      </c>
      <c r="L479" s="64" t="s">
        <v>1002</v>
      </c>
      <c r="M479" s="64">
        <v>16</v>
      </c>
      <c r="N479" s="64">
        <v>2.6</v>
      </c>
    </row>
    <row r="480" spans="1:14" x14ac:dyDescent="0.25">
      <c r="A480" t="s">
        <v>129</v>
      </c>
      <c r="B480" s="1" t="s">
        <v>140</v>
      </c>
      <c r="C480" s="291">
        <v>200</v>
      </c>
      <c r="D480" s="1">
        <v>0</v>
      </c>
      <c r="E480" s="1">
        <v>6.25</v>
      </c>
      <c r="J480" s="64" t="s">
        <v>2396</v>
      </c>
      <c r="K480" s="64" t="s">
        <v>2399</v>
      </c>
      <c r="L480" s="64" t="s">
        <v>1002</v>
      </c>
      <c r="M480" s="64">
        <v>17</v>
      </c>
      <c r="N480" s="64">
        <v>2.75</v>
      </c>
    </row>
    <row r="481" spans="1:14" x14ac:dyDescent="0.25">
      <c r="A481" t="s">
        <v>129</v>
      </c>
      <c r="B481" s="1" t="s">
        <v>140</v>
      </c>
      <c r="C481" s="291">
        <v>200</v>
      </c>
      <c r="D481" s="1">
        <v>1</v>
      </c>
      <c r="E481" s="1">
        <v>6.63</v>
      </c>
      <c r="J481" s="64" t="s">
        <v>2396</v>
      </c>
      <c r="K481" s="64" t="s">
        <v>2399</v>
      </c>
      <c r="L481" s="64" t="s">
        <v>1002</v>
      </c>
      <c r="M481" s="64">
        <v>18</v>
      </c>
      <c r="N481" s="64">
        <v>2.9</v>
      </c>
    </row>
    <row r="482" spans="1:14" x14ac:dyDescent="0.25">
      <c r="A482" t="s">
        <v>129</v>
      </c>
      <c r="B482" s="1" t="s">
        <v>140</v>
      </c>
      <c r="C482" s="291">
        <v>200</v>
      </c>
      <c r="D482" s="1">
        <v>2</v>
      </c>
      <c r="E482" s="1">
        <v>7.02</v>
      </c>
      <c r="J482" s="64" t="s">
        <v>2396</v>
      </c>
      <c r="K482" s="64" t="s">
        <v>2399</v>
      </c>
      <c r="L482" s="64" t="s">
        <v>1002</v>
      </c>
      <c r="M482" s="64">
        <v>19</v>
      </c>
      <c r="N482" s="64">
        <v>3.05</v>
      </c>
    </row>
    <row r="483" spans="1:14" x14ac:dyDescent="0.25">
      <c r="A483" t="s">
        <v>129</v>
      </c>
      <c r="B483" s="1" t="s">
        <v>140</v>
      </c>
      <c r="C483" s="291">
        <v>200</v>
      </c>
      <c r="D483" s="1">
        <v>3</v>
      </c>
      <c r="E483" s="1">
        <v>7.4</v>
      </c>
      <c r="J483" s="64" t="s">
        <v>2396</v>
      </c>
      <c r="K483" s="64" t="s">
        <v>2399</v>
      </c>
      <c r="L483" s="64" t="s">
        <v>1002</v>
      </c>
      <c r="M483" s="64">
        <v>20</v>
      </c>
      <c r="N483" s="64">
        <v>3.2</v>
      </c>
    </row>
    <row r="484" spans="1:14" x14ac:dyDescent="0.25">
      <c r="A484" t="s">
        <v>129</v>
      </c>
      <c r="B484" s="1" t="s">
        <v>140</v>
      </c>
      <c r="C484" s="291">
        <v>200</v>
      </c>
      <c r="D484" s="1">
        <v>4</v>
      </c>
      <c r="E484" s="1">
        <v>7.68</v>
      </c>
      <c r="J484" s="64" t="s">
        <v>2396</v>
      </c>
      <c r="K484" s="64" t="s">
        <v>2399</v>
      </c>
      <c r="L484" s="64" t="s">
        <v>1005</v>
      </c>
      <c r="M484" s="64">
        <v>2</v>
      </c>
      <c r="N484" s="64">
        <v>1.5</v>
      </c>
    </row>
    <row r="485" spans="1:14" x14ac:dyDescent="0.25">
      <c r="A485" t="s">
        <v>129</v>
      </c>
      <c r="B485" s="1" t="s">
        <v>140</v>
      </c>
      <c r="C485" s="291">
        <v>200</v>
      </c>
      <c r="D485" s="1">
        <v>5</v>
      </c>
      <c r="E485" s="1">
        <v>7.97</v>
      </c>
      <c r="J485" s="64" t="s">
        <v>2396</v>
      </c>
      <c r="K485" s="64" t="s">
        <v>2399</v>
      </c>
      <c r="L485" s="64" t="s">
        <v>1005</v>
      </c>
      <c r="M485" s="64">
        <v>3</v>
      </c>
      <c r="N485" s="64">
        <v>1.85</v>
      </c>
    </row>
    <row r="486" spans="1:14" x14ac:dyDescent="0.25">
      <c r="A486" t="s">
        <v>129</v>
      </c>
      <c r="B486" s="1" t="s">
        <v>140</v>
      </c>
      <c r="C486" s="291">
        <v>200</v>
      </c>
      <c r="D486" s="1">
        <v>6</v>
      </c>
      <c r="E486" s="1">
        <v>8.25</v>
      </c>
      <c r="J486" s="64" t="s">
        <v>2396</v>
      </c>
      <c r="K486" s="64" t="s">
        <v>2399</v>
      </c>
      <c r="L486" s="64" t="s">
        <v>1005</v>
      </c>
      <c r="M486" s="64">
        <v>4</v>
      </c>
      <c r="N486" s="64">
        <v>2.2000000000000002</v>
      </c>
    </row>
    <row r="487" spans="1:14" x14ac:dyDescent="0.25">
      <c r="A487" t="s">
        <v>129</v>
      </c>
      <c r="B487" s="1" t="s">
        <v>140</v>
      </c>
      <c r="C487" s="291">
        <v>200</v>
      </c>
      <c r="D487" s="1">
        <v>7</v>
      </c>
      <c r="E487" s="1">
        <v>8.48</v>
      </c>
      <c r="J487" s="64" t="s">
        <v>2396</v>
      </c>
      <c r="K487" s="64" t="s">
        <v>2399</v>
      </c>
      <c r="L487" s="64" t="s">
        <v>1005</v>
      </c>
      <c r="M487" s="64">
        <v>5</v>
      </c>
      <c r="N487" s="64">
        <v>2.6</v>
      </c>
    </row>
    <row r="488" spans="1:14" x14ac:dyDescent="0.25">
      <c r="A488" t="s">
        <v>129</v>
      </c>
      <c r="B488" s="1" t="s">
        <v>140</v>
      </c>
      <c r="C488" s="291">
        <v>200</v>
      </c>
      <c r="D488" s="1">
        <v>8</v>
      </c>
      <c r="E488" s="1">
        <v>8.7200000000000006</v>
      </c>
      <c r="J488" s="64" t="s">
        <v>2396</v>
      </c>
      <c r="K488" s="64" t="s">
        <v>2399</v>
      </c>
      <c r="L488" s="64" t="s">
        <v>1005</v>
      </c>
      <c r="M488" s="64">
        <v>6</v>
      </c>
      <c r="N488" s="64">
        <v>3</v>
      </c>
    </row>
    <row r="489" spans="1:14" x14ac:dyDescent="0.25">
      <c r="A489" t="s">
        <v>129</v>
      </c>
      <c r="B489" s="1" t="s">
        <v>140</v>
      </c>
      <c r="C489" s="291">
        <v>200</v>
      </c>
      <c r="D489" s="1">
        <v>9</v>
      </c>
      <c r="E489" s="1">
        <v>8.9499999999999993</v>
      </c>
      <c r="J489" s="64" t="s">
        <v>2396</v>
      </c>
      <c r="K489" s="64" t="s">
        <v>2399</v>
      </c>
      <c r="L489" s="64" t="s">
        <v>1005</v>
      </c>
      <c r="M489" s="64">
        <v>7</v>
      </c>
      <c r="N489" s="64">
        <v>3.2</v>
      </c>
    </row>
    <row r="490" spans="1:14" x14ac:dyDescent="0.25">
      <c r="A490" t="s">
        <v>129</v>
      </c>
      <c r="B490" s="1" t="s">
        <v>140</v>
      </c>
      <c r="C490" s="291">
        <v>200</v>
      </c>
      <c r="D490" s="1">
        <v>10</v>
      </c>
      <c r="E490" s="1">
        <v>9.3000000000000007</v>
      </c>
      <c r="J490" s="64" t="s">
        <v>2396</v>
      </c>
      <c r="K490" s="64" t="s">
        <v>2399</v>
      </c>
      <c r="L490" s="64" t="s">
        <v>1005</v>
      </c>
      <c r="M490" s="64">
        <v>8</v>
      </c>
      <c r="N490" s="64">
        <v>3.4</v>
      </c>
    </row>
    <row r="491" spans="1:14" x14ac:dyDescent="0.25">
      <c r="A491" t="s">
        <v>129</v>
      </c>
      <c r="B491" s="1" t="s">
        <v>140</v>
      </c>
      <c r="C491" s="291">
        <v>200</v>
      </c>
      <c r="D491" s="1">
        <v>11</v>
      </c>
      <c r="E491" s="1">
        <v>9.65</v>
      </c>
      <c r="J491" s="64" t="s">
        <v>2396</v>
      </c>
      <c r="K491" s="64" t="s">
        <v>2399</v>
      </c>
      <c r="L491" s="64" t="s">
        <v>1005</v>
      </c>
      <c r="M491" s="64">
        <v>9</v>
      </c>
      <c r="N491" s="64">
        <v>3.53</v>
      </c>
    </row>
    <row r="492" spans="1:14" x14ac:dyDescent="0.25">
      <c r="A492" t="s">
        <v>129</v>
      </c>
      <c r="B492" s="1" t="s">
        <v>140</v>
      </c>
      <c r="C492" s="291">
        <v>200</v>
      </c>
      <c r="D492" s="1">
        <v>12</v>
      </c>
      <c r="E492" s="1">
        <v>10</v>
      </c>
      <c r="J492" s="64" t="s">
        <v>2396</v>
      </c>
      <c r="K492" s="64" t="s">
        <v>2399</v>
      </c>
      <c r="L492" s="64" t="s">
        <v>1005</v>
      </c>
      <c r="M492" s="64">
        <v>10</v>
      </c>
      <c r="N492" s="64">
        <v>3.63</v>
      </c>
    </row>
    <row r="493" spans="1:14" x14ac:dyDescent="0.25">
      <c r="A493" t="s">
        <v>129</v>
      </c>
      <c r="B493" s="1" t="s">
        <v>140</v>
      </c>
      <c r="C493" s="291">
        <v>250</v>
      </c>
      <c r="D493" s="1">
        <v>-12</v>
      </c>
      <c r="E493" s="1">
        <v>5.85</v>
      </c>
      <c r="J493" s="64" t="s">
        <v>2396</v>
      </c>
      <c r="K493" s="64" t="s">
        <v>2399</v>
      </c>
      <c r="L493" s="64" t="s">
        <v>1005</v>
      </c>
      <c r="M493" s="64">
        <v>11</v>
      </c>
      <c r="N493" s="64">
        <v>3.78</v>
      </c>
    </row>
    <row r="494" spans="1:14" x14ac:dyDescent="0.25">
      <c r="A494" t="s">
        <v>129</v>
      </c>
      <c r="B494" s="1" t="s">
        <v>140</v>
      </c>
      <c r="C494" s="291">
        <v>250</v>
      </c>
      <c r="D494" s="1">
        <v>-11</v>
      </c>
      <c r="E494" s="1">
        <v>6.22</v>
      </c>
      <c r="J494" s="64" t="s">
        <v>2396</v>
      </c>
      <c r="K494" s="64" t="s">
        <v>2399</v>
      </c>
      <c r="L494" s="64" t="s">
        <v>1005</v>
      </c>
      <c r="M494" s="64">
        <v>12</v>
      </c>
      <c r="N494" s="64">
        <v>3.9</v>
      </c>
    </row>
    <row r="495" spans="1:14" x14ac:dyDescent="0.25">
      <c r="A495" t="s">
        <v>129</v>
      </c>
      <c r="B495" s="1" t="s">
        <v>140</v>
      </c>
      <c r="C495" s="291">
        <v>250</v>
      </c>
      <c r="D495" s="1">
        <v>-10</v>
      </c>
      <c r="E495" s="1">
        <v>6.58</v>
      </c>
      <c r="J495" s="64" t="s">
        <v>2396</v>
      </c>
      <c r="K495" s="64" t="s">
        <v>2400</v>
      </c>
      <c r="L495" s="64" t="s">
        <v>1003</v>
      </c>
      <c r="M495" s="64">
        <v>4</v>
      </c>
      <c r="N495" s="64">
        <v>1.2</v>
      </c>
    </row>
    <row r="496" spans="1:14" x14ac:dyDescent="0.25">
      <c r="A496" t="s">
        <v>129</v>
      </c>
      <c r="B496" s="1" t="s">
        <v>140</v>
      </c>
      <c r="C496" s="291">
        <v>250</v>
      </c>
      <c r="D496" s="1">
        <v>-9</v>
      </c>
      <c r="E496" s="1">
        <v>6.95</v>
      </c>
      <c r="J496" s="64" t="s">
        <v>2396</v>
      </c>
      <c r="K496" s="64" t="s">
        <v>2400</v>
      </c>
      <c r="L496" s="64" t="s">
        <v>1003</v>
      </c>
      <c r="M496" s="64">
        <v>5</v>
      </c>
      <c r="N496" s="64">
        <v>1.45</v>
      </c>
    </row>
    <row r="497" spans="1:14" x14ac:dyDescent="0.25">
      <c r="A497" t="s">
        <v>129</v>
      </c>
      <c r="B497" s="1" t="s">
        <v>140</v>
      </c>
      <c r="C497" s="291">
        <v>250</v>
      </c>
      <c r="D497" s="1">
        <v>-8</v>
      </c>
      <c r="E497" s="1">
        <v>7.32</v>
      </c>
      <c r="J497" s="64" t="s">
        <v>2396</v>
      </c>
      <c r="K497" s="64" t="s">
        <v>2400</v>
      </c>
      <c r="L497" s="64" t="s">
        <v>1003</v>
      </c>
      <c r="M497" s="64">
        <v>6</v>
      </c>
      <c r="N497" s="64">
        <v>1.7</v>
      </c>
    </row>
    <row r="498" spans="1:14" x14ac:dyDescent="0.25">
      <c r="A498" t="s">
        <v>129</v>
      </c>
      <c r="B498" s="1" t="s">
        <v>140</v>
      </c>
      <c r="C498" s="291">
        <v>250</v>
      </c>
      <c r="D498" s="1">
        <v>-7</v>
      </c>
      <c r="E498" s="1">
        <v>7.69</v>
      </c>
      <c r="J498" s="64" t="s">
        <v>2396</v>
      </c>
      <c r="K498" s="64" t="s">
        <v>2400</v>
      </c>
      <c r="L498" s="64" t="s">
        <v>1003</v>
      </c>
      <c r="M498" s="64">
        <v>7</v>
      </c>
      <c r="N498" s="64">
        <v>1.9</v>
      </c>
    </row>
    <row r="499" spans="1:14" x14ac:dyDescent="0.25">
      <c r="A499" t="s">
        <v>129</v>
      </c>
      <c r="B499" s="1" t="s">
        <v>140</v>
      </c>
      <c r="C499" s="291">
        <v>250</v>
      </c>
      <c r="D499" s="1">
        <v>-6</v>
      </c>
      <c r="E499" s="1">
        <v>8.0500000000000007</v>
      </c>
      <c r="J499" s="64" t="s">
        <v>2396</v>
      </c>
      <c r="K499" s="64" t="s">
        <v>2400</v>
      </c>
      <c r="L499" s="64" t="s">
        <v>1003</v>
      </c>
      <c r="M499" s="64">
        <v>8</v>
      </c>
      <c r="N499" s="64">
        <v>2.1</v>
      </c>
    </row>
    <row r="500" spans="1:14" x14ac:dyDescent="0.25">
      <c r="A500" t="s">
        <v>129</v>
      </c>
      <c r="B500" s="1" t="s">
        <v>140</v>
      </c>
      <c r="C500" s="291">
        <v>250</v>
      </c>
      <c r="D500" s="1">
        <v>-5</v>
      </c>
      <c r="E500" s="1">
        <v>8.52</v>
      </c>
      <c r="J500" s="64" t="s">
        <v>2396</v>
      </c>
      <c r="K500" s="64" t="s">
        <v>2400</v>
      </c>
      <c r="L500" s="64" t="s">
        <v>1003</v>
      </c>
      <c r="M500" s="64">
        <v>9</v>
      </c>
      <c r="N500" s="64">
        <v>2.2000000000000002</v>
      </c>
    </row>
    <row r="501" spans="1:14" x14ac:dyDescent="0.25">
      <c r="A501" t="s">
        <v>129</v>
      </c>
      <c r="B501" s="1" t="s">
        <v>140</v>
      </c>
      <c r="C501" s="291">
        <v>250</v>
      </c>
      <c r="D501" s="1">
        <v>-4</v>
      </c>
      <c r="E501" s="1">
        <v>8.98</v>
      </c>
      <c r="J501" s="64" t="s">
        <v>2396</v>
      </c>
      <c r="K501" s="64" t="s">
        <v>2400</v>
      </c>
      <c r="L501" s="64" t="s">
        <v>1003</v>
      </c>
      <c r="M501" s="64">
        <v>10</v>
      </c>
      <c r="N501" s="64">
        <v>2.2999999999999998</v>
      </c>
    </row>
    <row r="502" spans="1:14" x14ac:dyDescent="0.25">
      <c r="A502" t="s">
        <v>129</v>
      </c>
      <c r="B502" s="1" t="s">
        <v>140</v>
      </c>
      <c r="C502" s="291">
        <v>250</v>
      </c>
      <c r="D502" s="1">
        <v>-3</v>
      </c>
      <c r="E502" s="1">
        <v>9.4499999999999993</v>
      </c>
      <c r="J502" s="64" t="s">
        <v>2396</v>
      </c>
      <c r="K502" s="64" t="s">
        <v>2400</v>
      </c>
      <c r="L502" s="64" t="s">
        <v>1003</v>
      </c>
      <c r="M502" s="64">
        <v>11</v>
      </c>
      <c r="N502" s="64">
        <v>2.4</v>
      </c>
    </row>
    <row r="503" spans="1:14" x14ac:dyDescent="0.25">
      <c r="A503" t="s">
        <v>129</v>
      </c>
      <c r="B503" s="1" t="s">
        <v>140</v>
      </c>
      <c r="C503" s="291">
        <v>250</v>
      </c>
      <c r="D503" s="1">
        <v>-2</v>
      </c>
      <c r="E503" s="1">
        <v>9.73</v>
      </c>
      <c r="J503" s="64" t="s">
        <v>2396</v>
      </c>
      <c r="K503" s="64" t="s">
        <v>2400</v>
      </c>
      <c r="L503" s="64" t="s">
        <v>1003</v>
      </c>
      <c r="M503" s="64">
        <v>12</v>
      </c>
      <c r="N503" s="64">
        <v>2.5</v>
      </c>
    </row>
    <row r="504" spans="1:14" x14ac:dyDescent="0.25">
      <c r="A504" t="s">
        <v>129</v>
      </c>
      <c r="B504" s="1" t="s">
        <v>140</v>
      </c>
      <c r="C504" s="291">
        <v>250</v>
      </c>
      <c r="D504" s="1">
        <v>-1</v>
      </c>
      <c r="E504" s="1">
        <v>10.199999999999999</v>
      </c>
      <c r="J504" s="64" t="s">
        <v>2396</v>
      </c>
      <c r="K504" s="64" t="s">
        <v>2401</v>
      </c>
      <c r="L504" s="64" t="s">
        <v>2416</v>
      </c>
      <c r="M504" s="64">
        <v>1</v>
      </c>
      <c r="N504" s="64">
        <v>1</v>
      </c>
    </row>
    <row r="505" spans="1:14" x14ac:dyDescent="0.25">
      <c r="A505" t="s">
        <v>129</v>
      </c>
      <c r="B505" s="1" t="s">
        <v>140</v>
      </c>
      <c r="C505" s="291">
        <v>250</v>
      </c>
      <c r="D505" s="1">
        <v>0</v>
      </c>
      <c r="E505" s="1">
        <v>10.3</v>
      </c>
      <c r="J505" s="64" t="s">
        <v>2396</v>
      </c>
      <c r="K505" s="64" t="s">
        <v>2401</v>
      </c>
      <c r="L505" s="64" t="s">
        <v>2416</v>
      </c>
      <c r="M505" s="64">
        <v>2</v>
      </c>
      <c r="N505" s="64">
        <v>1.3</v>
      </c>
    </row>
    <row r="506" spans="1:14" x14ac:dyDescent="0.25">
      <c r="A506" t="s">
        <v>129</v>
      </c>
      <c r="B506" s="1" t="s">
        <v>140</v>
      </c>
      <c r="C506" s="291">
        <v>250</v>
      </c>
      <c r="D506" s="1">
        <v>1</v>
      </c>
      <c r="E506" s="1">
        <v>10.48</v>
      </c>
      <c r="J506" s="64" t="s">
        <v>2396</v>
      </c>
      <c r="K506" s="64" t="s">
        <v>2401</v>
      </c>
      <c r="L506" s="64" t="s">
        <v>2416</v>
      </c>
      <c r="M506" s="64">
        <v>3</v>
      </c>
      <c r="N506" s="64">
        <v>1.7</v>
      </c>
    </row>
    <row r="507" spans="1:14" x14ac:dyDescent="0.25">
      <c r="A507" t="s">
        <v>129</v>
      </c>
      <c r="B507" s="1" t="s">
        <v>140</v>
      </c>
      <c r="C507" s="291">
        <v>250</v>
      </c>
      <c r="D507" s="1">
        <v>2</v>
      </c>
      <c r="E507" s="1">
        <v>10.67</v>
      </c>
      <c r="J507" s="64" t="s">
        <v>2396</v>
      </c>
      <c r="K507" s="64" t="s">
        <v>2401</v>
      </c>
      <c r="L507" s="64" t="s">
        <v>2416</v>
      </c>
      <c r="M507" s="64">
        <v>4</v>
      </c>
      <c r="N507" s="64">
        <v>2.1</v>
      </c>
    </row>
    <row r="508" spans="1:14" x14ac:dyDescent="0.25">
      <c r="A508" t="s">
        <v>129</v>
      </c>
      <c r="B508" s="1" t="s">
        <v>140</v>
      </c>
      <c r="C508" s="291">
        <v>250</v>
      </c>
      <c r="D508" s="1">
        <v>3</v>
      </c>
      <c r="E508" s="1">
        <v>10.85</v>
      </c>
      <c r="J508" s="64" t="s">
        <v>2396</v>
      </c>
      <c r="K508" s="64" t="s">
        <v>2401</v>
      </c>
      <c r="L508" s="64" t="s">
        <v>2416</v>
      </c>
      <c r="M508" s="64">
        <v>5</v>
      </c>
      <c r="N508" s="64">
        <v>2.5</v>
      </c>
    </row>
    <row r="509" spans="1:14" x14ac:dyDescent="0.25">
      <c r="A509" t="s">
        <v>129</v>
      </c>
      <c r="B509" s="1" t="s">
        <v>140</v>
      </c>
      <c r="C509" s="291">
        <v>250</v>
      </c>
      <c r="D509" s="1">
        <v>4</v>
      </c>
      <c r="E509" s="1">
        <v>11.35</v>
      </c>
      <c r="J509" s="64" t="s">
        <v>2396</v>
      </c>
      <c r="K509" s="64" t="s">
        <v>2401</v>
      </c>
      <c r="L509" s="64" t="s">
        <v>2416</v>
      </c>
      <c r="M509" s="64">
        <v>6</v>
      </c>
      <c r="N509" s="64">
        <v>2.7</v>
      </c>
    </row>
    <row r="510" spans="1:14" x14ac:dyDescent="0.25">
      <c r="A510" t="s">
        <v>129</v>
      </c>
      <c r="B510" s="1" t="s">
        <v>140</v>
      </c>
      <c r="C510" s="291">
        <v>250</v>
      </c>
      <c r="D510" s="1">
        <v>5</v>
      </c>
      <c r="E510" s="1">
        <v>11.85</v>
      </c>
      <c r="J510" s="64" t="s">
        <v>2396</v>
      </c>
      <c r="K510" s="64" t="s">
        <v>2401</v>
      </c>
      <c r="L510" s="64" t="s">
        <v>2416</v>
      </c>
      <c r="M510" s="64">
        <v>7</v>
      </c>
      <c r="N510" s="64">
        <v>3</v>
      </c>
    </row>
    <row r="511" spans="1:14" x14ac:dyDescent="0.25">
      <c r="A511" t="s">
        <v>129</v>
      </c>
      <c r="B511" s="1" t="s">
        <v>140</v>
      </c>
      <c r="C511" s="291">
        <v>250</v>
      </c>
      <c r="D511" s="1">
        <v>6</v>
      </c>
      <c r="E511" s="1">
        <v>12.35</v>
      </c>
      <c r="J511" s="64" t="s">
        <v>2396</v>
      </c>
      <c r="K511" s="64" t="s">
        <v>2401</v>
      </c>
      <c r="L511" s="64" t="s">
        <v>2416</v>
      </c>
      <c r="M511" s="64">
        <v>8</v>
      </c>
      <c r="N511" s="64">
        <v>3.2</v>
      </c>
    </row>
    <row r="512" spans="1:14" x14ac:dyDescent="0.25">
      <c r="A512" t="s">
        <v>129</v>
      </c>
      <c r="B512" s="1" t="s">
        <v>140</v>
      </c>
      <c r="C512" s="291">
        <v>250</v>
      </c>
      <c r="D512" s="1">
        <v>7</v>
      </c>
      <c r="E512" s="1">
        <v>12.82</v>
      </c>
      <c r="J512" s="64" t="s">
        <v>2396</v>
      </c>
      <c r="K512" s="64" t="s">
        <v>2401</v>
      </c>
      <c r="L512" s="64" t="s">
        <v>2416</v>
      </c>
      <c r="M512" s="64">
        <v>9</v>
      </c>
      <c r="N512" s="64">
        <v>3.5</v>
      </c>
    </row>
    <row r="513" spans="1:14" x14ac:dyDescent="0.25">
      <c r="A513" t="s">
        <v>129</v>
      </c>
      <c r="B513" s="1" t="s">
        <v>140</v>
      </c>
      <c r="C513" s="291">
        <v>250</v>
      </c>
      <c r="D513" s="1">
        <v>8</v>
      </c>
      <c r="E513" s="1">
        <v>13.28</v>
      </c>
      <c r="J513" s="64" t="s">
        <v>2396</v>
      </c>
      <c r="K513" s="64" t="s">
        <v>2401</v>
      </c>
      <c r="L513" s="64" t="s">
        <v>2416</v>
      </c>
      <c r="M513" s="64">
        <v>10</v>
      </c>
      <c r="N513" s="64">
        <v>3.8</v>
      </c>
    </row>
    <row r="514" spans="1:14" x14ac:dyDescent="0.25">
      <c r="A514" t="s">
        <v>129</v>
      </c>
      <c r="B514" s="1" t="s">
        <v>140</v>
      </c>
      <c r="C514" s="291">
        <v>250</v>
      </c>
      <c r="D514" s="1">
        <v>9</v>
      </c>
      <c r="E514" s="1">
        <v>13.75</v>
      </c>
      <c r="J514" s="64" t="s">
        <v>2396</v>
      </c>
      <c r="K514" s="64" t="s">
        <v>2401</v>
      </c>
      <c r="L514" s="64" t="s">
        <v>2416</v>
      </c>
      <c r="M514" s="64">
        <v>11</v>
      </c>
      <c r="N514" s="64">
        <v>4</v>
      </c>
    </row>
    <row r="515" spans="1:14" x14ac:dyDescent="0.25">
      <c r="A515" t="s">
        <v>129</v>
      </c>
      <c r="B515" s="1" t="s">
        <v>140</v>
      </c>
      <c r="C515" s="291">
        <v>250</v>
      </c>
      <c r="D515" s="1">
        <v>10</v>
      </c>
      <c r="E515" s="1">
        <v>14.33</v>
      </c>
      <c r="J515" s="64" t="s">
        <v>2396</v>
      </c>
      <c r="K515" s="64" t="s">
        <v>2401</v>
      </c>
      <c r="L515" s="64" t="s">
        <v>2416</v>
      </c>
      <c r="M515" s="64">
        <v>1</v>
      </c>
      <c r="N515" s="64">
        <v>0.9</v>
      </c>
    </row>
    <row r="516" spans="1:14" x14ac:dyDescent="0.25">
      <c r="A516" t="s">
        <v>129</v>
      </c>
      <c r="B516" s="1" t="s">
        <v>140</v>
      </c>
      <c r="C516" s="291">
        <v>250</v>
      </c>
      <c r="D516" s="1">
        <v>11</v>
      </c>
      <c r="E516" s="1">
        <v>14.92</v>
      </c>
      <c r="J516" s="64" t="s">
        <v>2396</v>
      </c>
      <c r="K516" s="64" t="s">
        <v>2401</v>
      </c>
      <c r="L516" s="64" t="s">
        <v>2416</v>
      </c>
      <c r="M516" s="64">
        <v>2</v>
      </c>
      <c r="N516" s="64">
        <v>1.1000000000000001</v>
      </c>
    </row>
    <row r="517" spans="1:14" x14ac:dyDescent="0.25">
      <c r="A517" t="s">
        <v>129</v>
      </c>
      <c r="B517" s="1" t="s">
        <v>140</v>
      </c>
      <c r="C517" s="291">
        <v>250</v>
      </c>
      <c r="D517" s="1">
        <v>12</v>
      </c>
      <c r="E517" s="1">
        <v>15.5</v>
      </c>
      <c r="J517" s="64" t="s">
        <v>2396</v>
      </c>
      <c r="K517" s="64" t="s">
        <v>2401</v>
      </c>
      <c r="L517" s="64" t="s">
        <v>2416</v>
      </c>
      <c r="M517" s="64">
        <v>3</v>
      </c>
      <c r="N517" s="64">
        <v>1.4</v>
      </c>
    </row>
    <row r="518" spans="1:14" x14ac:dyDescent="0.25">
      <c r="A518" t="s">
        <v>129</v>
      </c>
      <c r="B518" s="1" t="s">
        <v>164</v>
      </c>
      <c r="C518" s="291">
        <v>100</v>
      </c>
      <c r="D518" s="1">
        <v>1</v>
      </c>
      <c r="E518" s="1">
        <v>8.3000000000000007</v>
      </c>
      <c r="J518" s="64" t="s">
        <v>2396</v>
      </c>
      <c r="K518" s="64" t="s">
        <v>2401</v>
      </c>
      <c r="L518" s="64" t="s">
        <v>2416</v>
      </c>
      <c r="M518" s="64">
        <v>4</v>
      </c>
      <c r="N518" s="64">
        <v>1.8</v>
      </c>
    </row>
    <row r="519" spans="1:14" x14ac:dyDescent="0.25">
      <c r="A519" t="s">
        <v>129</v>
      </c>
      <c r="B519" s="1" t="s">
        <v>164</v>
      </c>
      <c r="C519" s="291">
        <v>100</v>
      </c>
      <c r="D519" s="1">
        <v>2</v>
      </c>
      <c r="E519" s="1">
        <v>6.69</v>
      </c>
      <c r="J519" s="64" t="s">
        <v>2396</v>
      </c>
      <c r="K519" s="64" t="s">
        <v>2401</v>
      </c>
      <c r="L519" s="64" t="s">
        <v>2416</v>
      </c>
      <c r="M519" s="64">
        <v>5</v>
      </c>
      <c r="N519" s="64">
        <v>2.1</v>
      </c>
    </row>
    <row r="520" spans="1:14" x14ac:dyDescent="0.25">
      <c r="A520" t="s">
        <v>129</v>
      </c>
      <c r="B520" s="1" t="s">
        <v>164</v>
      </c>
      <c r="C520" s="291">
        <v>100</v>
      </c>
      <c r="D520" s="1">
        <v>3</v>
      </c>
      <c r="E520" s="1">
        <v>5.56</v>
      </c>
      <c r="J520" s="64" t="s">
        <v>2396</v>
      </c>
      <c r="K520" s="64" t="s">
        <v>2401</v>
      </c>
      <c r="L520" s="64" t="s">
        <v>2416</v>
      </c>
      <c r="M520" s="64">
        <v>6</v>
      </c>
      <c r="N520" s="64">
        <v>2.6</v>
      </c>
    </row>
    <row r="521" spans="1:14" x14ac:dyDescent="0.25">
      <c r="A521" t="s">
        <v>129</v>
      </c>
      <c r="B521" s="1" t="s">
        <v>164</v>
      </c>
      <c r="C521" s="291">
        <v>100</v>
      </c>
      <c r="D521" s="1">
        <v>4</v>
      </c>
      <c r="E521" s="1">
        <v>3.95</v>
      </c>
      <c r="J521" s="64" t="s">
        <v>2396</v>
      </c>
      <c r="K521" s="64" t="s">
        <v>2401</v>
      </c>
      <c r="L521" s="64" t="s">
        <v>2416</v>
      </c>
      <c r="M521" s="64">
        <v>7</v>
      </c>
      <c r="N521" s="64">
        <v>2.8</v>
      </c>
    </row>
    <row r="522" spans="1:14" x14ac:dyDescent="0.25">
      <c r="A522" t="s">
        <v>129</v>
      </c>
      <c r="B522" s="1" t="s">
        <v>164</v>
      </c>
      <c r="C522" s="291">
        <v>100</v>
      </c>
      <c r="D522" s="1">
        <v>5</v>
      </c>
      <c r="E522" s="1">
        <v>3.1</v>
      </c>
      <c r="J522" s="64" t="s">
        <v>2396</v>
      </c>
      <c r="K522" s="64" t="s">
        <v>2401</v>
      </c>
      <c r="L522" s="64" t="s">
        <v>2416</v>
      </c>
      <c r="M522" s="64">
        <v>8</v>
      </c>
      <c r="N522" s="64">
        <v>3.2</v>
      </c>
    </row>
    <row r="523" spans="1:14" x14ac:dyDescent="0.25">
      <c r="A523" t="s">
        <v>129</v>
      </c>
      <c r="B523" s="1" t="s">
        <v>164</v>
      </c>
      <c r="C523" s="291">
        <v>100</v>
      </c>
      <c r="D523" s="1">
        <v>6</v>
      </c>
      <c r="E523" s="1">
        <v>2.44</v>
      </c>
      <c r="J523" s="64" t="s">
        <v>2396</v>
      </c>
      <c r="K523" s="64" t="s">
        <v>2401</v>
      </c>
      <c r="L523" s="64" t="s">
        <v>2416</v>
      </c>
      <c r="M523" s="64">
        <v>9</v>
      </c>
      <c r="N523" s="64">
        <v>3.4</v>
      </c>
    </row>
    <row r="524" spans="1:14" x14ac:dyDescent="0.25">
      <c r="A524" t="s">
        <v>129</v>
      </c>
      <c r="B524" s="1" t="s">
        <v>164</v>
      </c>
      <c r="C524" s="291">
        <v>100</v>
      </c>
      <c r="D524" s="1">
        <v>7</v>
      </c>
      <c r="E524" s="1">
        <v>1.7</v>
      </c>
      <c r="J524" s="64" t="s">
        <v>2396</v>
      </c>
      <c r="K524" s="64" t="s">
        <v>2401</v>
      </c>
      <c r="L524" s="64" t="s">
        <v>2416</v>
      </c>
      <c r="M524" s="64">
        <v>10</v>
      </c>
      <c r="N524" s="64">
        <v>3.6</v>
      </c>
    </row>
    <row r="525" spans="1:14" x14ac:dyDescent="0.25">
      <c r="A525" t="s">
        <v>129</v>
      </c>
      <c r="B525" s="1" t="s">
        <v>164</v>
      </c>
      <c r="C525" s="291">
        <v>100</v>
      </c>
      <c r="D525" s="1">
        <v>8</v>
      </c>
      <c r="E525" s="1">
        <v>1.28</v>
      </c>
      <c r="J525" s="64" t="s">
        <v>2396</v>
      </c>
      <c r="K525" s="64" t="s">
        <v>2401</v>
      </c>
      <c r="L525" s="64" t="s">
        <v>2416</v>
      </c>
      <c r="M525" s="64">
        <v>11</v>
      </c>
      <c r="N525" s="64">
        <v>3.9</v>
      </c>
    </row>
    <row r="526" spans="1:14" x14ac:dyDescent="0.25">
      <c r="A526" t="s">
        <v>129</v>
      </c>
      <c r="B526" s="1" t="s">
        <v>164</v>
      </c>
      <c r="C526" s="291">
        <v>125</v>
      </c>
      <c r="D526" s="1">
        <v>1</v>
      </c>
      <c r="E526" s="1">
        <v>13.36</v>
      </c>
      <c r="J526" s="64" t="s">
        <v>2396</v>
      </c>
      <c r="K526" s="64" t="s">
        <v>2401</v>
      </c>
      <c r="L526" s="64" t="s">
        <v>83</v>
      </c>
      <c r="M526" s="64">
        <v>1</v>
      </c>
      <c r="N526" s="64">
        <v>1</v>
      </c>
    </row>
    <row r="527" spans="1:14" x14ac:dyDescent="0.25">
      <c r="A527" t="s">
        <v>129</v>
      </c>
      <c r="B527" s="1" t="s">
        <v>164</v>
      </c>
      <c r="C527" s="291">
        <v>125</v>
      </c>
      <c r="D527" s="1">
        <v>2</v>
      </c>
      <c r="E527" s="1">
        <v>9.2100000000000009</v>
      </c>
      <c r="J527" s="64" t="s">
        <v>2396</v>
      </c>
      <c r="K527" s="64" t="s">
        <v>2401</v>
      </c>
      <c r="L527" s="64" t="s">
        <v>83</v>
      </c>
      <c r="M527" s="64">
        <v>2</v>
      </c>
      <c r="N527" s="64">
        <v>1.3</v>
      </c>
    </row>
    <row r="528" spans="1:14" x14ac:dyDescent="0.25">
      <c r="A528" t="s">
        <v>129</v>
      </c>
      <c r="B528" s="1" t="s">
        <v>164</v>
      </c>
      <c r="C528" s="291">
        <v>125</v>
      </c>
      <c r="D528" s="1">
        <v>3</v>
      </c>
      <c r="E528" s="1">
        <v>7.28</v>
      </c>
      <c r="J528" s="64" t="s">
        <v>2396</v>
      </c>
      <c r="K528" s="64" t="s">
        <v>2401</v>
      </c>
      <c r="L528" s="64" t="s">
        <v>83</v>
      </c>
      <c r="M528" s="64">
        <v>3</v>
      </c>
      <c r="N528" s="64">
        <v>1.6</v>
      </c>
    </row>
    <row r="529" spans="1:14" x14ac:dyDescent="0.25">
      <c r="A529" t="s">
        <v>129</v>
      </c>
      <c r="B529" s="1" t="s">
        <v>164</v>
      </c>
      <c r="C529" s="291">
        <v>125</v>
      </c>
      <c r="D529" s="1">
        <v>4</v>
      </c>
      <c r="E529" s="1">
        <v>5.33</v>
      </c>
      <c r="J529" s="64" t="s">
        <v>2396</v>
      </c>
      <c r="K529" s="64" t="s">
        <v>2401</v>
      </c>
      <c r="L529" s="64" t="s">
        <v>83</v>
      </c>
      <c r="M529" s="64">
        <v>4</v>
      </c>
      <c r="N529" s="64">
        <v>2</v>
      </c>
    </row>
    <row r="530" spans="1:14" x14ac:dyDescent="0.25">
      <c r="A530" t="s">
        <v>129</v>
      </c>
      <c r="B530" s="1" t="s">
        <v>164</v>
      </c>
      <c r="C530" s="291">
        <v>125</v>
      </c>
      <c r="D530" s="1">
        <v>5</v>
      </c>
      <c r="E530" s="1">
        <v>4.07</v>
      </c>
      <c r="J530" s="64" t="s">
        <v>2396</v>
      </c>
      <c r="K530" s="64" t="s">
        <v>2401</v>
      </c>
      <c r="L530" s="64" t="s">
        <v>83</v>
      </c>
      <c r="M530" s="64">
        <v>5</v>
      </c>
      <c r="N530" s="64">
        <v>2.4</v>
      </c>
    </row>
    <row r="531" spans="1:14" x14ac:dyDescent="0.25">
      <c r="A531" t="s">
        <v>129</v>
      </c>
      <c r="B531" s="1" t="s">
        <v>164</v>
      </c>
      <c r="C531" s="291">
        <v>125</v>
      </c>
      <c r="D531" s="1">
        <v>6</v>
      </c>
      <c r="E531" s="1">
        <v>3.13</v>
      </c>
      <c r="J531" s="64" t="s">
        <v>2396</v>
      </c>
      <c r="K531" s="64" t="s">
        <v>2401</v>
      </c>
      <c r="L531" s="64" t="s">
        <v>83</v>
      </c>
      <c r="M531" s="64">
        <v>6</v>
      </c>
      <c r="N531" s="64">
        <v>2.8</v>
      </c>
    </row>
    <row r="532" spans="1:14" x14ac:dyDescent="0.25">
      <c r="A532" t="s">
        <v>129</v>
      </c>
      <c r="B532" s="1" t="s">
        <v>164</v>
      </c>
      <c r="C532" s="291">
        <v>125</v>
      </c>
      <c r="D532" s="1">
        <v>7</v>
      </c>
      <c r="E532" s="1">
        <v>1.87</v>
      </c>
      <c r="J532" s="64" t="s">
        <v>2396</v>
      </c>
      <c r="K532" s="64" t="s">
        <v>2401</v>
      </c>
      <c r="L532" s="64" t="s">
        <v>83</v>
      </c>
      <c r="M532" s="64">
        <v>7</v>
      </c>
      <c r="N532" s="64">
        <v>3.1</v>
      </c>
    </row>
    <row r="533" spans="1:14" x14ac:dyDescent="0.25">
      <c r="A533" t="s">
        <v>129</v>
      </c>
      <c r="B533" s="1" t="s">
        <v>164</v>
      </c>
      <c r="C533" s="291">
        <v>160</v>
      </c>
      <c r="D533" s="1">
        <v>1</v>
      </c>
      <c r="E533" s="1">
        <v>24.59</v>
      </c>
      <c r="J533" s="64" t="s">
        <v>2396</v>
      </c>
      <c r="K533" s="64" t="s">
        <v>2401</v>
      </c>
      <c r="L533" s="64" t="s">
        <v>83</v>
      </c>
      <c r="M533" s="64">
        <v>8</v>
      </c>
      <c r="N533" s="64">
        <v>3.3</v>
      </c>
    </row>
    <row r="534" spans="1:14" x14ac:dyDescent="0.25">
      <c r="A534" t="s">
        <v>129</v>
      </c>
      <c r="B534" s="1" t="s">
        <v>164</v>
      </c>
      <c r="C534" s="291">
        <v>160</v>
      </c>
      <c r="D534" s="1">
        <v>2</v>
      </c>
      <c r="E534" s="1">
        <v>17.13</v>
      </c>
      <c r="J534" s="64" t="s">
        <v>2396</v>
      </c>
      <c r="K534" s="64" t="s">
        <v>2401</v>
      </c>
      <c r="L534" s="64" t="s">
        <v>83</v>
      </c>
      <c r="M534" s="64">
        <v>9</v>
      </c>
      <c r="N534" s="64">
        <v>3.6</v>
      </c>
    </row>
    <row r="535" spans="1:14" x14ac:dyDescent="0.25">
      <c r="A535" t="s">
        <v>129</v>
      </c>
      <c r="B535" s="1" t="s">
        <v>164</v>
      </c>
      <c r="C535" s="291">
        <v>160</v>
      </c>
      <c r="D535" s="1">
        <v>3</v>
      </c>
      <c r="E535" s="1">
        <v>14.75</v>
      </c>
      <c r="J535" s="64" t="s">
        <v>2396</v>
      </c>
      <c r="K535" s="64" t="s">
        <v>2401</v>
      </c>
      <c r="L535" s="64" t="s">
        <v>83</v>
      </c>
      <c r="M535" s="64">
        <v>10</v>
      </c>
      <c r="N535" s="64">
        <v>3.9</v>
      </c>
    </row>
    <row r="536" spans="1:14" x14ac:dyDescent="0.25">
      <c r="A536" t="s">
        <v>129</v>
      </c>
      <c r="B536" s="1" t="s">
        <v>164</v>
      </c>
      <c r="C536" s="291">
        <v>160</v>
      </c>
      <c r="D536" s="1">
        <v>4</v>
      </c>
      <c r="E536" s="1">
        <v>12.32</v>
      </c>
      <c r="J536" s="64" t="s">
        <v>2396</v>
      </c>
      <c r="K536" s="64" t="s">
        <v>2401</v>
      </c>
      <c r="L536" s="64" t="s">
        <v>83</v>
      </c>
      <c r="M536" s="64">
        <v>11</v>
      </c>
      <c r="N536" s="64">
        <v>4.0999999999999996</v>
      </c>
    </row>
    <row r="537" spans="1:14" x14ac:dyDescent="0.25">
      <c r="A537" t="s">
        <v>129</v>
      </c>
      <c r="B537" s="1" t="s">
        <v>164</v>
      </c>
      <c r="C537" s="291">
        <v>160</v>
      </c>
      <c r="D537" s="1">
        <v>5</v>
      </c>
      <c r="E537" s="1">
        <v>9.6300000000000008</v>
      </c>
      <c r="J537" s="64" t="s">
        <v>2396</v>
      </c>
      <c r="K537" s="64" t="s">
        <v>2401</v>
      </c>
      <c r="L537" s="64" t="s">
        <v>83</v>
      </c>
      <c r="M537" s="64">
        <v>1</v>
      </c>
      <c r="N537" s="64">
        <v>0.8</v>
      </c>
    </row>
    <row r="538" spans="1:14" x14ac:dyDescent="0.25">
      <c r="A538" t="s">
        <v>129</v>
      </c>
      <c r="B538" s="1" t="s">
        <v>164</v>
      </c>
      <c r="C538" s="291">
        <v>160</v>
      </c>
      <c r="D538" s="1">
        <v>6</v>
      </c>
      <c r="E538" s="1">
        <v>7.68</v>
      </c>
      <c r="J538" s="64" t="s">
        <v>2396</v>
      </c>
      <c r="K538" s="64" t="s">
        <v>2401</v>
      </c>
      <c r="L538" s="64" t="s">
        <v>83</v>
      </c>
      <c r="M538" s="64">
        <v>2</v>
      </c>
      <c r="N538" s="64">
        <v>1.1000000000000001</v>
      </c>
    </row>
    <row r="539" spans="1:14" x14ac:dyDescent="0.25">
      <c r="A539" t="s">
        <v>129</v>
      </c>
      <c r="B539" s="1" t="s">
        <v>164</v>
      </c>
      <c r="C539" s="291">
        <v>160</v>
      </c>
      <c r="D539" s="1">
        <v>7</v>
      </c>
      <c r="E539" s="1">
        <v>5.62</v>
      </c>
      <c r="J539" s="64" t="s">
        <v>2396</v>
      </c>
      <c r="K539" s="64" t="s">
        <v>2401</v>
      </c>
      <c r="L539" s="64" t="s">
        <v>83</v>
      </c>
      <c r="M539" s="64">
        <v>3</v>
      </c>
      <c r="N539" s="64">
        <v>1.5</v>
      </c>
    </row>
    <row r="540" spans="1:14" x14ac:dyDescent="0.25">
      <c r="A540" t="s">
        <v>129</v>
      </c>
      <c r="B540" s="1" t="s">
        <v>164</v>
      </c>
      <c r="C540" s="291">
        <v>160</v>
      </c>
      <c r="D540" s="1">
        <v>8</v>
      </c>
      <c r="E540" s="1">
        <v>4.5199999999999996</v>
      </c>
      <c r="J540" s="64" t="s">
        <v>2396</v>
      </c>
      <c r="K540" s="64" t="s">
        <v>2401</v>
      </c>
      <c r="L540" s="64" t="s">
        <v>83</v>
      </c>
      <c r="M540" s="64">
        <v>4</v>
      </c>
      <c r="N540" s="64">
        <v>1.9</v>
      </c>
    </row>
    <row r="541" spans="1:14" x14ac:dyDescent="0.25">
      <c r="A541" t="s">
        <v>129</v>
      </c>
      <c r="B541" s="1" t="s">
        <v>164</v>
      </c>
      <c r="C541" s="291">
        <v>200</v>
      </c>
      <c r="D541" s="1">
        <v>1</v>
      </c>
      <c r="E541" s="1">
        <v>50.06</v>
      </c>
      <c r="J541" s="64" t="s">
        <v>2396</v>
      </c>
      <c r="K541" s="64" t="s">
        <v>2401</v>
      </c>
      <c r="L541" s="64" t="s">
        <v>83</v>
      </c>
      <c r="M541" s="64">
        <v>5</v>
      </c>
      <c r="N541" s="64">
        <v>2.1</v>
      </c>
    </row>
    <row r="542" spans="1:14" x14ac:dyDescent="0.25">
      <c r="A542" t="s">
        <v>129</v>
      </c>
      <c r="B542" s="1" t="s">
        <v>164</v>
      </c>
      <c r="C542" s="291">
        <v>200</v>
      </c>
      <c r="D542" s="1">
        <v>2</v>
      </c>
      <c r="E542" s="1">
        <v>35.92</v>
      </c>
      <c r="J542" s="64" t="s">
        <v>2396</v>
      </c>
      <c r="K542" s="64" t="s">
        <v>2401</v>
      </c>
      <c r="L542" s="64" t="s">
        <v>83</v>
      </c>
      <c r="M542" s="64">
        <v>6</v>
      </c>
      <c r="N542" s="64">
        <v>2.5</v>
      </c>
    </row>
    <row r="543" spans="1:14" x14ac:dyDescent="0.25">
      <c r="A543" t="s">
        <v>129</v>
      </c>
      <c r="B543" s="1" t="s">
        <v>164</v>
      </c>
      <c r="C543" s="291">
        <v>200</v>
      </c>
      <c r="D543" s="1">
        <v>3</v>
      </c>
      <c r="E543" s="1">
        <v>25.94</v>
      </c>
      <c r="J543" s="64" t="s">
        <v>2396</v>
      </c>
      <c r="K543" s="64" t="s">
        <v>2401</v>
      </c>
      <c r="L543" s="64" t="s">
        <v>83</v>
      </c>
      <c r="M543" s="64">
        <v>7</v>
      </c>
      <c r="N543" s="64">
        <v>2.8</v>
      </c>
    </row>
    <row r="544" spans="1:14" x14ac:dyDescent="0.25">
      <c r="A544" t="s">
        <v>129</v>
      </c>
      <c r="B544" s="1" t="s">
        <v>164</v>
      </c>
      <c r="C544" s="291">
        <v>200</v>
      </c>
      <c r="D544" s="1">
        <v>4</v>
      </c>
      <c r="E544" s="1">
        <v>20.38</v>
      </c>
      <c r="J544" s="64" t="s">
        <v>2396</v>
      </c>
      <c r="K544" s="64" t="s">
        <v>2401</v>
      </c>
      <c r="L544" s="64" t="s">
        <v>83</v>
      </c>
      <c r="M544" s="64">
        <v>8</v>
      </c>
      <c r="N544" s="64">
        <v>3.1</v>
      </c>
    </row>
    <row r="545" spans="1:14" x14ac:dyDescent="0.25">
      <c r="A545" t="s">
        <v>129</v>
      </c>
      <c r="B545" s="1" t="s">
        <v>164</v>
      </c>
      <c r="C545" s="291">
        <v>200</v>
      </c>
      <c r="D545" s="1">
        <v>5</v>
      </c>
      <c r="E545" s="1">
        <v>15.15</v>
      </c>
      <c r="J545" s="64" t="s">
        <v>2396</v>
      </c>
      <c r="K545" s="64" t="s">
        <v>2401</v>
      </c>
      <c r="L545" s="64" t="s">
        <v>83</v>
      </c>
      <c r="M545" s="64">
        <v>9</v>
      </c>
      <c r="N545" s="64">
        <v>3.4</v>
      </c>
    </row>
    <row r="546" spans="1:14" x14ac:dyDescent="0.25">
      <c r="A546" t="s">
        <v>129</v>
      </c>
      <c r="B546" s="1" t="s">
        <v>164</v>
      </c>
      <c r="C546" s="291">
        <v>200</v>
      </c>
      <c r="D546" s="1">
        <v>6</v>
      </c>
      <c r="E546" s="1">
        <v>11.74</v>
      </c>
      <c r="J546" s="64" t="s">
        <v>2396</v>
      </c>
      <c r="K546" s="64" t="s">
        <v>2401</v>
      </c>
      <c r="L546" s="64" t="s">
        <v>83</v>
      </c>
      <c r="M546" s="64">
        <v>10</v>
      </c>
      <c r="N546" s="64">
        <v>3.8</v>
      </c>
    </row>
    <row r="547" spans="1:14" x14ac:dyDescent="0.25">
      <c r="A547" t="s">
        <v>129</v>
      </c>
      <c r="B547" s="1" t="s">
        <v>164</v>
      </c>
      <c r="C547" s="291">
        <v>200</v>
      </c>
      <c r="D547" s="1">
        <v>7</v>
      </c>
      <c r="E547" s="1">
        <v>8.69</v>
      </c>
      <c r="J547" s="64" t="s">
        <v>2396</v>
      </c>
      <c r="K547" s="64" t="s">
        <v>2401</v>
      </c>
      <c r="L547" s="64" t="s">
        <v>83</v>
      </c>
      <c r="M547" s="64">
        <v>11</v>
      </c>
      <c r="N547" s="64">
        <v>4</v>
      </c>
    </row>
    <row r="548" spans="1:14" x14ac:dyDescent="0.25">
      <c r="A548" t="s">
        <v>129</v>
      </c>
      <c r="B548" s="1" t="s">
        <v>164</v>
      </c>
      <c r="C548" s="291">
        <v>200</v>
      </c>
      <c r="D548" s="1">
        <v>8</v>
      </c>
      <c r="E548" s="1">
        <v>5.12</v>
      </c>
      <c r="J548" s="64" t="s">
        <v>129</v>
      </c>
      <c r="K548" s="64" t="s">
        <v>131</v>
      </c>
      <c r="L548" s="64">
        <v>100</v>
      </c>
      <c r="M548" s="64">
        <v>2</v>
      </c>
      <c r="N548" s="64">
        <v>0.87</v>
      </c>
    </row>
    <row r="549" spans="1:14" x14ac:dyDescent="0.25">
      <c r="A549" t="s">
        <v>129</v>
      </c>
      <c r="B549" s="1" t="s">
        <v>164</v>
      </c>
      <c r="C549" s="291">
        <v>250</v>
      </c>
      <c r="D549" s="1">
        <v>1</v>
      </c>
      <c r="E549" s="1">
        <v>71.290000000000006</v>
      </c>
      <c r="J549" s="64" t="s">
        <v>129</v>
      </c>
      <c r="K549" s="64" t="s">
        <v>131</v>
      </c>
      <c r="L549" s="64">
        <v>100</v>
      </c>
      <c r="M549" s="64">
        <v>3</v>
      </c>
      <c r="N549" s="64">
        <v>1.3</v>
      </c>
    </row>
    <row r="550" spans="1:14" x14ac:dyDescent="0.25">
      <c r="A550" t="s">
        <v>129</v>
      </c>
      <c r="B550" s="1" t="s">
        <v>164</v>
      </c>
      <c r="C550" s="291">
        <v>250</v>
      </c>
      <c r="D550" s="1">
        <v>2</v>
      </c>
      <c r="E550" s="1">
        <v>51.58</v>
      </c>
      <c r="J550" s="64" t="s">
        <v>129</v>
      </c>
      <c r="K550" s="64" t="s">
        <v>131</v>
      </c>
      <c r="L550" s="64">
        <v>100</v>
      </c>
      <c r="M550" s="64">
        <v>4</v>
      </c>
      <c r="N550" s="64">
        <v>1.73</v>
      </c>
    </row>
    <row r="551" spans="1:14" x14ac:dyDescent="0.25">
      <c r="A551" t="s">
        <v>129</v>
      </c>
      <c r="B551" s="1" t="s">
        <v>164</v>
      </c>
      <c r="C551" s="291">
        <v>250</v>
      </c>
      <c r="D551" s="1">
        <v>3</v>
      </c>
      <c r="E551" s="1">
        <v>43.48</v>
      </c>
      <c r="J551" s="64" t="s">
        <v>129</v>
      </c>
      <c r="K551" s="64" t="s">
        <v>131</v>
      </c>
      <c r="L551" s="64">
        <v>100</v>
      </c>
      <c r="M551" s="64">
        <v>5</v>
      </c>
      <c r="N551" s="64">
        <v>2.15</v>
      </c>
    </row>
    <row r="552" spans="1:14" x14ac:dyDescent="0.25">
      <c r="A552" t="s">
        <v>129</v>
      </c>
      <c r="B552" s="1" t="s">
        <v>164</v>
      </c>
      <c r="C552" s="291">
        <v>250</v>
      </c>
      <c r="D552" s="1">
        <v>4</v>
      </c>
      <c r="E552" s="1">
        <v>34.130000000000003</v>
      </c>
      <c r="J552" s="64" t="s">
        <v>129</v>
      </c>
      <c r="K552" s="64" t="s">
        <v>131</v>
      </c>
      <c r="L552" s="64">
        <v>100</v>
      </c>
      <c r="M552" s="64">
        <v>6</v>
      </c>
      <c r="N552" s="64">
        <v>2.64</v>
      </c>
    </row>
    <row r="553" spans="1:14" x14ac:dyDescent="0.25">
      <c r="A553" t="s">
        <v>129</v>
      </c>
      <c r="B553" s="1" t="s">
        <v>164</v>
      </c>
      <c r="C553" s="291">
        <v>250</v>
      </c>
      <c r="D553" s="1">
        <v>5</v>
      </c>
      <c r="E553" s="1">
        <v>25.96</v>
      </c>
      <c r="J553" s="64" t="s">
        <v>129</v>
      </c>
      <c r="K553" s="64" t="s">
        <v>131</v>
      </c>
      <c r="L553" s="64">
        <v>100</v>
      </c>
      <c r="M553" s="64">
        <v>7</v>
      </c>
      <c r="N553" s="64">
        <v>3.12</v>
      </c>
    </row>
    <row r="554" spans="1:14" x14ac:dyDescent="0.25">
      <c r="A554" t="s">
        <v>129</v>
      </c>
      <c r="B554" s="1" t="s">
        <v>164</v>
      </c>
      <c r="C554" s="291">
        <v>250</v>
      </c>
      <c r="D554" s="1">
        <v>6</v>
      </c>
      <c r="E554" s="1">
        <v>20.23</v>
      </c>
      <c r="J554" s="64" t="s">
        <v>129</v>
      </c>
      <c r="K554" s="64" t="s">
        <v>131</v>
      </c>
      <c r="L554" s="64">
        <v>100</v>
      </c>
      <c r="M554" s="64">
        <v>8</v>
      </c>
      <c r="N554" s="64">
        <v>3.72</v>
      </c>
    </row>
    <row r="555" spans="1:14" x14ac:dyDescent="0.25">
      <c r="A555" t="s">
        <v>129</v>
      </c>
      <c r="B555" s="1" t="s">
        <v>164</v>
      </c>
      <c r="C555" s="291">
        <v>250</v>
      </c>
      <c r="D555" s="1">
        <v>7</v>
      </c>
      <c r="E555" s="1">
        <v>15.43</v>
      </c>
      <c r="J555" s="64" t="s">
        <v>129</v>
      </c>
      <c r="K555" s="64" t="s">
        <v>131</v>
      </c>
      <c r="L555" s="64">
        <v>100</v>
      </c>
      <c r="M555" s="64">
        <v>9</v>
      </c>
      <c r="N555" s="64">
        <v>4.32</v>
      </c>
    </row>
    <row r="556" spans="1:14" x14ac:dyDescent="0.25">
      <c r="A556" t="s">
        <v>129</v>
      </c>
      <c r="B556" s="1" t="s">
        <v>164</v>
      </c>
      <c r="C556" s="291">
        <v>250</v>
      </c>
      <c r="D556" s="1">
        <v>8</v>
      </c>
      <c r="E556" s="1">
        <v>12.04</v>
      </c>
      <c r="J556" s="64" t="s">
        <v>129</v>
      </c>
      <c r="K556" s="64" t="s">
        <v>131</v>
      </c>
      <c r="L556" s="64">
        <v>100</v>
      </c>
      <c r="M556" s="64">
        <v>10</v>
      </c>
      <c r="N556" s="64">
        <v>4.83</v>
      </c>
    </row>
    <row r="557" spans="1:14" x14ac:dyDescent="0.25">
      <c r="A557" t="s">
        <v>129</v>
      </c>
      <c r="B557" s="1" t="s">
        <v>164</v>
      </c>
      <c r="C557" s="291">
        <v>315</v>
      </c>
      <c r="D557" s="1">
        <v>1</v>
      </c>
      <c r="E557" s="1">
        <v>120.63</v>
      </c>
      <c r="J557" s="64" t="s">
        <v>129</v>
      </c>
      <c r="K557" s="64" t="s">
        <v>131</v>
      </c>
      <c r="L557" s="64">
        <v>100</v>
      </c>
      <c r="M557" s="64">
        <v>11</v>
      </c>
      <c r="N557" s="64">
        <v>5.34</v>
      </c>
    </row>
    <row r="558" spans="1:14" x14ac:dyDescent="0.25">
      <c r="A558" t="s">
        <v>129</v>
      </c>
      <c r="B558" s="1" t="s">
        <v>164</v>
      </c>
      <c r="C558" s="291">
        <v>315</v>
      </c>
      <c r="D558" s="1">
        <v>2</v>
      </c>
      <c r="E558" s="1">
        <v>70.06</v>
      </c>
      <c r="J558" s="64" t="s">
        <v>129</v>
      </c>
      <c r="K558" s="64" t="s">
        <v>132</v>
      </c>
      <c r="L558" s="64">
        <v>100</v>
      </c>
      <c r="M558" s="64">
        <v>2</v>
      </c>
      <c r="N558" s="64">
        <v>0.49</v>
      </c>
    </row>
    <row r="559" spans="1:14" x14ac:dyDescent="0.25">
      <c r="A559" t="s">
        <v>129</v>
      </c>
      <c r="B559" s="1" t="s">
        <v>164</v>
      </c>
      <c r="C559" s="291">
        <v>315</v>
      </c>
      <c r="D559" s="1">
        <v>3</v>
      </c>
      <c r="E559" s="1">
        <v>58.67</v>
      </c>
      <c r="J559" s="64" t="s">
        <v>129</v>
      </c>
      <c r="K559" s="64" t="s">
        <v>132</v>
      </c>
      <c r="L559" s="64">
        <v>100</v>
      </c>
      <c r="M559" s="64">
        <v>3</v>
      </c>
      <c r="N559" s="64">
        <v>0.65</v>
      </c>
    </row>
    <row r="560" spans="1:14" x14ac:dyDescent="0.25">
      <c r="A560" t="s">
        <v>129</v>
      </c>
      <c r="B560" s="1" t="s">
        <v>164</v>
      </c>
      <c r="C560" s="291">
        <v>315</v>
      </c>
      <c r="D560" s="1">
        <v>4</v>
      </c>
      <c r="E560" s="1">
        <v>45.15</v>
      </c>
      <c r="J560" s="64" t="s">
        <v>129</v>
      </c>
      <c r="K560" s="64" t="s">
        <v>132</v>
      </c>
      <c r="L560" s="64">
        <v>100</v>
      </c>
      <c r="M560" s="64">
        <v>4</v>
      </c>
      <c r="N560" s="64">
        <v>0.87</v>
      </c>
    </row>
    <row r="561" spans="1:14" x14ac:dyDescent="0.25">
      <c r="A561" t="s">
        <v>129</v>
      </c>
      <c r="B561" s="1" t="s">
        <v>164</v>
      </c>
      <c r="C561" s="291">
        <v>315</v>
      </c>
      <c r="D561" s="1">
        <v>5</v>
      </c>
      <c r="E561" s="1">
        <v>37.96</v>
      </c>
      <c r="J561" s="64" t="s">
        <v>129</v>
      </c>
      <c r="K561" s="64" t="s">
        <v>132</v>
      </c>
      <c r="L561" s="64">
        <v>100</v>
      </c>
      <c r="M561" s="64">
        <v>5</v>
      </c>
      <c r="N561" s="64">
        <v>1.08</v>
      </c>
    </row>
    <row r="562" spans="1:14" x14ac:dyDescent="0.25">
      <c r="A562" t="s">
        <v>129</v>
      </c>
      <c r="B562" s="1" t="s">
        <v>164</v>
      </c>
      <c r="C562" s="291">
        <v>315</v>
      </c>
      <c r="D562" s="1">
        <v>6</v>
      </c>
      <c r="E562" s="1">
        <v>30.98</v>
      </c>
      <c r="J562" s="64" t="s">
        <v>129</v>
      </c>
      <c r="K562" s="64" t="s">
        <v>132</v>
      </c>
      <c r="L562" s="64">
        <v>100</v>
      </c>
      <c r="M562" s="64">
        <v>6</v>
      </c>
      <c r="N562" s="64">
        <v>1.32</v>
      </c>
    </row>
    <row r="563" spans="1:14" x14ac:dyDescent="0.25">
      <c r="A563" t="s">
        <v>129</v>
      </c>
      <c r="B563" s="1" t="s">
        <v>164</v>
      </c>
      <c r="C563" s="291">
        <v>315</v>
      </c>
      <c r="D563" s="1">
        <v>7</v>
      </c>
      <c r="E563" s="1">
        <v>22.53</v>
      </c>
      <c r="J563" s="64" t="s">
        <v>129</v>
      </c>
      <c r="K563" s="64" t="s">
        <v>132</v>
      </c>
      <c r="L563" s="64">
        <v>100</v>
      </c>
      <c r="M563" s="64">
        <v>7</v>
      </c>
      <c r="N563" s="64">
        <v>1.56</v>
      </c>
    </row>
    <row r="564" spans="1:14" x14ac:dyDescent="0.25">
      <c r="A564" t="s">
        <v>129</v>
      </c>
      <c r="B564" s="1" t="s">
        <v>164</v>
      </c>
      <c r="C564" s="291">
        <v>315</v>
      </c>
      <c r="D564" s="1">
        <v>8</v>
      </c>
      <c r="E564" s="1">
        <v>17.100000000000001</v>
      </c>
      <c r="J564" s="64" t="s">
        <v>129</v>
      </c>
      <c r="K564" s="64" t="s">
        <v>132</v>
      </c>
      <c r="L564" s="64">
        <v>100</v>
      </c>
      <c r="M564" s="64">
        <v>8</v>
      </c>
      <c r="N564" s="64">
        <v>3.72</v>
      </c>
    </row>
    <row r="565" spans="1:14" x14ac:dyDescent="0.25">
      <c r="A565" t="s">
        <v>129</v>
      </c>
      <c r="B565" s="1" t="s">
        <v>164</v>
      </c>
      <c r="C565" s="291">
        <v>400</v>
      </c>
      <c r="D565" s="1">
        <v>1</v>
      </c>
      <c r="E565" s="1">
        <v>136.91999999999999</v>
      </c>
      <c r="J565" s="64" t="s">
        <v>129</v>
      </c>
      <c r="K565" s="64" t="s">
        <v>132</v>
      </c>
      <c r="L565" s="64">
        <v>100</v>
      </c>
      <c r="M565" s="64">
        <v>9</v>
      </c>
      <c r="N565" s="64">
        <v>2.16</v>
      </c>
    </row>
    <row r="566" spans="1:14" x14ac:dyDescent="0.25">
      <c r="A566" t="s">
        <v>129</v>
      </c>
      <c r="B566" s="1" t="s">
        <v>164</v>
      </c>
      <c r="C566" s="291">
        <v>400</v>
      </c>
      <c r="D566" s="1">
        <v>2</v>
      </c>
      <c r="E566" s="1">
        <v>107.28</v>
      </c>
      <c r="J566" s="64" t="s">
        <v>129</v>
      </c>
      <c r="K566" s="64" t="s">
        <v>131</v>
      </c>
      <c r="L566" s="64">
        <v>125</v>
      </c>
      <c r="M566" s="64">
        <v>2</v>
      </c>
      <c r="N566" s="64">
        <v>0.89</v>
      </c>
    </row>
    <row r="567" spans="1:14" x14ac:dyDescent="0.25">
      <c r="A567" t="s">
        <v>129</v>
      </c>
      <c r="B567" s="1" t="s">
        <v>164</v>
      </c>
      <c r="C567" s="291">
        <v>400</v>
      </c>
      <c r="D567" s="1">
        <v>3</v>
      </c>
      <c r="E567" s="1">
        <v>92.46</v>
      </c>
      <c r="J567" s="64" t="s">
        <v>129</v>
      </c>
      <c r="K567" s="64" t="s">
        <v>131</v>
      </c>
      <c r="L567" s="64">
        <v>125</v>
      </c>
      <c r="M567" s="64">
        <v>3</v>
      </c>
      <c r="N567" s="64">
        <v>1.3</v>
      </c>
    </row>
    <row r="568" spans="1:14" x14ac:dyDescent="0.25">
      <c r="A568" t="s">
        <v>129</v>
      </c>
      <c r="B568" s="1" t="s">
        <v>164</v>
      </c>
      <c r="C568" s="291">
        <v>400</v>
      </c>
      <c r="D568" s="1">
        <v>4</v>
      </c>
      <c r="E568" s="1">
        <v>69.22</v>
      </c>
      <c r="J568" s="64" t="s">
        <v>129</v>
      </c>
      <c r="K568" s="64" t="s">
        <v>131</v>
      </c>
      <c r="L568" s="64">
        <v>125</v>
      </c>
      <c r="M568" s="64">
        <v>4</v>
      </c>
      <c r="N568" s="64">
        <v>1.73</v>
      </c>
    </row>
    <row r="569" spans="1:14" x14ac:dyDescent="0.25">
      <c r="A569" t="s">
        <v>129</v>
      </c>
      <c r="B569" s="1" t="s">
        <v>164</v>
      </c>
      <c r="C569" s="291">
        <v>400</v>
      </c>
      <c r="D569" s="1">
        <v>5</v>
      </c>
      <c r="E569" s="1">
        <v>54.08</v>
      </c>
      <c r="J569" s="64" t="s">
        <v>129</v>
      </c>
      <c r="K569" s="64" t="s">
        <v>131</v>
      </c>
      <c r="L569" s="64">
        <v>125</v>
      </c>
      <c r="M569" s="64">
        <v>5</v>
      </c>
      <c r="N569" s="64">
        <v>2.16</v>
      </c>
    </row>
    <row r="570" spans="1:14" x14ac:dyDescent="0.25">
      <c r="A570" t="s">
        <v>129</v>
      </c>
      <c r="B570" s="1" t="s">
        <v>164</v>
      </c>
      <c r="C570" s="291">
        <v>400</v>
      </c>
      <c r="D570" s="1">
        <v>6</v>
      </c>
      <c r="E570" s="1">
        <v>40.409999999999997</v>
      </c>
      <c r="J570" s="64" t="s">
        <v>129</v>
      </c>
      <c r="K570" s="64" t="s">
        <v>131</v>
      </c>
      <c r="L570" s="64">
        <v>125</v>
      </c>
      <c r="M570" s="64">
        <v>6</v>
      </c>
      <c r="N570" s="64">
        <v>2.62</v>
      </c>
    </row>
    <row r="571" spans="1:14" x14ac:dyDescent="0.25">
      <c r="A571" t="s">
        <v>129</v>
      </c>
      <c r="B571" s="1" t="s">
        <v>164</v>
      </c>
      <c r="C571" s="291">
        <v>400</v>
      </c>
      <c r="D571" s="1">
        <v>7</v>
      </c>
      <c r="E571" s="1">
        <v>32.29</v>
      </c>
      <c r="J571" s="64" t="s">
        <v>129</v>
      </c>
      <c r="K571" s="64" t="s">
        <v>131</v>
      </c>
      <c r="L571" s="64">
        <v>125</v>
      </c>
      <c r="M571" s="64">
        <v>7</v>
      </c>
      <c r="N571" s="64">
        <v>3.08</v>
      </c>
    </row>
    <row r="572" spans="1:14" x14ac:dyDescent="0.25">
      <c r="A572" t="s">
        <v>129</v>
      </c>
      <c r="B572" s="1" t="s">
        <v>164</v>
      </c>
      <c r="C572" s="291">
        <v>400</v>
      </c>
      <c r="D572" s="1">
        <v>8</v>
      </c>
      <c r="E572" s="1">
        <v>23.16</v>
      </c>
      <c r="J572" s="64" t="s">
        <v>129</v>
      </c>
      <c r="K572" s="64" t="s">
        <v>131</v>
      </c>
      <c r="L572" s="64">
        <v>125</v>
      </c>
      <c r="M572" s="64">
        <v>8</v>
      </c>
      <c r="N572" s="64">
        <v>3.52</v>
      </c>
    </row>
    <row r="573" spans="1:14" x14ac:dyDescent="0.25">
      <c r="A573" t="s">
        <v>129</v>
      </c>
      <c r="B573" s="1" t="s">
        <v>164</v>
      </c>
      <c r="C573" s="291">
        <v>500</v>
      </c>
      <c r="D573" s="1">
        <v>1</v>
      </c>
      <c r="E573" s="1">
        <v>232.76</v>
      </c>
      <c r="J573" s="64" t="s">
        <v>129</v>
      </c>
      <c r="K573" s="64" t="s">
        <v>131</v>
      </c>
      <c r="L573" s="64">
        <v>125</v>
      </c>
      <c r="M573" s="64">
        <v>9</v>
      </c>
      <c r="N573" s="64">
        <v>3.95</v>
      </c>
    </row>
    <row r="574" spans="1:14" x14ac:dyDescent="0.25">
      <c r="A574" t="s">
        <v>129</v>
      </c>
      <c r="B574" s="1" t="s">
        <v>164</v>
      </c>
      <c r="C574" s="291">
        <v>500</v>
      </c>
      <c r="D574" s="1">
        <v>2</v>
      </c>
      <c r="E574" s="1">
        <v>182.76</v>
      </c>
      <c r="J574" s="64" t="s">
        <v>129</v>
      </c>
      <c r="K574" s="64" t="s">
        <v>131</v>
      </c>
      <c r="L574" s="64">
        <v>125</v>
      </c>
      <c r="M574" s="64">
        <v>10</v>
      </c>
      <c r="N574" s="64">
        <v>4.68</v>
      </c>
    </row>
    <row r="575" spans="1:14" x14ac:dyDescent="0.25">
      <c r="A575" t="s">
        <v>129</v>
      </c>
      <c r="B575" s="1" t="s">
        <v>164</v>
      </c>
      <c r="C575" s="291">
        <v>500</v>
      </c>
      <c r="D575" s="1">
        <v>3</v>
      </c>
      <c r="E575" s="1">
        <v>151.46</v>
      </c>
      <c r="J575" s="64" t="s">
        <v>129</v>
      </c>
      <c r="K575" s="64" t="s">
        <v>133</v>
      </c>
      <c r="L575" s="64">
        <v>160</v>
      </c>
      <c r="M575" s="64">
        <v>2</v>
      </c>
      <c r="N575" s="64">
        <v>1.59</v>
      </c>
    </row>
    <row r="576" spans="1:14" x14ac:dyDescent="0.25">
      <c r="A576" t="s">
        <v>129</v>
      </c>
      <c r="B576" s="1" t="s">
        <v>164</v>
      </c>
      <c r="C576" s="291">
        <v>500</v>
      </c>
      <c r="D576" s="1">
        <v>4</v>
      </c>
      <c r="E576" s="1">
        <v>118.6</v>
      </c>
      <c r="J576" s="64" t="s">
        <v>129</v>
      </c>
      <c r="K576" s="64" t="s">
        <v>133</v>
      </c>
      <c r="L576" s="64">
        <v>160</v>
      </c>
      <c r="M576" s="64">
        <v>3</v>
      </c>
      <c r="N576" s="64">
        <v>2.38</v>
      </c>
    </row>
    <row r="577" spans="1:14" x14ac:dyDescent="0.25">
      <c r="A577" t="s">
        <v>129</v>
      </c>
      <c r="B577" s="1" t="s">
        <v>164</v>
      </c>
      <c r="C577" s="291">
        <v>500</v>
      </c>
      <c r="D577" s="1">
        <v>5</v>
      </c>
      <c r="E577" s="1">
        <v>94.41</v>
      </c>
      <c r="J577" s="64" t="s">
        <v>129</v>
      </c>
      <c r="K577" s="64" t="s">
        <v>133</v>
      </c>
      <c r="L577" s="64">
        <v>160</v>
      </c>
      <c r="M577" s="64">
        <v>4</v>
      </c>
      <c r="N577" s="64">
        <v>3.17</v>
      </c>
    </row>
    <row r="578" spans="1:14" x14ac:dyDescent="0.25">
      <c r="A578" t="s">
        <v>129</v>
      </c>
      <c r="B578" s="1" t="s">
        <v>164</v>
      </c>
      <c r="C578" s="291">
        <v>500</v>
      </c>
      <c r="D578" s="1">
        <v>6</v>
      </c>
      <c r="E578" s="1">
        <v>71.930000000000007</v>
      </c>
      <c r="J578" s="64" t="s">
        <v>129</v>
      </c>
      <c r="K578" s="64" t="s">
        <v>133</v>
      </c>
      <c r="L578" s="64">
        <v>160</v>
      </c>
      <c r="M578" s="64">
        <v>5</v>
      </c>
      <c r="N578" s="64">
        <v>3.97</v>
      </c>
    </row>
    <row r="579" spans="1:14" x14ac:dyDescent="0.25">
      <c r="A579" t="s">
        <v>129</v>
      </c>
      <c r="B579" s="1" t="s">
        <v>164</v>
      </c>
      <c r="C579" s="291">
        <v>500</v>
      </c>
      <c r="D579" s="1">
        <v>7</v>
      </c>
      <c r="E579" s="1">
        <v>55.31</v>
      </c>
      <c r="J579" s="64" t="s">
        <v>129</v>
      </c>
      <c r="K579" s="64" t="s">
        <v>133</v>
      </c>
      <c r="L579" s="64">
        <v>160</v>
      </c>
      <c r="M579" s="64">
        <v>6</v>
      </c>
      <c r="N579" s="64">
        <v>4.76</v>
      </c>
    </row>
    <row r="580" spans="1:14" x14ac:dyDescent="0.25">
      <c r="A580" t="s">
        <v>129</v>
      </c>
      <c r="B580" s="1" t="s">
        <v>164</v>
      </c>
      <c r="C580" s="291">
        <v>500</v>
      </c>
      <c r="D580" s="1">
        <v>8</v>
      </c>
      <c r="E580" s="1">
        <v>38.020000000000003</v>
      </c>
      <c r="J580" s="64" t="s">
        <v>129</v>
      </c>
      <c r="K580" s="64" t="s">
        <v>133</v>
      </c>
      <c r="L580" s="64">
        <v>160</v>
      </c>
      <c r="M580" s="64">
        <v>7</v>
      </c>
      <c r="N580" s="64">
        <v>5.65</v>
      </c>
    </row>
    <row r="581" spans="1:14" x14ac:dyDescent="0.25">
      <c r="A581" t="s">
        <v>129</v>
      </c>
      <c r="B581" s="1" t="s">
        <v>164</v>
      </c>
      <c r="C581" s="291">
        <v>630</v>
      </c>
      <c r="D581" s="1">
        <v>1</v>
      </c>
      <c r="E581" s="1">
        <v>456.76</v>
      </c>
      <c r="J581" s="64" t="s">
        <v>129</v>
      </c>
      <c r="K581" s="64" t="s">
        <v>133</v>
      </c>
      <c r="L581" s="64">
        <v>160</v>
      </c>
      <c r="M581" s="64">
        <v>8</v>
      </c>
      <c r="N581" s="64">
        <v>6.54</v>
      </c>
    </row>
    <row r="582" spans="1:14" x14ac:dyDescent="0.25">
      <c r="A582" t="s">
        <v>129</v>
      </c>
      <c r="B582" s="1" t="s">
        <v>164</v>
      </c>
      <c r="C582" s="291">
        <v>630</v>
      </c>
      <c r="D582" s="1">
        <v>2</v>
      </c>
      <c r="E582" s="1">
        <v>313.77</v>
      </c>
      <c r="J582" s="64" t="s">
        <v>129</v>
      </c>
      <c r="K582" s="64" t="s">
        <v>133</v>
      </c>
      <c r="L582" s="64">
        <v>160</v>
      </c>
      <c r="M582" s="64">
        <v>9</v>
      </c>
      <c r="N582" s="64">
        <v>7.34</v>
      </c>
    </row>
    <row r="583" spans="1:14" x14ac:dyDescent="0.25">
      <c r="A583" t="s">
        <v>129</v>
      </c>
      <c r="B583" s="1" t="s">
        <v>164</v>
      </c>
      <c r="C583" s="291">
        <v>630</v>
      </c>
      <c r="D583" s="1">
        <v>3</v>
      </c>
      <c r="E583" s="1">
        <v>254.76</v>
      </c>
      <c r="J583" s="64" t="s">
        <v>129</v>
      </c>
      <c r="K583" s="64" t="s">
        <v>133</v>
      </c>
      <c r="L583" s="64">
        <v>160</v>
      </c>
      <c r="M583" s="64">
        <v>10</v>
      </c>
      <c r="N583" s="64">
        <v>8.1300000000000008</v>
      </c>
    </row>
    <row r="584" spans="1:14" x14ac:dyDescent="0.25">
      <c r="A584" t="s">
        <v>129</v>
      </c>
      <c r="B584" s="1" t="s">
        <v>164</v>
      </c>
      <c r="C584" s="291">
        <v>630</v>
      </c>
      <c r="D584" s="1">
        <v>4</v>
      </c>
      <c r="E584" s="1">
        <v>172.55</v>
      </c>
      <c r="J584" s="64" t="s">
        <v>129</v>
      </c>
      <c r="K584" s="64" t="s">
        <v>133</v>
      </c>
      <c r="L584" s="64">
        <v>160</v>
      </c>
      <c r="M584" s="64">
        <v>11</v>
      </c>
      <c r="N584" s="64">
        <v>8.99</v>
      </c>
    </row>
    <row r="585" spans="1:14" x14ac:dyDescent="0.25">
      <c r="A585" t="s">
        <v>129</v>
      </c>
      <c r="B585" s="1" t="s">
        <v>164</v>
      </c>
      <c r="C585" s="291">
        <v>630</v>
      </c>
      <c r="D585" s="1">
        <v>5</v>
      </c>
      <c r="E585" s="1">
        <v>130.94999999999999</v>
      </c>
      <c r="J585" s="64" t="s">
        <v>129</v>
      </c>
      <c r="K585" s="64" t="s">
        <v>133</v>
      </c>
      <c r="L585" s="64">
        <v>160</v>
      </c>
      <c r="M585" s="64">
        <v>12</v>
      </c>
      <c r="N585" s="64">
        <v>9.85</v>
      </c>
    </row>
    <row r="586" spans="1:14" x14ac:dyDescent="0.25">
      <c r="A586" t="s">
        <v>129</v>
      </c>
      <c r="B586" s="1" t="s">
        <v>164</v>
      </c>
      <c r="C586" s="291">
        <v>630</v>
      </c>
      <c r="D586" s="1">
        <v>6</v>
      </c>
      <c r="E586" s="1">
        <v>97.35</v>
      </c>
      <c r="J586" s="64" t="s">
        <v>129</v>
      </c>
      <c r="K586" s="64" t="s">
        <v>133</v>
      </c>
      <c r="L586" s="64">
        <v>160</v>
      </c>
      <c r="M586" s="64">
        <v>13</v>
      </c>
      <c r="N586" s="64">
        <v>10.72</v>
      </c>
    </row>
    <row r="587" spans="1:14" x14ac:dyDescent="0.25">
      <c r="A587" t="s">
        <v>129</v>
      </c>
      <c r="B587" s="1" t="s">
        <v>164</v>
      </c>
      <c r="C587" s="291">
        <v>630</v>
      </c>
      <c r="D587" s="1">
        <v>7</v>
      </c>
      <c r="E587" s="1">
        <v>74.27</v>
      </c>
      <c r="J587" s="64" t="s">
        <v>129</v>
      </c>
      <c r="K587" s="64" t="s">
        <v>133</v>
      </c>
      <c r="L587" s="64">
        <v>160</v>
      </c>
      <c r="M587" s="64">
        <v>14</v>
      </c>
      <c r="N587" s="64">
        <v>11.59</v>
      </c>
    </row>
    <row r="588" spans="1:14" x14ac:dyDescent="0.25">
      <c r="A588" t="s">
        <v>129</v>
      </c>
      <c r="B588" s="1" t="s">
        <v>164</v>
      </c>
      <c r="C588" s="291">
        <v>630</v>
      </c>
      <c r="D588" s="1">
        <v>8</v>
      </c>
      <c r="E588" s="1">
        <v>56.13</v>
      </c>
      <c r="J588" s="64" t="s">
        <v>129</v>
      </c>
      <c r="K588" s="64" t="s">
        <v>133</v>
      </c>
      <c r="L588" s="64">
        <v>160</v>
      </c>
      <c r="M588" s="64">
        <v>15</v>
      </c>
      <c r="N588" s="64">
        <v>12.59</v>
      </c>
    </row>
    <row r="589" spans="1:14" x14ac:dyDescent="0.25">
      <c r="A589" t="s">
        <v>129</v>
      </c>
      <c r="B589" s="1" t="s">
        <v>164</v>
      </c>
      <c r="C589" s="291">
        <v>800</v>
      </c>
      <c r="D589" s="1">
        <v>1</v>
      </c>
      <c r="E589" s="1">
        <v>523.64</v>
      </c>
      <c r="J589" s="64" t="s">
        <v>129</v>
      </c>
      <c r="K589" s="64" t="s">
        <v>133</v>
      </c>
      <c r="L589" s="64">
        <v>160</v>
      </c>
      <c r="M589" s="64">
        <v>16</v>
      </c>
      <c r="N589" s="64">
        <v>13.58</v>
      </c>
    </row>
    <row r="590" spans="1:14" x14ac:dyDescent="0.25">
      <c r="A590" t="s">
        <v>129</v>
      </c>
      <c r="B590" s="1" t="s">
        <v>164</v>
      </c>
      <c r="C590" s="291">
        <v>800</v>
      </c>
      <c r="D590" s="1">
        <v>2</v>
      </c>
      <c r="E590" s="1">
        <v>438.36</v>
      </c>
      <c r="J590" s="64" t="s">
        <v>129</v>
      </c>
      <c r="K590" s="64" t="s">
        <v>133</v>
      </c>
      <c r="L590" s="64">
        <v>200</v>
      </c>
      <c r="M590" s="64">
        <v>4</v>
      </c>
      <c r="N590" s="64">
        <v>3.47</v>
      </c>
    </row>
    <row r="591" spans="1:14" x14ac:dyDescent="0.25">
      <c r="A591" t="s">
        <v>129</v>
      </c>
      <c r="B591" s="1" t="s">
        <v>164</v>
      </c>
      <c r="C591" s="291">
        <v>800</v>
      </c>
      <c r="D591" s="1">
        <v>3</v>
      </c>
      <c r="E591" s="1">
        <v>368.57</v>
      </c>
      <c r="J591" s="64" t="s">
        <v>129</v>
      </c>
      <c r="K591" s="64" t="s">
        <v>133</v>
      </c>
      <c r="L591" s="64">
        <v>200</v>
      </c>
      <c r="M591" s="64">
        <v>5</v>
      </c>
      <c r="N591" s="64">
        <v>4.34</v>
      </c>
    </row>
    <row r="592" spans="1:14" x14ac:dyDescent="0.25">
      <c r="A592" t="s">
        <v>129</v>
      </c>
      <c r="B592" s="1" t="s">
        <v>164</v>
      </c>
      <c r="C592" s="291">
        <v>800</v>
      </c>
      <c r="D592" s="1">
        <v>4</v>
      </c>
      <c r="E592" s="1">
        <v>314.43</v>
      </c>
      <c r="J592" s="64" t="s">
        <v>129</v>
      </c>
      <c r="K592" s="64" t="s">
        <v>133</v>
      </c>
      <c r="L592" s="64">
        <v>200</v>
      </c>
      <c r="M592" s="64">
        <v>6</v>
      </c>
      <c r="N592" s="64">
        <v>5.22</v>
      </c>
    </row>
    <row r="593" spans="1:14" x14ac:dyDescent="0.25">
      <c r="A593" t="s">
        <v>129</v>
      </c>
      <c r="B593" s="1" t="s">
        <v>164</v>
      </c>
      <c r="C593" s="291">
        <v>800</v>
      </c>
      <c r="D593" s="1">
        <v>5</v>
      </c>
      <c r="E593" s="1">
        <v>228.73</v>
      </c>
      <c r="J593" s="64" t="s">
        <v>129</v>
      </c>
      <c r="K593" s="64" t="s">
        <v>133</v>
      </c>
      <c r="L593" s="64">
        <v>200</v>
      </c>
      <c r="M593" s="64">
        <v>7</v>
      </c>
      <c r="N593" s="64">
        <v>6.09</v>
      </c>
    </row>
    <row r="594" spans="1:14" x14ac:dyDescent="0.25">
      <c r="A594" t="s">
        <v>129</v>
      </c>
      <c r="B594" s="1" t="s">
        <v>164</v>
      </c>
      <c r="C594" s="291">
        <v>800</v>
      </c>
      <c r="D594" s="1">
        <v>6</v>
      </c>
      <c r="E594" s="1">
        <v>177.91</v>
      </c>
      <c r="J594" s="64" t="s">
        <v>129</v>
      </c>
      <c r="K594" s="64" t="s">
        <v>133</v>
      </c>
      <c r="L594" s="64">
        <v>200</v>
      </c>
      <c r="M594" s="64">
        <v>8</v>
      </c>
      <c r="N594" s="64">
        <v>7.03</v>
      </c>
    </row>
    <row r="595" spans="1:14" x14ac:dyDescent="0.25">
      <c r="A595" t="s">
        <v>129</v>
      </c>
      <c r="B595" s="1" t="s">
        <v>164</v>
      </c>
      <c r="C595" s="291">
        <v>800</v>
      </c>
      <c r="D595" s="1">
        <v>7</v>
      </c>
      <c r="E595" s="1">
        <v>137.22999999999999</v>
      </c>
      <c r="J595" s="64" t="s">
        <v>129</v>
      </c>
      <c r="K595" s="64" t="s">
        <v>133</v>
      </c>
      <c r="L595" s="64">
        <v>200</v>
      </c>
      <c r="M595" s="64">
        <v>9</v>
      </c>
      <c r="N595" s="64">
        <v>7.98</v>
      </c>
    </row>
    <row r="596" spans="1:14" x14ac:dyDescent="0.25">
      <c r="A596" t="s">
        <v>129</v>
      </c>
      <c r="B596" s="1" t="s">
        <v>164</v>
      </c>
      <c r="C596" s="291">
        <v>800</v>
      </c>
      <c r="D596" s="1">
        <v>8</v>
      </c>
      <c r="E596" s="1">
        <v>104.82</v>
      </c>
      <c r="J596" s="64" t="s">
        <v>129</v>
      </c>
      <c r="K596" s="64" t="s">
        <v>133</v>
      </c>
      <c r="L596" s="64">
        <v>200</v>
      </c>
      <c r="M596" s="64">
        <v>10</v>
      </c>
      <c r="N596" s="64">
        <v>8.92</v>
      </c>
    </row>
    <row r="597" spans="1:14" x14ac:dyDescent="0.25">
      <c r="A597" t="s">
        <v>129</v>
      </c>
      <c r="B597" s="1" t="s">
        <v>175</v>
      </c>
      <c r="C597" s="291" t="s">
        <v>190</v>
      </c>
      <c r="D597" s="1">
        <v>1</v>
      </c>
      <c r="E597" s="1">
        <v>75.5</v>
      </c>
      <c r="J597" s="64" t="s">
        <v>129</v>
      </c>
      <c r="K597" s="64" t="s">
        <v>133</v>
      </c>
      <c r="L597" s="64">
        <v>200</v>
      </c>
      <c r="M597" s="64">
        <v>11</v>
      </c>
      <c r="N597" s="64">
        <v>9.85</v>
      </c>
    </row>
    <row r="598" spans="1:14" x14ac:dyDescent="0.25">
      <c r="A598" t="s">
        <v>129</v>
      </c>
      <c r="B598" s="1" t="s">
        <v>175</v>
      </c>
      <c r="C598" s="291" t="s">
        <v>190</v>
      </c>
      <c r="D598" s="1">
        <v>2</v>
      </c>
      <c r="E598" s="1">
        <v>59.4</v>
      </c>
      <c r="J598" s="64" t="s">
        <v>129</v>
      </c>
      <c r="K598" s="64" t="s">
        <v>133</v>
      </c>
      <c r="L598" s="64">
        <v>200</v>
      </c>
      <c r="M598" s="64">
        <v>12</v>
      </c>
      <c r="N598" s="64">
        <v>10.79</v>
      </c>
    </row>
    <row r="599" spans="1:14" x14ac:dyDescent="0.25">
      <c r="A599" t="s">
        <v>129</v>
      </c>
      <c r="B599" s="1" t="s">
        <v>175</v>
      </c>
      <c r="C599" s="291" t="s">
        <v>190</v>
      </c>
      <c r="D599" s="1">
        <v>3</v>
      </c>
      <c r="E599" s="1">
        <v>41.4</v>
      </c>
      <c r="J599" s="64" t="s">
        <v>129</v>
      </c>
      <c r="K599" s="64" t="s">
        <v>133</v>
      </c>
      <c r="L599" s="64">
        <v>200</v>
      </c>
      <c r="M599" s="64">
        <v>13</v>
      </c>
      <c r="N599" s="64">
        <v>11.72</v>
      </c>
    </row>
    <row r="600" spans="1:14" x14ac:dyDescent="0.25">
      <c r="A600" t="s">
        <v>129</v>
      </c>
      <c r="B600" s="1" t="s">
        <v>175</v>
      </c>
      <c r="C600" s="291" t="s">
        <v>190</v>
      </c>
      <c r="D600" s="1">
        <v>4</v>
      </c>
      <c r="E600" s="1">
        <v>28.4</v>
      </c>
      <c r="J600" s="64" t="s">
        <v>129</v>
      </c>
      <c r="K600" s="64" t="s">
        <v>133</v>
      </c>
      <c r="L600" s="64">
        <v>200</v>
      </c>
      <c r="M600" s="64">
        <v>14</v>
      </c>
      <c r="N600" s="64">
        <v>12.8</v>
      </c>
    </row>
    <row r="601" spans="1:14" x14ac:dyDescent="0.25">
      <c r="A601" t="s">
        <v>129</v>
      </c>
      <c r="B601" s="1" t="s">
        <v>175</v>
      </c>
      <c r="C601" s="291" t="s">
        <v>176</v>
      </c>
      <c r="D601" s="1">
        <v>1</v>
      </c>
      <c r="E601" s="1">
        <v>6.9</v>
      </c>
      <c r="J601" s="64" t="s">
        <v>129</v>
      </c>
      <c r="K601" s="64" t="s">
        <v>133</v>
      </c>
      <c r="L601" s="64">
        <v>200</v>
      </c>
      <c r="M601" s="64">
        <v>15</v>
      </c>
      <c r="N601" s="64">
        <v>13.87</v>
      </c>
    </row>
    <row r="602" spans="1:14" x14ac:dyDescent="0.25">
      <c r="A602" t="s">
        <v>129</v>
      </c>
      <c r="B602" s="1" t="s">
        <v>175</v>
      </c>
      <c r="C602" s="291" t="s">
        <v>176</v>
      </c>
      <c r="D602" s="1">
        <v>2</v>
      </c>
      <c r="E602" s="1">
        <v>5.6</v>
      </c>
      <c r="J602" s="64" t="s">
        <v>129</v>
      </c>
      <c r="K602" s="64" t="s">
        <v>133</v>
      </c>
      <c r="L602" s="64">
        <v>200</v>
      </c>
      <c r="M602" s="64">
        <v>16</v>
      </c>
      <c r="N602" s="64">
        <v>14.95</v>
      </c>
    </row>
    <row r="603" spans="1:14" x14ac:dyDescent="0.25">
      <c r="A603" t="s">
        <v>129</v>
      </c>
      <c r="B603" s="1" t="s">
        <v>175</v>
      </c>
      <c r="C603" s="291" t="s">
        <v>176</v>
      </c>
      <c r="D603" s="1">
        <v>3</v>
      </c>
      <c r="E603" s="1">
        <v>4.2</v>
      </c>
      <c r="J603" s="64" t="s">
        <v>129</v>
      </c>
      <c r="K603" s="64" t="s">
        <v>133</v>
      </c>
      <c r="L603" s="64">
        <v>200</v>
      </c>
      <c r="M603" s="64">
        <v>17</v>
      </c>
      <c r="N603" s="64">
        <v>15.79</v>
      </c>
    </row>
    <row r="604" spans="1:14" x14ac:dyDescent="0.25">
      <c r="A604" t="s">
        <v>129</v>
      </c>
      <c r="B604" s="1" t="s">
        <v>175</v>
      </c>
      <c r="C604" s="291" t="s">
        <v>176</v>
      </c>
      <c r="D604" s="1">
        <v>4</v>
      </c>
      <c r="E604" s="1">
        <v>3.2</v>
      </c>
      <c r="J604" s="64" t="s">
        <v>129</v>
      </c>
      <c r="K604" s="64" t="s">
        <v>133</v>
      </c>
      <c r="L604" s="64">
        <v>200</v>
      </c>
      <c r="M604" s="64">
        <v>18</v>
      </c>
      <c r="N604" s="64">
        <v>16.63</v>
      </c>
    </row>
    <row r="605" spans="1:14" x14ac:dyDescent="0.25">
      <c r="A605" t="s">
        <v>129</v>
      </c>
      <c r="B605" s="1" t="s">
        <v>175</v>
      </c>
      <c r="C605" s="291" t="s">
        <v>177</v>
      </c>
      <c r="D605" s="1">
        <v>1</v>
      </c>
      <c r="E605" s="1">
        <v>10.5</v>
      </c>
      <c r="J605" s="64" t="s">
        <v>129</v>
      </c>
      <c r="K605" s="64" t="s">
        <v>133</v>
      </c>
      <c r="L605" s="64">
        <v>200</v>
      </c>
      <c r="M605" s="64">
        <v>19</v>
      </c>
      <c r="N605" s="64">
        <v>17.47</v>
      </c>
    </row>
    <row r="606" spans="1:14" x14ac:dyDescent="0.25">
      <c r="A606" t="s">
        <v>129</v>
      </c>
      <c r="B606" s="1" t="s">
        <v>175</v>
      </c>
      <c r="C606" s="291" t="s">
        <v>177</v>
      </c>
      <c r="D606" s="1">
        <v>2</v>
      </c>
      <c r="E606" s="1">
        <v>8.4</v>
      </c>
      <c r="J606" s="64" t="s">
        <v>129</v>
      </c>
      <c r="K606" s="64" t="s">
        <v>134</v>
      </c>
      <c r="L606" s="64">
        <v>100</v>
      </c>
      <c r="M606" s="64">
        <v>3</v>
      </c>
      <c r="N606" s="64">
        <v>1.3</v>
      </c>
    </row>
    <row r="607" spans="1:14" x14ac:dyDescent="0.25">
      <c r="A607" t="s">
        <v>129</v>
      </c>
      <c r="B607" s="1" t="s">
        <v>175</v>
      </c>
      <c r="C607" s="291" t="s">
        <v>177</v>
      </c>
      <c r="D607" s="1">
        <v>3</v>
      </c>
      <c r="E607" s="1">
        <v>6.1</v>
      </c>
      <c r="J607" s="64" t="s">
        <v>129</v>
      </c>
      <c r="K607" s="64" t="s">
        <v>134</v>
      </c>
      <c r="L607" s="64">
        <v>100</v>
      </c>
      <c r="M607" s="64">
        <v>4</v>
      </c>
      <c r="N607" s="64">
        <v>1.7</v>
      </c>
    </row>
    <row r="608" spans="1:14" x14ac:dyDescent="0.25">
      <c r="A608" t="s">
        <v>129</v>
      </c>
      <c r="B608" s="1" t="s">
        <v>175</v>
      </c>
      <c r="C608" s="291" t="s">
        <v>177</v>
      </c>
      <c r="D608" s="1">
        <v>4</v>
      </c>
      <c r="E608" s="1">
        <v>4.5</v>
      </c>
      <c r="J608" s="64" t="s">
        <v>129</v>
      </c>
      <c r="K608" s="64" t="s">
        <v>134</v>
      </c>
      <c r="L608" s="64">
        <v>100</v>
      </c>
      <c r="M608" s="64">
        <v>5</v>
      </c>
      <c r="N608" s="64">
        <v>2.1</v>
      </c>
    </row>
    <row r="609" spans="1:14" x14ac:dyDescent="0.25">
      <c r="A609" t="s">
        <v>129</v>
      </c>
      <c r="B609" s="1" t="s">
        <v>175</v>
      </c>
      <c r="C609" s="291" t="s">
        <v>178</v>
      </c>
      <c r="D609" s="1">
        <v>1</v>
      </c>
      <c r="E609" s="1">
        <v>10.5</v>
      </c>
      <c r="J609" s="64" t="s">
        <v>129</v>
      </c>
      <c r="K609" s="64" t="s">
        <v>134</v>
      </c>
      <c r="L609" s="64">
        <v>100</v>
      </c>
      <c r="M609" s="64">
        <v>6</v>
      </c>
      <c r="N609" s="64">
        <v>2.5</v>
      </c>
    </row>
    <row r="610" spans="1:14" x14ac:dyDescent="0.25">
      <c r="A610" t="s">
        <v>129</v>
      </c>
      <c r="B610" s="1" t="s">
        <v>175</v>
      </c>
      <c r="C610" s="291" t="s">
        <v>178</v>
      </c>
      <c r="D610" s="1">
        <v>2</v>
      </c>
      <c r="E610" s="1">
        <v>8.5</v>
      </c>
      <c r="J610" s="64" t="s">
        <v>129</v>
      </c>
      <c r="K610" s="64" t="s">
        <v>134</v>
      </c>
      <c r="L610" s="64">
        <v>100</v>
      </c>
      <c r="M610" s="64">
        <v>7</v>
      </c>
      <c r="N610" s="64">
        <v>2.9</v>
      </c>
    </row>
    <row r="611" spans="1:14" x14ac:dyDescent="0.25">
      <c r="A611" t="s">
        <v>129</v>
      </c>
      <c r="B611" s="1" t="s">
        <v>175</v>
      </c>
      <c r="C611" s="291" t="s">
        <v>178</v>
      </c>
      <c r="D611" s="1">
        <v>3</v>
      </c>
      <c r="E611" s="1">
        <v>6.2</v>
      </c>
      <c r="J611" s="64" t="s">
        <v>129</v>
      </c>
      <c r="K611" s="64" t="s">
        <v>134</v>
      </c>
      <c r="L611" s="64">
        <v>100</v>
      </c>
      <c r="M611" s="64">
        <v>8</v>
      </c>
      <c r="N611" s="64">
        <v>3.4</v>
      </c>
    </row>
    <row r="612" spans="1:14" x14ac:dyDescent="0.25">
      <c r="A612" t="s">
        <v>129</v>
      </c>
      <c r="B612" s="1" t="s">
        <v>175</v>
      </c>
      <c r="C612" s="291" t="s">
        <v>178</v>
      </c>
      <c r="D612" s="1">
        <v>4</v>
      </c>
      <c r="E612" s="1">
        <v>4.5999999999999996</v>
      </c>
      <c r="J612" s="64" t="s">
        <v>129</v>
      </c>
      <c r="K612" s="64" t="s">
        <v>134</v>
      </c>
      <c r="L612" s="64">
        <v>100</v>
      </c>
      <c r="M612" s="64">
        <v>9</v>
      </c>
      <c r="N612" s="64">
        <v>3.8</v>
      </c>
    </row>
    <row r="613" spans="1:14" x14ac:dyDescent="0.25">
      <c r="A613" t="s">
        <v>129</v>
      </c>
      <c r="B613" s="1" t="s">
        <v>175</v>
      </c>
      <c r="C613" s="291" t="s">
        <v>179</v>
      </c>
      <c r="D613" s="1">
        <v>1</v>
      </c>
      <c r="E613" s="1">
        <v>16.2</v>
      </c>
      <c r="J613" s="64" t="s">
        <v>129</v>
      </c>
      <c r="K613" s="64" t="s">
        <v>134</v>
      </c>
      <c r="L613" s="64">
        <v>100</v>
      </c>
      <c r="M613" s="64">
        <v>10</v>
      </c>
      <c r="N613" s="64">
        <v>4.2</v>
      </c>
    </row>
    <row r="614" spans="1:14" x14ac:dyDescent="0.25">
      <c r="A614" t="s">
        <v>129</v>
      </c>
      <c r="B614" s="1" t="s">
        <v>175</v>
      </c>
      <c r="C614" s="291" t="s">
        <v>179</v>
      </c>
      <c r="D614" s="1">
        <v>2</v>
      </c>
      <c r="E614" s="1">
        <v>12.9</v>
      </c>
      <c r="J614" s="64" t="s">
        <v>129</v>
      </c>
      <c r="K614" s="64" t="s">
        <v>134</v>
      </c>
      <c r="L614" s="64">
        <v>100</v>
      </c>
      <c r="M614" s="64">
        <v>11</v>
      </c>
      <c r="N614" s="64">
        <v>4.5999999999999996</v>
      </c>
    </row>
    <row r="615" spans="1:14" x14ac:dyDescent="0.25">
      <c r="A615" t="s">
        <v>129</v>
      </c>
      <c r="B615" s="1" t="s">
        <v>175</v>
      </c>
      <c r="C615" s="291" t="s">
        <v>179</v>
      </c>
      <c r="D615" s="1">
        <v>3</v>
      </c>
      <c r="E615" s="1">
        <v>9.1999999999999993</v>
      </c>
      <c r="J615" s="64" t="s">
        <v>129</v>
      </c>
      <c r="K615" s="64" t="s">
        <v>134</v>
      </c>
      <c r="L615" s="64">
        <v>100</v>
      </c>
      <c r="M615" s="64">
        <v>12</v>
      </c>
      <c r="N615" s="64">
        <v>5</v>
      </c>
    </row>
    <row r="616" spans="1:14" x14ac:dyDescent="0.25">
      <c r="A616" t="s">
        <v>129</v>
      </c>
      <c r="B616" s="1" t="s">
        <v>175</v>
      </c>
      <c r="C616" s="291" t="s">
        <v>179</v>
      </c>
      <c r="D616" s="1">
        <v>4</v>
      </c>
      <c r="E616" s="1">
        <v>6.6</v>
      </c>
      <c r="J616" s="64" t="s">
        <v>129</v>
      </c>
      <c r="K616" s="64" t="s">
        <v>134</v>
      </c>
      <c r="L616" s="64">
        <v>100</v>
      </c>
      <c r="M616" s="64">
        <v>13</v>
      </c>
      <c r="N616" s="64">
        <v>5.0999999999999996</v>
      </c>
    </row>
    <row r="617" spans="1:14" x14ac:dyDescent="0.25">
      <c r="A617" t="s">
        <v>129</v>
      </c>
      <c r="B617" s="1" t="s">
        <v>175</v>
      </c>
      <c r="C617" s="291" t="s">
        <v>180</v>
      </c>
      <c r="D617" s="1">
        <v>1</v>
      </c>
      <c r="E617" s="1">
        <v>22.3</v>
      </c>
      <c r="J617" s="64" t="s">
        <v>129</v>
      </c>
      <c r="K617" s="64" t="s">
        <v>134</v>
      </c>
      <c r="L617" s="64">
        <v>100</v>
      </c>
      <c r="M617" s="64">
        <v>14</v>
      </c>
      <c r="N617" s="64">
        <v>5.2</v>
      </c>
    </row>
    <row r="618" spans="1:14" x14ac:dyDescent="0.25">
      <c r="A618" t="s">
        <v>129</v>
      </c>
      <c r="B618" s="1" t="s">
        <v>175</v>
      </c>
      <c r="C618" s="291" t="s">
        <v>180</v>
      </c>
      <c r="D618" s="1">
        <v>2</v>
      </c>
      <c r="E618" s="1">
        <v>17.7</v>
      </c>
      <c r="J618" s="64" t="s">
        <v>129</v>
      </c>
      <c r="K618" s="64" t="s">
        <v>134</v>
      </c>
      <c r="L618" s="64">
        <v>100</v>
      </c>
      <c r="M618" s="64">
        <v>15</v>
      </c>
      <c r="N618" s="64">
        <v>5.3</v>
      </c>
    </row>
    <row r="619" spans="1:14" x14ac:dyDescent="0.25">
      <c r="A619" t="s">
        <v>129</v>
      </c>
      <c r="B619" s="1" t="s">
        <v>175</v>
      </c>
      <c r="C619" s="291" t="s">
        <v>180</v>
      </c>
      <c r="D619" s="1">
        <v>3</v>
      </c>
      <c r="E619" s="1">
        <v>12.5</v>
      </c>
      <c r="J619" s="64" t="s">
        <v>129</v>
      </c>
      <c r="K619" s="64" t="s">
        <v>134</v>
      </c>
      <c r="L619" s="64" t="s">
        <v>135</v>
      </c>
      <c r="M619" s="64">
        <v>3</v>
      </c>
      <c r="N619" s="64">
        <v>1.2</v>
      </c>
    </row>
    <row r="620" spans="1:14" x14ac:dyDescent="0.25">
      <c r="A620" t="s">
        <v>129</v>
      </c>
      <c r="B620" s="1" t="s">
        <v>175</v>
      </c>
      <c r="C620" s="291" t="s">
        <v>180</v>
      </c>
      <c r="D620" s="1">
        <v>4</v>
      </c>
      <c r="E620" s="1">
        <v>8.9</v>
      </c>
      <c r="J620" s="64" t="s">
        <v>129</v>
      </c>
      <c r="K620" s="64" t="s">
        <v>134</v>
      </c>
      <c r="L620" s="64" t="s">
        <v>135</v>
      </c>
      <c r="M620" s="64">
        <v>4</v>
      </c>
      <c r="N620" s="64">
        <v>1.4</v>
      </c>
    </row>
    <row r="621" spans="1:14" x14ac:dyDescent="0.25">
      <c r="A621" t="s">
        <v>129</v>
      </c>
      <c r="B621" s="1" t="s">
        <v>175</v>
      </c>
      <c r="C621" s="291" t="s">
        <v>181</v>
      </c>
      <c r="D621" s="1">
        <v>1</v>
      </c>
      <c r="E621" s="1">
        <v>14.2</v>
      </c>
      <c r="J621" s="64" t="s">
        <v>129</v>
      </c>
      <c r="K621" s="64" t="s">
        <v>134</v>
      </c>
      <c r="L621" s="64" t="s">
        <v>135</v>
      </c>
      <c r="M621" s="64">
        <v>5</v>
      </c>
      <c r="N621" s="64">
        <v>1.7</v>
      </c>
    </row>
    <row r="622" spans="1:14" x14ac:dyDescent="0.25">
      <c r="A622" t="s">
        <v>129</v>
      </c>
      <c r="B622" s="1" t="s">
        <v>175</v>
      </c>
      <c r="C622" s="291" t="s">
        <v>181</v>
      </c>
      <c r="D622" s="1">
        <v>2</v>
      </c>
      <c r="E622" s="1">
        <v>11.3</v>
      </c>
      <c r="J622" s="64" t="s">
        <v>129</v>
      </c>
      <c r="K622" s="64" t="s">
        <v>134</v>
      </c>
      <c r="L622" s="64" t="s">
        <v>135</v>
      </c>
      <c r="M622" s="64">
        <v>6</v>
      </c>
      <c r="N622" s="64">
        <v>1.9</v>
      </c>
    </row>
    <row r="623" spans="1:14" x14ac:dyDescent="0.25">
      <c r="A623" t="s">
        <v>129</v>
      </c>
      <c r="B623" s="1" t="s">
        <v>175</v>
      </c>
      <c r="C623" s="291" t="s">
        <v>181</v>
      </c>
      <c r="D623" s="1">
        <v>3</v>
      </c>
      <c r="E623" s="1">
        <v>8.1999999999999993</v>
      </c>
      <c r="J623" s="64" t="s">
        <v>129</v>
      </c>
      <c r="K623" s="64" t="s">
        <v>134</v>
      </c>
      <c r="L623" s="64" t="s">
        <v>135</v>
      </c>
      <c r="M623" s="64">
        <v>7</v>
      </c>
      <c r="N623" s="64">
        <v>2</v>
      </c>
    </row>
    <row r="624" spans="1:14" x14ac:dyDescent="0.25">
      <c r="A624" t="s">
        <v>129</v>
      </c>
      <c r="B624" s="1" t="s">
        <v>175</v>
      </c>
      <c r="C624" s="291" t="s">
        <v>181</v>
      </c>
      <c r="D624" s="1">
        <v>4</v>
      </c>
      <c r="E624" s="1">
        <v>6</v>
      </c>
      <c r="J624" s="64" t="s">
        <v>129</v>
      </c>
      <c r="K624" s="64" t="s">
        <v>134</v>
      </c>
      <c r="L624" s="64" t="s">
        <v>135</v>
      </c>
      <c r="M624" s="64">
        <v>8</v>
      </c>
      <c r="N624" s="64">
        <v>2.2000000000000002</v>
      </c>
    </row>
    <row r="625" spans="1:14" x14ac:dyDescent="0.25">
      <c r="A625" t="s">
        <v>129</v>
      </c>
      <c r="B625" s="1" t="s">
        <v>175</v>
      </c>
      <c r="C625" s="291" t="s">
        <v>182</v>
      </c>
      <c r="D625" s="1">
        <v>1</v>
      </c>
      <c r="E625" s="1">
        <v>22</v>
      </c>
      <c r="J625" s="64" t="s">
        <v>129</v>
      </c>
      <c r="K625" s="64" t="s">
        <v>134</v>
      </c>
      <c r="L625" s="64" t="s">
        <v>135</v>
      </c>
      <c r="M625" s="64">
        <v>9</v>
      </c>
      <c r="N625" s="64">
        <v>2.2999999999999998</v>
      </c>
    </row>
    <row r="626" spans="1:14" x14ac:dyDescent="0.25">
      <c r="A626" t="s">
        <v>129</v>
      </c>
      <c r="B626" s="1" t="s">
        <v>175</v>
      </c>
      <c r="C626" s="291" t="s">
        <v>182</v>
      </c>
      <c r="D626" s="1">
        <v>2</v>
      </c>
      <c r="E626" s="1">
        <v>17.399999999999999</v>
      </c>
      <c r="J626" s="64" t="s">
        <v>129</v>
      </c>
      <c r="K626" s="64" t="s">
        <v>134</v>
      </c>
      <c r="L626" s="64" t="s">
        <v>135</v>
      </c>
      <c r="M626" s="64">
        <v>10</v>
      </c>
      <c r="N626" s="64">
        <v>2.4</v>
      </c>
    </row>
    <row r="627" spans="1:14" x14ac:dyDescent="0.25">
      <c r="A627" t="s">
        <v>129</v>
      </c>
      <c r="B627" s="1" t="s">
        <v>175</v>
      </c>
      <c r="C627" s="291" t="s">
        <v>182</v>
      </c>
      <c r="D627" s="1">
        <v>3</v>
      </c>
      <c r="E627" s="1">
        <v>12.3</v>
      </c>
      <c r="J627" s="64" t="s">
        <v>129</v>
      </c>
      <c r="K627" s="64" t="s">
        <v>134</v>
      </c>
      <c r="L627" s="64" t="s">
        <v>135</v>
      </c>
      <c r="M627" s="64">
        <v>11</v>
      </c>
      <c r="N627" s="64">
        <v>2.6</v>
      </c>
    </row>
    <row r="628" spans="1:14" x14ac:dyDescent="0.25">
      <c r="A628" t="s">
        <v>129</v>
      </c>
      <c r="B628" s="1" t="s">
        <v>175</v>
      </c>
      <c r="C628" s="291" t="s">
        <v>182</v>
      </c>
      <c r="D628" s="1">
        <v>4</v>
      </c>
      <c r="E628" s="1">
        <v>8.6999999999999993</v>
      </c>
      <c r="J628" s="64" t="s">
        <v>129</v>
      </c>
      <c r="K628" s="64" t="s">
        <v>134</v>
      </c>
      <c r="L628" s="64" t="s">
        <v>135</v>
      </c>
      <c r="M628" s="64">
        <v>12</v>
      </c>
      <c r="N628" s="64">
        <v>2.7</v>
      </c>
    </row>
    <row r="629" spans="1:14" x14ac:dyDescent="0.25">
      <c r="A629" t="s">
        <v>129</v>
      </c>
      <c r="B629" s="1" t="s">
        <v>175</v>
      </c>
      <c r="C629" s="291" t="s">
        <v>183</v>
      </c>
      <c r="D629" s="1">
        <v>1</v>
      </c>
      <c r="E629" s="1">
        <v>30.1</v>
      </c>
      <c r="J629" s="64" t="s">
        <v>129</v>
      </c>
      <c r="K629" s="64" t="s">
        <v>134</v>
      </c>
      <c r="L629" s="64" t="s">
        <v>135</v>
      </c>
      <c r="M629" s="64">
        <v>13</v>
      </c>
      <c r="N629" s="64">
        <v>2.9</v>
      </c>
    </row>
    <row r="630" spans="1:14" x14ac:dyDescent="0.25">
      <c r="A630" t="s">
        <v>129</v>
      </c>
      <c r="B630" s="1" t="s">
        <v>175</v>
      </c>
      <c r="C630" s="291" t="s">
        <v>183</v>
      </c>
      <c r="D630" s="1">
        <v>2</v>
      </c>
      <c r="E630" s="1">
        <v>23.8</v>
      </c>
      <c r="J630" s="64" t="s">
        <v>129</v>
      </c>
      <c r="K630" s="64" t="s">
        <v>134</v>
      </c>
      <c r="L630" s="64" t="s">
        <v>135</v>
      </c>
      <c r="M630" s="64">
        <v>14</v>
      </c>
      <c r="N630" s="64">
        <v>3</v>
      </c>
    </row>
    <row r="631" spans="1:14" x14ac:dyDescent="0.25">
      <c r="A631" t="s">
        <v>129</v>
      </c>
      <c r="B631" s="1" t="s">
        <v>175</v>
      </c>
      <c r="C631" s="291" t="s">
        <v>183</v>
      </c>
      <c r="D631" s="1">
        <v>3</v>
      </c>
      <c r="E631" s="1">
        <v>16.8</v>
      </c>
      <c r="J631" s="64" t="s">
        <v>129</v>
      </c>
      <c r="K631" s="64" t="s">
        <v>134</v>
      </c>
      <c r="L631" s="64" t="s">
        <v>135</v>
      </c>
      <c r="M631" s="64">
        <v>15</v>
      </c>
      <c r="N631" s="64">
        <v>3.2</v>
      </c>
    </row>
    <row r="632" spans="1:14" x14ac:dyDescent="0.25">
      <c r="A632" t="s">
        <v>129</v>
      </c>
      <c r="B632" s="1" t="s">
        <v>175</v>
      </c>
      <c r="C632" s="291" t="s">
        <v>183</v>
      </c>
      <c r="D632" s="1">
        <v>4</v>
      </c>
      <c r="E632" s="1">
        <v>11.7</v>
      </c>
      <c r="J632" s="64" t="s">
        <v>129</v>
      </c>
      <c r="K632" s="64" t="s">
        <v>134</v>
      </c>
      <c r="L632" s="64">
        <v>125</v>
      </c>
      <c r="M632" s="64">
        <v>3</v>
      </c>
      <c r="N632" s="64">
        <v>1.6</v>
      </c>
    </row>
    <row r="633" spans="1:14" x14ac:dyDescent="0.25">
      <c r="A633" t="s">
        <v>129</v>
      </c>
      <c r="B633" s="1" t="s">
        <v>175</v>
      </c>
      <c r="C633" s="291" t="s">
        <v>184</v>
      </c>
      <c r="D633" s="1">
        <v>1</v>
      </c>
      <c r="E633" s="1">
        <v>27.7</v>
      </c>
      <c r="J633" s="64" t="s">
        <v>129</v>
      </c>
      <c r="K633" s="64" t="s">
        <v>134</v>
      </c>
      <c r="L633" s="64">
        <v>125</v>
      </c>
      <c r="M633" s="64">
        <v>4</v>
      </c>
      <c r="N633" s="64">
        <v>2.2000000000000002</v>
      </c>
    </row>
    <row r="634" spans="1:14" x14ac:dyDescent="0.25">
      <c r="A634" t="s">
        <v>129</v>
      </c>
      <c r="B634" s="1" t="s">
        <v>175</v>
      </c>
      <c r="C634" s="291" t="s">
        <v>184</v>
      </c>
      <c r="D634" s="1">
        <v>2</v>
      </c>
      <c r="E634" s="1">
        <v>21.9</v>
      </c>
      <c r="J634" s="64" t="s">
        <v>129</v>
      </c>
      <c r="K634" s="64" t="s">
        <v>134</v>
      </c>
      <c r="L634" s="64">
        <v>125</v>
      </c>
      <c r="M634" s="64">
        <v>5</v>
      </c>
      <c r="N634" s="64">
        <v>2.7</v>
      </c>
    </row>
    <row r="635" spans="1:14" x14ac:dyDescent="0.25">
      <c r="A635" t="s">
        <v>129</v>
      </c>
      <c r="B635" s="1" t="s">
        <v>175</v>
      </c>
      <c r="C635" s="291" t="s">
        <v>184</v>
      </c>
      <c r="D635" s="1">
        <v>3</v>
      </c>
      <c r="E635" s="1">
        <v>15.4</v>
      </c>
      <c r="J635" s="64" t="s">
        <v>129</v>
      </c>
      <c r="K635" s="64" t="s">
        <v>134</v>
      </c>
      <c r="L635" s="64">
        <v>125</v>
      </c>
      <c r="M635" s="64">
        <v>6</v>
      </c>
      <c r="N635" s="64">
        <v>3.3</v>
      </c>
    </row>
    <row r="636" spans="1:14" x14ac:dyDescent="0.25">
      <c r="A636" t="s">
        <v>129</v>
      </c>
      <c r="B636" s="1" t="s">
        <v>175</v>
      </c>
      <c r="C636" s="291" t="s">
        <v>184</v>
      </c>
      <c r="D636" s="1">
        <v>4</v>
      </c>
      <c r="E636" s="1">
        <v>10.8</v>
      </c>
      <c r="J636" s="64" t="s">
        <v>129</v>
      </c>
      <c r="K636" s="64" t="s">
        <v>134</v>
      </c>
      <c r="L636" s="64">
        <v>125</v>
      </c>
      <c r="M636" s="64">
        <v>7</v>
      </c>
      <c r="N636" s="64">
        <v>3.8</v>
      </c>
    </row>
    <row r="637" spans="1:14" x14ac:dyDescent="0.25">
      <c r="A637" t="s">
        <v>129</v>
      </c>
      <c r="B637" s="1" t="s">
        <v>175</v>
      </c>
      <c r="C637" s="291" t="s">
        <v>185</v>
      </c>
      <c r="D637" s="1">
        <v>1</v>
      </c>
      <c r="E637" s="1">
        <v>38</v>
      </c>
      <c r="J637" s="64" t="s">
        <v>129</v>
      </c>
      <c r="K637" s="64" t="s">
        <v>134</v>
      </c>
      <c r="L637" s="64">
        <v>125</v>
      </c>
      <c r="M637" s="64">
        <v>8</v>
      </c>
      <c r="N637" s="64">
        <v>4.4000000000000004</v>
      </c>
    </row>
    <row r="638" spans="1:14" x14ac:dyDescent="0.25">
      <c r="A638" t="s">
        <v>129</v>
      </c>
      <c r="B638" s="1" t="s">
        <v>175</v>
      </c>
      <c r="C638" s="291" t="s">
        <v>185</v>
      </c>
      <c r="D638" s="1">
        <v>2</v>
      </c>
      <c r="E638" s="1">
        <v>30</v>
      </c>
      <c r="J638" s="64" t="s">
        <v>129</v>
      </c>
      <c r="K638" s="64" t="s">
        <v>134</v>
      </c>
      <c r="L638" s="64">
        <v>125</v>
      </c>
      <c r="M638" s="64">
        <v>9</v>
      </c>
      <c r="N638" s="64">
        <v>4.9000000000000004</v>
      </c>
    </row>
    <row r="639" spans="1:14" x14ac:dyDescent="0.25">
      <c r="A639" t="s">
        <v>129</v>
      </c>
      <c r="B639" s="1" t="s">
        <v>175</v>
      </c>
      <c r="C639" s="291" t="s">
        <v>185</v>
      </c>
      <c r="D639" s="1">
        <v>3</v>
      </c>
      <c r="E639" s="1">
        <v>21</v>
      </c>
      <c r="J639" s="64" t="s">
        <v>129</v>
      </c>
      <c r="K639" s="64" t="s">
        <v>134</v>
      </c>
      <c r="L639" s="64">
        <v>125</v>
      </c>
      <c r="M639" s="64">
        <v>10</v>
      </c>
      <c r="N639" s="64">
        <v>5.4</v>
      </c>
    </row>
    <row r="640" spans="1:14" x14ac:dyDescent="0.25">
      <c r="A640" t="s">
        <v>129</v>
      </c>
      <c r="B640" s="1" t="s">
        <v>175</v>
      </c>
      <c r="C640" s="291" t="s">
        <v>185</v>
      </c>
      <c r="D640" s="1">
        <v>4</v>
      </c>
      <c r="E640" s="1">
        <v>14.6</v>
      </c>
      <c r="J640" s="64" t="s">
        <v>129</v>
      </c>
      <c r="K640" s="64" t="s">
        <v>134</v>
      </c>
      <c r="L640" s="64">
        <v>125</v>
      </c>
      <c r="M640" s="64">
        <v>11</v>
      </c>
      <c r="N640" s="64">
        <v>5.8</v>
      </c>
    </row>
    <row r="641" spans="1:14" x14ac:dyDescent="0.25">
      <c r="A641" t="s">
        <v>129</v>
      </c>
      <c r="B641" s="1" t="s">
        <v>175</v>
      </c>
      <c r="C641" s="291" t="s">
        <v>186</v>
      </c>
      <c r="D641" s="1">
        <v>1</v>
      </c>
      <c r="E641" s="1">
        <v>32.200000000000003</v>
      </c>
      <c r="J641" s="64" t="s">
        <v>129</v>
      </c>
      <c r="K641" s="64" t="s">
        <v>134</v>
      </c>
      <c r="L641" s="64">
        <v>125</v>
      </c>
      <c r="M641" s="64">
        <v>12</v>
      </c>
      <c r="N641" s="64">
        <v>6.3</v>
      </c>
    </row>
    <row r="642" spans="1:14" x14ac:dyDescent="0.25">
      <c r="A642" t="s">
        <v>129</v>
      </c>
      <c r="B642" s="1" t="s">
        <v>175</v>
      </c>
      <c r="C642" s="291" t="s">
        <v>186</v>
      </c>
      <c r="D642" s="1">
        <v>2</v>
      </c>
      <c r="E642" s="1">
        <v>25.5</v>
      </c>
      <c r="J642" s="64" t="s">
        <v>129</v>
      </c>
      <c r="K642" s="64" t="s">
        <v>134</v>
      </c>
      <c r="L642" s="64">
        <v>125</v>
      </c>
      <c r="M642" s="64">
        <v>13</v>
      </c>
      <c r="N642" s="64">
        <v>6.9</v>
      </c>
    </row>
    <row r="643" spans="1:14" x14ac:dyDescent="0.25">
      <c r="A643" t="s">
        <v>129</v>
      </c>
      <c r="B643" s="1" t="s">
        <v>175</v>
      </c>
      <c r="C643" s="291" t="s">
        <v>186</v>
      </c>
      <c r="D643" s="1">
        <v>3</v>
      </c>
      <c r="E643" s="1">
        <v>17.899999999999999</v>
      </c>
      <c r="J643" s="64" t="s">
        <v>129</v>
      </c>
      <c r="K643" s="64" t="s">
        <v>134</v>
      </c>
      <c r="L643" s="64">
        <v>125</v>
      </c>
      <c r="M643" s="64">
        <v>14</v>
      </c>
      <c r="N643" s="64">
        <v>7.5</v>
      </c>
    </row>
    <row r="644" spans="1:14" x14ac:dyDescent="0.25">
      <c r="A644" t="s">
        <v>129</v>
      </c>
      <c r="B644" s="1" t="s">
        <v>175</v>
      </c>
      <c r="C644" s="291" t="s">
        <v>186</v>
      </c>
      <c r="D644" s="1">
        <v>4</v>
      </c>
      <c r="E644" s="1">
        <v>12.5</v>
      </c>
      <c r="J644" s="64" t="s">
        <v>129</v>
      </c>
      <c r="K644" s="64" t="s">
        <v>134</v>
      </c>
      <c r="L644" s="64">
        <v>125</v>
      </c>
      <c r="M644" s="64">
        <v>15</v>
      </c>
      <c r="N644" s="64">
        <v>8.1</v>
      </c>
    </row>
    <row r="645" spans="1:14" x14ac:dyDescent="0.25">
      <c r="A645" t="s">
        <v>129</v>
      </c>
      <c r="B645" s="1" t="s">
        <v>175</v>
      </c>
      <c r="C645" s="291" t="s">
        <v>187</v>
      </c>
      <c r="D645" s="1">
        <v>1</v>
      </c>
      <c r="E645" s="1">
        <v>44</v>
      </c>
      <c r="J645" s="64" t="s">
        <v>129</v>
      </c>
      <c r="K645" s="64" t="s">
        <v>134</v>
      </c>
      <c r="L645" s="64" t="s">
        <v>136</v>
      </c>
      <c r="M645" s="64">
        <v>3</v>
      </c>
      <c r="N645" s="64">
        <v>1.5</v>
      </c>
    </row>
    <row r="646" spans="1:14" x14ac:dyDescent="0.25">
      <c r="A646" t="s">
        <v>129</v>
      </c>
      <c r="B646" s="1" t="s">
        <v>175</v>
      </c>
      <c r="C646" s="291" t="s">
        <v>187</v>
      </c>
      <c r="D646" s="1">
        <v>2</v>
      </c>
      <c r="E646" s="1">
        <v>34.799999999999997</v>
      </c>
      <c r="J646" s="64" t="s">
        <v>129</v>
      </c>
      <c r="K646" s="64" t="s">
        <v>134</v>
      </c>
      <c r="L646" s="64" t="s">
        <v>136</v>
      </c>
      <c r="M646" s="64">
        <v>4</v>
      </c>
      <c r="N646" s="64">
        <v>1.9</v>
      </c>
    </row>
    <row r="647" spans="1:14" x14ac:dyDescent="0.25">
      <c r="A647" t="s">
        <v>129</v>
      </c>
      <c r="B647" s="1" t="s">
        <v>175</v>
      </c>
      <c r="C647" s="291" t="s">
        <v>187</v>
      </c>
      <c r="D647" s="1">
        <v>3</v>
      </c>
      <c r="E647" s="1">
        <v>24.4</v>
      </c>
      <c r="J647" s="64" t="s">
        <v>129</v>
      </c>
      <c r="K647" s="64" t="s">
        <v>134</v>
      </c>
      <c r="L647" s="64" t="s">
        <v>136</v>
      </c>
      <c r="M647" s="64">
        <v>5</v>
      </c>
      <c r="N647" s="64">
        <v>2.2999999999999998</v>
      </c>
    </row>
    <row r="648" spans="1:14" x14ac:dyDescent="0.25">
      <c r="A648" t="s">
        <v>129</v>
      </c>
      <c r="B648" s="1" t="s">
        <v>175</v>
      </c>
      <c r="C648" s="291" t="s">
        <v>187</v>
      </c>
      <c r="D648" s="1">
        <v>4</v>
      </c>
      <c r="E648" s="1">
        <v>16.899999999999999</v>
      </c>
      <c r="J648" s="64" t="s">
        <v>129</v>
      </c>
      <c r="K648" s="64" t="s">
        <v>134</v>
      </c>
      <c r="L648" s="64" t="s">
        <v>136</v>
      </c>
      <c r="M648" s="64">
        <v>6</v>
      </c>
      <c r="N648" s="64">
        <v>2.7</v>
      </c>
    </row>
    <row r="649" spans="1:14" x14ac:dyDescent="0.25">
      <c r="A649" t="s">
        <v>129</v>
      </c>
      <c r="B649" s="1" t="s">
        <v>175</v>
      </c>
      <c r="C649" s="291" t="s">
        <v>188</v>
      </c>
      <c r="D649" s="1">
        <v>1</v>
      </c>
      <c r="E649" s="1">
        <v>43.7</v>
      </c>
      <c r="J649" s="64" t="s">
        <v>129</v>
      </c>
      <c r="K649" s="64" t="s">
        <v>134</v>
      </c>
      <c r="L649" s="64" t="s">
        <v>136</v>
      </c>
      <c r="M649" s="64">
        <v>7</v>
      </c>
      <c r="N649" s="64">
        <v>2.9</v>
      </c>
    </row>
    <row r="650" spans="1:14" x14ac:dyDescent="0.25">
      <c r="A650" t="s">
        <v>129</v>
      </c>
      <c r="B650" s="1" t="s">
        <v>175</v>
      </c>
      <c r="C650" s="291" t="s">
        <v>188</v>
      </c>
      <c r="D650" s="1">
        <v>2</v>
      </c>
      <c r="E650" s="1">
        <v>34.5</v>
      </c>
      <c r="J650" s="64" t="s">
        <v>129</v>
      </c>
      <c r="K650" s="64" t="s">
        <v>134</v>
      </c>
      <c r="L650" s="64" t="s">
        <v>136</v>
      </c>
      <c r="M650" s="64">
        <v>8</v>
      </c>
      <c r="N650" s="64">
        <v>3.1</v>
      </c>
    </row>
    <row r="651" spans="1:14" x14ac:dyDescent="0.25">
      <c r="A651" t="s">
        <v>129</v>
      </c>
      <c r="B651" s="1" t="s">
        <v>175</v>
      </c>
      <c r="C651" s="291" t="s">
        <v>188</v>
      </c>
      <c r="D651" s="1">
        <v>3</v>
      </c>
      <c r="E651" s="1">
        <v>24.2</v>
      </c>
      <c r="J651" s="64" t="s">
        <v>129</v>
      </c>
      <c r="K651" s="64" t="s">
        <v>134</v>
      </c>
      <c r="L651" s="64" t="s">
        <v>136</v>
      </c>
      <c r="M651" s="64">
        <v>9</v>
      </c>
      <c r="N651" s="64">
        <v>3.3</v>
      </c>
    </row>
    <row r="652" spans="1:14" x14ac:dyDescent="0.25">
      <c r="A652" t="s">
        <v>129</v>
      </c>
      <c r="B652" s="1" t="s">
        <v>175</v>
      </c>
      <c r="C652" s="291" t="s">
        <v>188</v>
      </c>
      <c r="D652" s="1">
        <v>4</v>
      </c>
      <c r="E652" s="1">
        <v>16.8</v>
      </c>
      <c r="J652" s="64" t="s">
        <v>129</v>
      </c>
      <c r="K652" s="64" t="s">
        <v>134</v>
      </c>
      <c r="L652" s="64" t="s">
        <v>136</v>
      </c>
      <c r="M652" s="64">
        <v>10</v>
      </c>
      <c r="N652" s="64">
        <v>3.6</v>
      </c>
    </row>
    <row r="653" spans="1:14" x14ac:dyDescent="0.25">
      <c r="A653" t="s">
        <v>129</v>
      </c>
      <c r="B653" s="1" t="s">
        <v>175</v>
      </c>
      <c r="C653" s="291" t="s">
        <v>189</v>
      </c>
      <c r="D653" s="1">
        <v>1</v>
      </c>
      <c r="E653" s="1">
        <v>59.8</v>
      </c>
      <c r="J653" s="64" t="s">
        <v>129</v>
      </c>
      <c r="K653" s="64" t="s">
        <v>134</v>
      </c>
      <c r="L653" s="64" t="s">
        <v>136</v>
      </c>
      <c r="M653" s="64">
        <v>11</v>
      </c>
      <c r="N653" s="64">
        <v>3.9</v>
      </c>
    </row>
    <row r="654" spans="1:14" x14ac:dyDescent="0.25">
      <c r="A654" t="s">
        <v>129</v>
      </c>
      <c r="B654" s="1" t="s">
        <v>175</v>
      </c>
      <c r="C654" s="291" t="s">
        <v>189</v>
      </c>
      <c r="D654" s="1">
        <v>2</v>
      </c>
      <c r="E654" s="1">
        <v>47.1</v>
      </c>
      <c r="J654" s="64" t="s">
        <v>129</v>
      </c>
      <c r="K654" s="64" t="s">
        <v>134</v>
      </c>
      <c r="L654" s="64" t="s">
        <v>136</v>
      </c>
      <c r="M654" s="64">
        <v>12</v>
      </c>
      <c r="N654" s="64">
        <v>4.2</v>
      </c>
    </row>
    <row r="655" spans="1:14" x14ac:dyDescent="0.25">
      <c r="A655" t="s">
        <v>129</v>
      </c>
      <c r="B655" s="1" t="s">
        <v>175</v>
      </c>
      <c r="C655" s="291" t="s">
        <v>189</v>
      </c>
      <c r="D655" s="1">
        <v>3</v>
      </c>
      <c r="E655" s="1">
        <v>32.9</v>
      </c>
      <c r="J655" s="64" t="s">
        <v>129</v>
      </c>
      <c r="K655" s="64" t="s">
        <v>134</v>
      </c>
      <c r="L655" s="64" t="s">
        <v>136</v>
      </c>
      <c r="M655" s="64">
        <v>13</v>
      </c>
      <c r="N655" s="64">
        <v>4.3</v>
      </c>
    </row>
    <row r="656" spans="1:14" x14ac:dyDescent="0.25">
      <c r="A656" t="s">
        <v>129</v>
      </c>
      <c r="B656" s="1" t="s">
        <v>175</v>
      </c>
      <c r="C656" s="291" t="s">
        <v>189</v>
      </c>
      <c r="D656" s="1">
        <v>4</v>
      </c>
      <c r="E656" s="1">
        <v>22.6</v>
      </c>
      <c r="J656" s="64" t="s">
        <v>129</v>
      </c>
      <c r="K656" s="64" t="s">
        <v>134</v>
      </c>
      <c r="L656" s="64" t="s">
        <v>136</v>
      </c>
      <c r="M656" s="64">
        <v>14</v>
      </c>
      <c r="N656" s="64">
        <v>4.5</v>
      </c>
    </row>
    <row r="657" spans="1:14" x14ac:dyDescent="0.25">
      <c r="A657" t="s">
        <v>129</v>
      </c>
      <c r="B657" s="1" t="s">
        <v>141</v>
      </c>
      <c r="C657" s="291">
        <v>100</v>
      </c>
      <c r="D657" s="1">
        <v>6</v>
      </c>
      <c r="E657" s="1">
        <v>1.9</v>
      </c>
      <c r="J657" s="64" t="s">
        <v>129</v>
      </c>
      <c r="K657" s="64" t="s">
        <v>134</v>
      </c>
      <c r="L657" s="64" t="s">
        <v>136</v>
      </c>
      <c r="M657" s="64">
        <v>15</v>
      </c>
      <c r="N657" s="64">
        <v>4.5999999999999996</v>
      </c>
    </row>
    <row r="658" spans="1:14" x14ac:dyDescent="0.25">
      <c r="A658" t="s">
        <v>129</v>
      </c>
      <c r="B658" s="1" t="s">
        <v>141</v>
      </c>
      <c r="C658" s="291">
        <v>100</v>
      </c>
      <c r="D658" s="1">
        <v>7</v>
      </c>
      <c r="E658" s="1">
        <v>2.25</v>
      </c>
      <c r="J658" s="64" t="s">
        <v>129</v>
      </c>
      <c r="K658" s="64" t="s">
        <v>134</v>
      </c>
      <c r="L658" s="64">
        <v>160</v>
      </c>
      <c r="M658" s="64">
        <v>3</v>
      </c>
      <c r="N658" s="64">
        <v>1.8</v>
      </c>
    </row>
    <row r="659" spans="1:14" x14ac:dyDescent="0.25">
      <c r="A659" t="s">
        <v>129</v>
      </c>
      <c r="B659" s="1" t="s">
        <v>141</v>
      </c>
      <c r="C659" s="291">
        <v>100</v>
      </c>
      <c r="D659" s="1">
        <v>8</v>
      </c>
      <c r="E659" s="1">
        <v>2.6</v>
      </c>
      <c r="J659" s="64" t="s">
        <v>129</v>
      </c>
      <c r="K659" s="64" t="s">
        <v>134</v>
      </c>
      <c r="L659" s="64">
        <v>160</v>
      </c>
      <c r="M659" s="64">
        <v>4</v>
      </c>
      <c r="N659" s="64">
        <v>2.6</v>
      </c>
    </row>
    <row r="660" spans="1:14" x14ac:dyDescent="0.25">
      <c r="A660" t="s">
        <v>129</v>
      </c>
      <c r="B660" s="1" t="s">
        <v>141</v>
      </c>
      <c r="C660" s="291">
        <v>100</v>
      </c>
      <c r="D660" s="1">
        <v>9</v>
      </c>
      <c r="E660" s="1">
        <v>2.95</v>
      </c>
      <c r="J660" s="64" t="s">
        <v>129</v>
      </c>
      <c r="K660" s="64" t="s">
        <v>134</v>
      </c>
      <c r="L660" s="64">
        <v>160</v>
      </c>
      <c r="M660" s="64">
        <v>5</v>
      </c>
      <c r="N660" s="64">
        <v>3.3</v>
      </c>
    </row>
    <row r="661" spans="1:14" x14ac:dyDescent="0.25">
      <c r="A661" t="s">
        <v>129</v>
      </c>
      <c r="B661" s="1" t="s">
        <v>141</v>
      </c>
      <c r="C661" s="291">
        <v>100</v>
      </c>
      <c r="D661" s="1">
        <v>10</v>
      </c>
      <c r="E661" s="1">
        <v>3.3</v>
      </c>
      <c r="J661" s="64" t="s">
        <v>129</v>
      </c>
      <c r="K661" s="64" t="s">
        <v>134</v>
      </c>
      <c r="L661" s="64">
        <v>160</v>
      </c>
      <c r="M661" s="64">
        <v>6</v>
      </c>
      <c r="N661" s="64">
        <v>4.0999999999999996</v>
      </c>
    </row>
    <row r="662" spans="1:14" x14ac:dyDescent="0.25">
      <c r="A662" t="s">
        <v>129</v>
      </c>
      <c r="B662" s="1" t="s">
        <v>141</v>
      </c>
      <c r="C662" s="291">
        <v>100</v>
      </c>
      <c r="D662" s="1">
        <v>11</v>
      </c>
      <c r="E662" s="1">
        <v>3.65</v>
      </c>
      <c r="J662" s="64" t="s">
        <v>129</v>
      </c>
      <c r="K662" s="64" t="s">
        <v>134</v>
      </c>
      <c r="L662" s="64">
        <v>160</v>
      </c>
      <c r="M662" s="64">
        <v>7</v>
      </c>
      <c r="N662" s="64">
        <v>4.8</v>
      </c>
    </row>
    <row r="663" spans="1:14" x14ac:dyDescent="0.25">
      <c r="A663" t="s">
        <v>129</v>
      </c>
      <c r="B663" s="1" t="s">
        <v>141</v>
      </c>
      <c r="C663" s="291">
        <v>100</v>
      </c>
      <c r="D663" s="1">
        <v>12</v>
      </c>
      <c r="E663" s="1">
        <v>4</v>
      </c>
      <c r="J663" s="64" t="s">
        <v>129</v>
      </c>
      <c r="K663" s="64" t="s">
        <v>134</v>
      </c>
      <c r="L663" s="64">
        <v>160</v>
      </c>
      <c r="M663" s="64">
        <v>8</v>
      </c>
      <c r="N663" s="64">
        <v>5.5</v>
      </c>
    </row>
    <row r="664" spans="1:14" x14ac:dyDescent="0.25">
      <c r="A664" t="s">
        <v>129</v>
      </c>
      <c r="B664" s="1" t="s">
        <v>141</v>
      </c>
      <c r="C664" s="291">
        <v>100</v>
      </c>
      <c r="D664" s="1">
        <v>13</v>
      </c>
      <c r="E664" s="1">
        <v>4.12</v>
      </c>
      <c r="J664" s="64" t="s">
        <v>129</v>
      </c>
      <c r="K664" s="64" t="s">
        <v>134</v>
      </c>
      <c r="L664" s="64">
        <v>160</v>
      </c>
      <c r="M664" s="64">
        <v>9</v>
      </c>
      <c r="N664" s="64">
        <v>6.2</v>
      </c>
    </row>
    <row r="665" spans="1:14" x14ac:dyDescent="0.25">
      <c r="A665" t="s">
        <v>129</v>
      </c>
      <c r="B665" s="1" t="s">
        <v>141</v>
      </c>
      <c r="C665" s="291">
        <v>100</v>
      </c>
      <c r="D665" s="1">
        <v>14</v>
      </c>
      <c r="E665" s="1">
        <v>4.2300000000000004</v>
      </c>
      <c r="J665" s="64" t="s">
        <v>129</v>
      </c>
      <c r="K665" s="64" t="s">
        <v>134</v>
      </c>
      <c r="L665" s="64">
        <v>160</v>
      </c>
      <c r="M665" s="64">
        <v>10</v>
      </c>
      <c r="N665" s="64">
        <v>6.9</v>
      </c>
    </row>
    <row r="666" spans="1:14" x14ac:dyDescent="0.25">
      <c r="A666" t="s">
        <v>129</v>
      </c>
      <c r="B666" s="1" t="s">
        <v>141</v>
      </c>
      <c r="C666" s="291">
        <v>100</v>
      </c>
      <c r="D666" s="1">
        <v>15</v>
      </c>
      <c r="E666" s="1">
        <v>4.3499999999999996</v>
      </c>
      <c r="J666" s="64" t="s">
        <v>129</v>
      </c>
      <c r="K666" s="64" t="s">
        <v>134</v>
      </c>
      <c r="L666" s="64">
        <v>160</v>
      </c>
      <c r="M666" s="64">
        <v>11</v>
      </c>
      <c r="N666" s="64">
        <v>7.5</v>
      </c>
    </row>
    <row r="667" spans="1:14" x14ac:dyDescent="0.25">
      <c r="A667" t="s">
        <v>129</v>
      </c>
      <c r="B667" s="1" t="s">
        <v>141</v>
      </c>
      <c r="C667" s="291">
        <v>100</v>
      </c>
      <c r="D667" s="1">
        <v>16</v>
      </c>
      <c r="E667" s="1">
        <v>4.37</v>
      </c>
      <c r="J667" s="64" t="s">
        <v>129</v>
      </c>
      <c r="K667" s="64" t="s">
        <v>134</v>
      </c>
      <c r="L667" s="64">
        <v>160</v>
      </c>
      <c r="M667" s="64">
        <v>12</v>
      </c>
      <c r="N667" s="64">
        <v>8.1999999999999993</v>
      </c>
    </row>
    <row r="668" spans="1:14" x14ac:dyDescent="0.25">
      <c r="A668" t="s">
        <v>129</v>
      </c>
      <c r="B668" s="1" t="s">
        <v>141</v>
      </c>
      <c r="C668" s="291">
        <v>100</v>
      </c>
      <c r="D668" s="1">
        <v>17</v>
      </c>
      <c r="E668" s="1">
        <v>4.38</v>
      </c>
      <c r="J668" s="64" t="s">
        <v>129</v>
      </c>
      <c r="K668" s="64" t="s">
        <v>134</v>
      </c>
      <c r="L668" s="64">
        <v>160</v>
      </c>
      <c r="M668" s="64">
        <v>13</v>
      </c>
      <c r="N668" s="64">
        <v>9</v>
      </c>
    </row>
    <row r="669" spans="1:14" x14ac:dyDescent="0.25">
      <c r="A669" t="s">
        <v>129</v>
      </c>
      <c r="B669" s="1" t="s">
        <v>141</v>
      </c>
      <c r="C669" s="291">
        <v>100</v>
      </c>
      <c r="D669" s="1">
        <v>18</v>
      </c>
      <c r="E669" s="1">
        <v>4.4000000000000004</v>
      </c>
      <c r="J669" s="64" t="s">
        <v>129</v>
      </c>
      <c r="K669" s="64" t="s">
        <v>134</v>
      </c>
      <c r="L669" s="64">
        <v>160</v>
      </c>
      <c r="M669" s="64">
        <v>14</v>
      </c>
      <c r="N669" s="64">
        <v>9.8000000000000007</v>
      </c>
    </row>
    <row r="670" spans="1:14" x14ac:dyDescent="0.25">
      <c r="A670" t="s">
        <v>129</v>
      </c>
      <c r="B670" s="1" t="s">
        <v>141</v>
      </c>
      <c r="C670" s="291">
        <v>125</v>
      </c>
      <c r="D670" s="1">
        <v>6</v>
      </c>
      <c r="E670" s="1">
        <v>2.15</v>
      </c>
      <c r="J670" s="64" t="s">
        <v>129</v>
      </c>
      <c r="K670" s="64" t="s">
        <v>134</v>
      </c>
      <c r="L670" s="64">
        <v>160</v>
      </c>
      <c r="M670" s="64">
        <v>15</v>
      </c>
      <c r="N670" s="64">
        <v>10.6</v>
      </c>
    </row>
    <row r="671" spans="1:14" x14ac:dyDescent="0.25">
      <c r="A671" t="s">
        <v>129</v>
      </c>
      <c r="B671" s="1" t="s">
        <v>141</v>
      </c>
      <c r="C671" s="291">
        <v>125</v>
      </c>
      <c r="D671" s="1">
        <v>7</v>
      </c>
      <c r="E671" s="1">
        <v>2.63</v>
      </c>
      <c r="J671" s="64" t="s">
        <v>129</v>
      </c>
      <c r="K671" s="64" t="s">
        <v>134</v>
      </c>
      <c r="L671" s="64" t="s">
        <v>137</v>
      </c>
      <c r="M671" s="64">
        <v>3</v>
      </c>
      <c r="N671" s="64">
        <v>2.2999999999999998</v>
      </c>
    </row>
    <row r="672" spans="1:14" x14ac:dyDescent="0.25">
      <c r="A672" t="s">
        <v>129</v>
      </c>
      <c r="B672" s="1" t="s">
        <v>141</v>
      </c>
      <c r="C672" s="291">
        <v>125</v>
      </c>
      <c r="D672" s="1">
        <v>8</v>
      </c>
      <c r="E672" s="1">
        <v>3.12</v>
      </c>
      <c r="J672" s="64" t="s">
        <v>129</v>
      </c>
      <c r="K672" s="64" t="s">
        <v>134</v>
      </c>
      <c r="L672" s="64" t="s">
        <v>137</v>
      </c>
      <c r="M672" s="64">
        <v>4</v>
      </c>
      <c r="N672" s="64">
        <v>2.8</v>
      </c>
    </row>
    <row r="673" spans="1:14" x14ac:dyDescent="0.25">
      <c r="A673" t="s">
        <v>129</v>
      </c>
      <c r="B673" s="1" t="s">
        <v>141</v>
      </c>
      <c r="C673" s="291">
        <v>125</v>
      </c>
      <c r="D673" s="1">
        <v>9</v>
      </c>
      <c r="E673" s="1">
        <v>3.6</v>
      </c>
      <c r="J673" s="64" t="s">
        <v>129</v>
      </c>
      <c r="K673" s="64" t="s">
        <v>134</v>
      </c>
      <c r="L673" s="64" t="s">
        <v>137</v>
      </c>
      <c r="M673" s="64">
        <v>5</v>
      </c>
      <c r="N673" s="64">
        <v>3.4</v>
      </c>
    </row>
    <row r="674" spans="1:14" x14ac:dyDescent="0.25">
      <c r="A674" t="s">
        <v>129</v>
      </c>
      <c r="B674" s="1" t="s">
        <v>141</v>
      </c>
      <c r="C674" s="291">
        <v>125</v>
      </c>
      <c r="D674" s="1">
        <v>10</v>
      </c>
      <c r="E674" s="1">
        <v>3.8</v>
      </c>
      <c r="J674" s="64" t="s">
        <v>129</v>
      </c>
      <c r="K674" s="64" t="s">
        <v>134</v>
      </c>
      <c r="L674" s="64" t="s">
        <v>137</v>
      </c>
      <c r="M674" s="64">
        <v>6</v>
      </c>
      <c r="N674" s="64">
        <v>3.9</v>
      </c>
    </row>
    <row r="675" spans="1:14" x14ac:dyDescent="0.25">
      <c r="A675" t="s">
        <v>129</v>
      </c>
      <c r="B675" s="1" t="s">
        <v>141</v>
      </c>
      <c r="C675" s="291">
        <v>125</v>
      </c>
      <c r="D675" s="1">
        <v>11</v>
      </c>
      <c r="E675" s="1">
        <v>4</v>
      </c>
      <c r="J675" s="64" t="s">
        <v>129</v>
      </c>
      <c r="K675" s="64" t="s">
        <v>134</v>
      </c>
      <c r="L675" s="64" t="s">
        <v>137</v>
      </c>
      <c r="M675" s="64">
        <v>7</v>
      </c>
      <c r="N675" s="64">
        <v>4.2</v>
      </c>
    </row>
    <row r="676" spans="1:14" x14ac:dyDescent="0.25">
      <c r="A676" t="s">
        <v>129</v>
      </c>
      <c r="B676" s="1" t="s">
        <v>141</v>
      </c>
      <c r="C676" s="291">
        <v>125</v>
      </c>
      <c r="D676" s="1">
        <v>12</v>
      </c>
      <c r="E676" s="1">
        <v>4.2</v>
      </c>
      <c r="J676" s="64" t="s">
        <v>129</v>
      </c>
      <c r="K676" s="64" t="s">
        <v>134</v>
      </c>
      <c r="L676" s="64" t="s">
        <v>137</v>
      </c>
      <c r="M676" s="64">
        <v>8</v>
      </c>
      <c r="N676" s="64">
        <v>4.5999999999999996</v>
      </c>
    </row>
    <row r="677" spans="1:14" x14ac:dyDescent="0.25">
      <c r="A677" t="s">
        <v>129</v>
      </c>
      <c r="B677" s="1" t="s">
        <v>141</v>
      </c>
      <c r="C677" s="291">
        <v>125</v>
      </c>
      <c r="D677" s="1">
        <v>13</v>
      </c>
      <c r="E677" s="1">
        <v>4.57</v>
      </c>
      <c r="J677" s="64" t="s">
        <v>129</v>
      </c>
      <c r="K677" s="64" t="s">
        <v>134</v>
      </c>
      <c r="L677" s="64" t="s">
        <v>137</v>
      </c>
      <c r="M677" s="64">
        <v>9</v>
      </c>
      <c r="N677" s="64">
        <v>4.9000000000000004</v>
      </c>
    </row>
    <row r="678" spans="1:14" x14ac:dyDescent="0.25">
      <c r="A678" t="s">
        <v>129</v>
      </c>
      <c r="B678" s="1" t="s">
        <v>141</v>
      </c>
      <c r="C678" s="291">
        <v>125</v>
      </c>
      <c r="D678" s="1">
        <v>14</v>
      </c>
      <c r="E678" s="1">
        <v>4.93</v>
      </c>
      <c r="J678" s="64" t="s">
        <v>129</v>
      </c>
      <c r="K678" s="64" t="s">
        <v>134</v>
      </c>
      <c r="L678" s="64" t="s">
        <v>137</v>
      </c>
      <c r="M678" s="64">
        <v>10</v>
      </c>
      <c r="N678" s="64">
        <v>5.2</v>
      </c>
    </row>
    <row r="679" spans="1:14" x14ac:dyDescent="0.25">
      <c r="A679" t="s">
        <v>129</v>
      </c>
      <c r="B679" s="1" t="s">
        <v>141</v>
      </c>
      <c r="C679" s="291">
        <v>125</v>
      </c>
      <c r="D679" s="1">
        <v>15</v>
      </c>
      <c r="E679" s="1">
        <v>5.3</v>
      </c>
      <c r="J679" s="64" t="s">
        <v>129</v>
      </c>
      <c r="K679" s="64" t="s">
        <v>134</v>
      </c>
      <c r="L679" s="64" t="s">
        <v>137</v>
      </c>
      <c r="M679" s="64">
        <v>11</v>
      </c>
      <c r="N679" s="64">
        <v>5.5</v>
      </c>
    </row>
    <row r="680" spans="1:14" x14ac:dyDescent="0.25">
      <c r="A680" t="s">
        <v>129</v>
      </c>
      <c r="B680" s="1" t="s">
        <v>141</v>
      </c>
      <c r="C680" s="291">
        <v>125</v>
      </c>
      <c r="D680" s="1">
        <v>16</v>
      </c>
      <c r="E680" s="1">
        <v>5.65</v>
      </c>
      <c r="J680" s="64" t="s">
        <v>129</v>
      </c>
      <c r="K680" s="64" t="s">
        <v>134</v>
      </c>
      <c r="L680" s="64" t="s">
        <v>137</v>
      </c>
      <c r="M680" s="64">
        <v>12</v>
      </c>
      <c r="N680" s="64">
        <v>5.8</v>
      </c>
    </row>
    <row r="681" spans="1:14" x14ac:dyDescent="0.25">
      <c r="A681" t="s">
        <v>129</v>
      </c>
      <c r="B681" s="1" t="s">
        <v>141</v>
      </c>
      <c r="C681" s="291">
        <v>125</v>
      </c>
      <c r="D681" s="1">
        <v>17</v>
      </c>
      <c r="E681" s="1">
        <v>6</v>
      </c>
      <c r="J681" s="64" t="s">
        <v>129</v>
      </c>
      <c r="K681" s="64" t="s">
        <v>134</v>
      </c>
      <c r="L681" s="64" t="s">
        <v>137</v>
      </c>
      <c r="M681" s="64">
        <v>13</v>
      </c>
      <c r="N681" s="64">
        <v>6.1</v>
      </c>
    </row>
    <row r="682" spans="1:14" x14ac:dyDescent="0.25">
      <c r="A682" t="s">
        <v>129</v>
      </c>
      <c r="B682" s="1" t="s">
        <v>141</v>
      </c>
      <c r="C682" s="291">
        <v>125</v>
      </c>
      <c r="D682" s="1">
        <v>18</v>
      </c>
      <c r="E682" s="1">
        <v>6.35</v>
      </c>
      <c r="J682" s="64" t="s">
        <v>129</v>
      </c>
      <c r="K682" s="64" t="s">
        <v>134</v>
      </c>
      <c r="L682" s="64" t="s">
        <v>137</v>
      </c>
      <c r="M682" s="64">
        <v>14</v>
      </c>
      <c r="N682" s="64">
        <v>6.3</v>
      </c>
    </row>
    <row r="683" spans="1:14" x14ac:dyDescent="0.25">
      <c r="A683" t="s">
        <v>129</v>
      </c>
      <c r="B683" s="1" t="s">
        <v>141</v>
      </c>
      <c r="C683" s="291">
        <v>160</v>
      </c>
      <c r="D683" s="1">
        <v>6</v>
      </c>
      <c r="E683" s="1">
        <v>3.55</v>
      </c>
      <c r="J683" s="64" t="s">
        <v>129</v>
      </c>
      <c r="K683" s="64" t="s">
        <v>134</v>
      </c>
      <c r="L683" s="64" t="s">
        <v>137</v>
      </c>
      <c r="M683" s="64">
        <v>15</v>
      </c>
      <c r="N683" s="64">
        <v>6.6</v>
      </c>
    </row>
    <row r="684" spans="1:14" x14ac:dyDescent="0.25">
      <c r="A684" t="s">
        <v>129</v>
      </c>
      <c r="B684" s="1" t="s">
        <v>141</v>
      </c>
      <c r="C684" s="291">
        <v>160</v>
      </c>
      <c r="D684" s="1">
        <v>7</v>
      </c>
      <c r="E684" s="1">
        <v>4.03</v>
      </c>
      <c r="J684" s="64" t="s">
        <v>129</v>
      </c>
      <c r="K684" s="64" t="s">
        <v>138</v>
      </c>
      <c r="L684" s="64">
        <v>100</v>
      </c>
      <c r="M684" s="64">
        <v>3</v>
      </c>
      <c r="N684" s="64">
        <v>1.69</v>
      </c>
    </row>
    <row r="685" spans="1:14" x14ac:dyDescent="0.25">
      <c r="A685" t="s">
        <v>129</v>
      </c>
      <c r="B685" s="1" t="s">
        <v>141</v>
      </c>
      <c r="C685" s="291">
        <v>160</v>
      </c>
      <c r="D685" s="1">
        <v>8</v>
      </c>
      <c r="E685" s="1">
        <v>4.5199999999999996</v>
      </c>
      <c r="J685" s="64" t="s">
        <v>129</v>
      </c>
      <c r="K685" s="64" t="s">
        <v>138</v>
      </c>
      <c r="L685" s="64">
        <v>100</v>
      </c>
      <c r="M685" s="64">
        <v>4</v>
      </c>
      <c r="N685" s="64">
        <v>1.98</v>
      </c>
    </row>
    <row r="686" spans="1:14" x14ac:dyDescent="0.25">
      <c r="A686" t="s">
        <v>129</v>
      </c>
      <c r="B686" s="1" t="s">
        <v>141</v>
      </c>
      <c r="C686" s="291">
        <v>160</v>
      </c>
      <c r="D686" s="1">
        <v>9</v>
      </c>
      <c r="E686" s="1">
        <v>5</v>
      </c>
      <c r="J686" s="64" t="s">
        <v>129</v>
      </c>
      <c r="K686" s="64" t="s">
        <v>138</v>
      </c>
      <c r="L686" s="64">
        <v>100</v>
      </c>
      <c r="M686" s="64">
        <v>5</v>
      </c>
      <c r="N686" s="64">
        <v>2.2599999999999998</v>
      </c>
    </row>
    <row r="687" spans="1:14" x14ac:dyDescent="0.25">
      <c r="A687" t="s">
        <v>129</v>
      </c>
      <c r="B687" s="1" t="s">
        <v>141</v>
      </c>
      <c r="C687" s="291">
        <v>160</v>
      </c>
      <c r="D687" s="1">
        <v>10</v>
      </c>
      <c r="E687" s="1">
        <v>5.47</v>
      </c>
      <c r="J687" s="64" t="s">
        <v>129</v>
      </c>
      <c r="K687" s="64" t="s">
        <v>138</v>
      </c>
      <c r="L687" s="64">
        <v>100</v>
      </c>
      <c r="M687" s="64">
        <v>6</v>
      </c>
      <c r="N687" s="64">
        <v>2.5499999999999998</v>
      </c>
    </row>
    <row r="688" spans="1:14" x14ac:dyDescent="0.25">
      <c r="A688" t="s">
        <v>129</v>
      </c>
      <c r="B688" s="1" t="s">
        <v>141</v>
      </c>
      <c r="C688" s="291">
        <v>160</v>
      </c>
      <c r="D688" s="1">
        <v>11</v>
      </c>
      <c r="E688" s="1">
        <v>5.93</v>
      </c>
      <c r="J688" s="64" t="s">
        <v>129</v>
      </c>
      <c r="K688" s="64" t="s">
        <v>138</v>
      </c>
      <c r="L688" s="64">
        <v>100</v>
      </c>
      <c r="M688" s="64">
        <v>7</v>
      </c>
      <c r="N688" s="64">
        <v>2.95</v>
      </c>
    </row>
    <row r="689" spans="1:14" x14ac:dyDescent="0.25">
      <c r="A689" t="s">
        <v>129</v>
      </c>
      <c r="B689" s="1" t="s">
        <v>141</v>
      </c>
      <c r="C689" s="291">
        <v>160</v>
      </c>
      <c r="D689" s="1">
        <v>12</v>
      </c>
      <c r="E689" s="1">
        <v>6.4</v>
      </c>
      <c r="J689" s="64" t="s">
        <v>129</v>
      </c>
      <c r="K689" s="64" t="s">
        <v>138</v>
      </c>
      <c r="L689" s="64">
        <v>100</v>
      </c>
      <c r="M689" s="64">
        <v>8</v>
      </c>
      <c r="N689" s="64">
        <v>3.36</v>
      </c>
    </row>
    <row r="690" spans="1:14" x14ac:dyDescent="0.25">
      <c r="A690" t="s">
        <v>129</v>
      </c>
      <c r="B690" s="1" t="s">
        <v>141</v>
      </c>
      <c r="C690" s="291">
        <v>160</v>
      </c>
      <c r="D690" s="1">
        <v>13</v>
      </c>
      <c r="E690" s="1">
        <v>6.8</v>
      </c>
      <c r="J690" s="64" t="s">
        <v>129</v>
      </c>
      <c r="K690" s="64" t="s">
        <v>138</v>
      </c>
      <c r="L690" s="64">
        <v>100</v>
      </c>
      <c r="M690" s="64">
        <v>9</v>
      </c>
      <c r="N690" s="64">
        <v>3.76</v>
      </c>
    </row>
    <row r="691" spans="1:14" x14ac:dyDescent="0.25">
      <c r="A691" t="s">
        <v>129</v>
      </c>
      <c r="B691" s="1" t="s">
        <v>141</v>
      </c>
      <c r="C691" s="291">
        <v>160</v>
      </c>
      <c r="D691" s="1">
        <v>14</v>
      </c>
      <c r="E691" s="1">
        <v>7.2</v>
      </c>
      <c r="J691" s="64" t="s">
        <v>129</v>
      </c>
      <c r="K691" s="64" t="s">
        <v>138</v>
      </c>
      <c r="L691" s="64">
        <v>100</v>
      </c>
      <c r="M691" s="64">
        <v>10</v>
      </c>
      <c r="N691" s="64">
        <v>4.03</v>
      </c>
    </row>
    <row r="692" spans="1:14" x14ac:dyDescent="0.25">
      <c r="A692" t="s">
        <v>129</v>
      </c>
      <c r="B692" s="1" t="s">
        <v>141</v>
      </c>
      <c r="C692" s="291">
        <v>160</v>
      </c>
      <c r="D692" s="1">
        <v>15</v>
      </c>
      <c r="E692" s="1">
        <v>7.6</v>
      </c>
      <c r="J692" s="64" t="s">
        <v>129</v>
      </c>
      <c r="K692" s="64" t="s">
        <v>138</v>
      </c>
      <c r="L692" s="64">
        <v>100</v>
      </c>
      <c r="M692" s="64">
        <v>11</v>
      </c>
      <c r="N692" s="64">
        <v>4.3</v>
      </c>
    </row>
    <row r="693" spans="1:14" x14ac:dyDescent="0.25">
      <c r="A693" t="s">
        <v>129</v>
      </c>
      <c r="B693" s="1" t="s">
        <v>141</v>
      </c>
      <c r="C693" s="291">
        <v>160</v>
      </c>
      <c r="D693" s="1">
        <v>16</v>
      </c>
      <c r="E693" s="1">
        <v>7.92</v>
      </c>
      <c r="J693" s="64" t="s">
        <v>129</v>
      </c>
      <c r="K693" s="64" t="s">
        <v>138</v>
      </c>
      <c r="L693" s="64">
        <v>100</v>
      </c>
      <c r="M693" s="64">
        <v>12</v>
      </c>
      <c r="N693" s="64">
        <v>4.5599999999999996</v>
      </c>
    </row>
    <row r="694" spans="1:14" x14ac:dyDescent="0.25">
      <c r="A694" t="s">
        <v>129</v>
      </c>
      <c r="B694" s="1" t="s">
        <v>141</v>
      </c>
      <c r="C694" s="291">
        <v>160</v>
      </c>
      <c r="D694" s="1">
        <v>17</v>
      </c>
      <c r="E694" s="1">
        <v>8.23</v>
      </c>
      <c r="J694" s="64" t="s">
        <v>129</v>
      </c>
      <c r="K694" s="64" t="s">
        <v>138</v>
      </c>
      <c r="L694" s="64">
        <v>100</v>
      </c>
      <c r="M694" s="64">
        <v>13</v>
      </c>
      <c r="N694" s="64">
        <v>4.76</v>
      </c>
    </row>
    <row r="695" spans="1:14" x14ac:dyDescent="0.25">
      <c r="A695" t="s">
        <v>129</v>
      </c>
      <c r="B695" s="1" t="s">
        <v>141</v>
      </c>
      <c r="C695" s="291">
        <v>160</v>
      </c>
      <c r="D695" s="1">
        <v>18</v>
      </c>
      <c r="E695" s="1">
        <v>8.5500000000000007</v>
      </c>
      <c r="J695" s="64" t="s">
        <v>129</v>
      </c>
      <c r="K695" s="64" t="s">
        <v>138</v>
      </c>
      <c r="L695" s="64">
        <v>100</v>
      </c>
      <c r="M695" s="64">
        <v>14</v>
      </c>
      <c r="N695" s="64">
        <v>4.95</v>
      </c>
    </row>
    <row r="696" spans="1:14" x14ac:dyDescent="0.25">
      <c r="A696" t="s">
        <v>129</v>
      </c>
      <c r="B696" s="1" t="s">
        <v>141</v>
      </c>
      <c r="C696" s="291">
        <v>200</v>
      </c>
      <c r="D696" s="1">
        <v>6</v>
      </c>
      <c r="E696" s="1">
        <v>4.3</v>
      </c>
      <c r="J696" s="64" t="s">
        <v>129</v>
      </c>
      <c r="K696" s="64" t="s">
        <v>138</v>
      </c>
      <c r="L696" s="64">
        <v>100</v>
      </c>
      <c r="M696" s="64">
        <v>15</v>
      </c>
      <c r="N696" s="64">
        <v>5.15</v>
      </c>
    </row>
    <row r="697" spans="1:14" x14ac:dyDescent="0.25">
      <c r="A697" t="s">
        <v>129</v>
      </c>
      <c r="B697" s="1" t="s">
        <v>141</v>
      </c>
      <c r="C697" s="291">
        <v>200</v>
      </c>
      <c r="D697" s="1">
        <v>7</v>
      </c>
      <c r="E697" s="1">
        <v>5.0999999999999996</v>
      </c>
      <c r="J697" s="64" t="s">
        <v>129</v>
      </c>
      <c r="K697" s="64" t="s">
        <v>138</v>
      </c>
      <c r="L697" s="64" t="s">
        <v>135</v>
      </c>
      <c r="M697" s="64">
        <v>3</v>
      </c>
      <c r="N697" s="64">
        <v>1.34</v>
      </c>
    </row>
    <row r="698" spans="1:14" x14ac:dyDescent="0.25">
      <c r="A698" t="s">
        <v>129</v>
      </c>
      <c r="B698" s="1" t="s">
        <v>141</v>
      </c>
      <c r="C698" s="291">
        <v>200</v>
      </c>
      <c r="D698" s="1">
        <v>8</v>
      </c>
      <c r="E698" s="1">
        <v>5.9</v>
      </c>
      <c r="J698" s="64" t="s">
        <v>129</v>
      </c>
      <c r="K698" s="64" t="s">
        <v>138</v>
      </c>
      <c r="L698" s="64" t="s">
        <v>135</v>
      </c>
      <c r="M698" s="64">
        <v>4</v>
      </c>
      <c r="N698" s="64">
        <v>1.57</v>
      </c>
    </row>
    <row r="699" spans="1:14" x14ac:dyDescent="0.25">
      <c r="A699" t="s">
        <v>129</v>
      </c>
      <c r="B699" s="1" t="s">
        <v>141</v>
      </c>
      <c r="C699" s="291">
        <v>200</v>
      </c>
      <c r="D699" s="1">
        <v>9</v>
      </c>
      <c r="E699" s="1">
        <v>6.7</v>
      </c>
      <c r="J699" s="64" t="s">
        <v>129</v>
      </c>
      <c r="K699" s="64" t="s">
        <v>138</v>
      </c>
      <c r="L699" s="64" t="s">
        <v>135</v>
      </c>
      <c r="M699" s="64">
        <v>5</v>
      </c>
      <c r="N699" s="64">
        <v>1.8</v>
      </c>
    </row>
    <row r="700" spans="1:14" x14ac:dyDescent="0.25">
      <c r="A700" t="s">
        <v>129</v>
      </c>
      <c r="B700" s="1" t="s">
        <v>141</v>
      </c>
      <c r="C700" s="291">
        <v>200</v>
      </c>
      <c r="D700" s="1">
        <v>10</v>
      </c>
      <c r="E700" s="1">
        <v>7.08</v>
      </c>
      <c r="J700" s="64" t="s">
        <v>129</v>
      </c>
      <c r="K700" s="64" t="s">
        <v>138</v>
      </c>
      <c r="L700" s="64" t="s">
        <v>135</v>
      </c>
      <c r="M700" s="64">
        <v>6</v>
      </c>
      <c r="N700" s="64">
        <v>2.0299999999999998</v>
      </c>
    </row>
    <row r="701" spans="1:14" x14ac:dyDescent="0.25">
      <c r="A701" t="s">
        <v>129</v>
      </c>
      <c r="B701" s="1" t="s">
        <v>141</v>
      </c>
      <c r="C701" s="291">
        <v>200</v>
      </c>
      <c r="D701" s="1">
        <v>11</v>
      </c>
      <c r="E701" s="1">
        <v>7.47</v>
      </c>
      <c r="J701" s="64" t="s">
        <v>129</v>
      </c>
      <c r="K701" s="64" t="s">
        <v>138</v>
      </c>
      <c r="L701" s="64" t="s">
        <v>135</v>
      </c>
      <c r="M701" s="64">
        <v>7</v>
      </c>
      <c r="N701" s="64">
        <v>2.16</v>
      </c>
    </row>
    <row r="702" spans="1:14" x14ac:dyDescent="0.25">
      <c r="A702" t="s">
        <v>129</v>
      </c>
      <c r="B702" s="1" t="s">
        <v>141</v>
      </c>
      <c r="C702" s="291">
        <v>200</v>
      </c>
      <c r="D702" s="1">
        <v>12</v>
      </c>
      <c r="E702" s="1">
        <v>7.85</v>
      </c>
      <c r="J702" s="64" t="s">
        <v>129</v>
      </c>
      <c r="K702" s="64" t="s">
        <v>138</v>
      </c>
      <c r="L702" s="64" t="s">
        <v>135</v>
      </c>
      <c r="M702" s="64">
        <v>8</v>
      </c>
      <c r="N702" s="64">
        <v>2.29</v>
      </c>
    </row>
    <row r="703" spans="1:14" x14ac:dyDescent="0.25">
      <c r="A703" t="s">
        <v>129</v>
      </c>
      <c r="B703" s="1" t="s">
        <v>141</v>
      </c>
      <c r="C703" s="291">
        <v>200</v>
      </c>
      <c r="D703" s="1">
        <v>13</v>
      </c>
      <c r="E703" s="1">
        <v>8.48</v>
      </c>
      <c r="J703" s="64" t="s">
        <v>129</v>
      </c>
      <c r="K703" s="64" t="s">
        <v>138</v>
      </c>
      <c r="L703" s="64" t="s">
        <v>135</v>
      </c>
      <c r="M703" s="64">
        <v>9</v>
      </c>
      <c r="N703" s="64">
        <v>2.42</v>
      </c>
    </row>
    <row r="704" spans="1:14" x14ac:dyDescent="0.25">
      <c r="A704" t="s">
        <v>129</v>
      </c>
      <c r="B704" s="1" t="s">
        <v>141</v>
      </c>
      <c r="C704" s="291">
        <v>200</v>
      </c>
      <c r="D704" s="1">
        <v>14</v>
      </c>
      <c r="E704" s="1">
        <v>9.1199999999999992</v>
      </c>
      <c r="J704" s="64" t="s">
        <v>129</v>
      </c>
      <c r="K704" s="64" t="s">
        <v>138</v>
      </c>
      <c r="L704" s="64" t="s">
        <v>135</v>
      </c>
      <c r="M704" s="64">
        <v>10</v>
      </c>
      <c r="N704" s="64">
        <v>2.56</v>
      </c>
    </row>
    <row r="705" spans="1:14" x14ac:dyDescent="0.25">
      <c r="A705" t="s">
        <v>129</v>
      </c>
      <c r="B705" s="1" t="s">
        <v>141</v>
      </c>
      <c r="C705" s="291">
        <v>200</v>
      </c>
      <c r="D705" s="1">
        <v>15</v>
      </c>
      <c r="E705" s="1">
        <v>9.75</v>
      </c>
      <c r="J705" s="64" t="s">
        <v>129</v>
      </c>
      <c r="K705" s="64" t="s">
        <v>138</v>
      </c>
      <c r="L705" s="64" t="s">
        <v>135</v>
      </c>
      <c r="M705" s="64">
        <v>11</v>
      </c>
      <c r="N705" s="64">
        <v>2.69</v>
      </c>
    </row>
    <row r="706" spans="1:14" x14ac:dyDescent="0.25">
      <c r="A706" t="s">
        <v>129</v>
      </c>
      <c r="B706" s="1" t="s">
        <v>141</v>
      </c>
      <c r="C706" s="291">
        <v>200</v>
      </c>
      <c r="D706" s="1">
        <v>16</v>
      </c>
      <c r="E706" s="1">
        <v>10.23</v>
      </c>
      <c r="J706" s="64" t="s">
        <v>129</v>
      </c>
      <c r="K706" s="64" t="s">
        <v>138</v>
      </c>
      <c r="L706" s="64" t="s">
        <v>135</v>
      </c>
      <c r="M706" s="64">
        <v>12</v>
      </c>
      <c r="N706" s="64">
        <v>2.83</v>
      </c>
    </row>
    <row r="707" spans="1:14" x14ac:dyDescent="0.25">
      <c r="A707" t="s">
        <v>129</v>
      </c>
      <c r="B707" s="1" t="s">
        <v>141</v>
      </c>
      <c r="C707" s="291">
        <v>200</v>
      </c>
      <c r="D707" s="1">
        <v>17</v>
      </c>
      <c r="E707" s="1">
        <v>10.72</v>
      </c>
      <c r="J707" s="64" t="s">
        <v>129</v>
      </c>
      <c r="K707" s="64" t="s">
        <v>138</v>
      </c>
      <c r="L707" s="64" t="s">
        <v>135</v>
      </c>
      <c r="M707" s="64">
        <v>13</v>
      </c>
      <c r="N707" s="64">
        <v>2.93</v>
      </c>
    </row>
    <row r="708" spans="1:14" x14ac:dyDescent="0.25">
      <c r="A708" t="s">
        <v>129</v>
      </c>
      <c r="B708" s="1" t="s">
        <v>141</v>
      </c>
      <c r="C708" s="291">
        <v>200</v>
      </c>
      <c r="D708" s="1">
        <v>18</v>
      </c>
      <c r="E708" s="1">
        <v>11.2</v>
      </c>
      <c r="J708" s="64" t="s">
        <v>129</v>
      </c>
      <c r="K708" s="64" t="s">
        <v>138</v>
      </c>
      <c r="L708" s="64" t="s">
        <v>135</v>
      </c>
      <c r="M708" s="64">
        <v>14</v>
      </c>
      <c r="N708" s="64">
        <v>3.02</v>
      </c>
    </row>
    <row r="709" spans="1:14" x14ac:dyDescent="0.25">
      <c r="A709" t="s">
        <v>191</v>
      </c>
      <c r="B709" s="1" t="s">
        <v>248</v>
      </c>
      <c r="C709" s="291" t="s">
        <v>2412</v>
      </c>
      <c r="D709" s="1">
        <v>0</v>
      </c>
      <c r="E709" s="1">
        <v>16</v>
      </c>
      <c r="J709" s="64" t="s">
        <v>129</v>
      </c>
      <c r="K709" s="64" t="s">
        <v>138</v>
      </c>
      <c r="L709" s="64" t="s">
        <v>135</v>
      </c>
      <c r="M709" s="64">
        <v>15</v>
      </c>
      <c r="N709" s="64">
        <v>3.12</v>
      </c>
    </row>
    <row r="710" spans="1:14" x14ac:dyDescent="0.25">
      <c r="A710" t="s">
        <v>191</v>
      </c>
      <c r="B710" s="1" t="s">
        <v>248</v>
      </c>
      <c r="C710" s="291" t="s">
        <v>2413</v>
      </c>
      <c r="D710" s="1">
        <v>0</v>
      </c>
      <c r="E710" s="1">
        <v>27</v>
      </c>
      <c r="J710" s="64" t="s">
        <v>129</v>
      </c>
      <c r="K710" s="64" t="s">
        <v>138</v>
      </c>
      <c r="L710" s="64">
        <v>125</v>
      </c>
      <c r="M710" s="64">
        <v>3</v>
      </c>
      <c r="N710" s="64">
        <v>2.02</v>
      </c>
    </row>
    <row r="711" spans="1:14" x14ac:dyDescent="0.25">
      <c r="A711" t="s">
        <v>191</v>
      </c>
      <c r="B711" s="1" t="s">
        <v>248</v>
      </c>
      <c r="C711" s="291" t="s">
        <v>2414</v>
      </c>
      <c r="D711" s="1">
        <v>0</v>
      </c>
      <c r="E711" s="1">
        <v>40.4</v>
      </c>
      <c r="J711" s="64" t="s">
        <v>129</v>
      </c>
      <c r="K711" s="64" t="s">
        <v>138</v>
      </c>
      <c r="L711" s="64">
        <v>125</v>
      </c>
      <c r="M711" s="64">
        <v>4</v>
      </c>
      <c r="N711" s="64">
        <v>2.5099999999999998</v>
      </c>
    </row>
    <row r="712" spans="1:14" x14ac:dyDescent="0.25">
      <c r="A712" t="s">
        <v>191</v>
      </c>
      <c r="B712" s="1" t="s">
        <v>255</v>
      </c>
      <c r="C712" s="291" t="s">
        <v>256</v>
      </c>
      <c r="D712" s="1">
        <v>0</v>
      </c>
      <c r="E712" s="1">
        <v>1.9</v>
      </c>
      <c r="J712" s="64" t="s">
        <v>129</v>
      </c>
      <c r="K712" s="64" t="s">
        <v>138</v>
      </c>
      <c r="L712" s="64">
        <v>125</v>
      </c>
      <c r="M712" s="64">
        <v>5</v>
      </c>
      <c r="N712" s="64">
        <v>3</v>
      </c>
    </row>
    <row r="713" spans="1:14" x14ac:dyDescent="0.25">
      <c r="A713" t="s">
        <v>191</v>
      </c>
      <c r="B713" s="1" t="s">
        <v>255</v>
      </c>
      <c r="C713" s="291" t="s">
        <v>256</v>
      </c>
      <c r="D713" s="1">
        <v>1</v>
      </c>
      <c r="E713" s="1">
        <v>2.6</v>
      </c>
      <c r="J713" s="64" t="s">
        <v>129</v>
      </c>
      <c r="K713" s="64" t="s">
        <v>138</v>
      </c>
      <c r="L713" s="64">
        <v>125</v>
      </c>
      <c r="M713" s="64">
        <v>6</v>
      </c>
      <c r="N713" s="64">
        <v>3.49</v>
      </c>
    </row>
    <row r="714" spans="1:14" x14ac:dyDescent="0.25">
      <c r="A714" t="s">
        <v>191</v>
      </c>
      <c r="B714" s="1" t="s">
        <v>255</v>
      </c>
      <c r="C714" s="291" t="s">
        <v>256</v>
      </c>
      <c r="D714" s="1">
        <v>2</v>
      </c>
      <c r="E714" s="1">
        <v>4</v>
      </c>
      <c r="J714" s="64" t="s">
        <v>129</v>
      </c>
      <c r="K714" s="64" t="s">
        <v>138</v>
      </c>
      <c r="L714" s="64">
        <v>125</v>
      </c>
      <c r="M714" s="64">
        <v>7</v>
      </c>
      <c r="N714" s="64">
        <v>3.91</v>
      </c>
    </row>
    <row r="715" spans="1:14" x14ac:dyDescent="0.25">
      <c r="A715" t="s">
        <v>191</v>
      </c>
      <c r="B715" s="1" t="s">
        <v>255</v>
      </c>
      <c r="C715" s="291" t="s">
        <v>256</v>
      </c>
      <c r="D715" s="1">
        <v>3</v>
      </c>
      <c r="E715" s="1">
        <v>5.7</v>
      </c>
      <c r="J715" s="64" t="s">
        <v>129</v>
      </c>
      <c r="K715" s="64" t="s">
        <v>138</v>
      </c>
      <c r="L715" s="64">
        <v>125</v>
      </c>
      <c r="M715" s="64">
        <v>8</v>
      </c>
      <c r="N715" s="64">
        <v>4.34</v>
      </c>
    </row>
    <row r="716" spans="1:14" x14ac:dyDescent="0.25">
      <c r="A716" t="s">
        <v>191</v>
      </c>
      <c r="B716" s="1" t="s">
        <v>255</v>
      </c>
      <c r="C716" s="291" t="s">
        <v>256</v>
      </c>
      <c r="D716" s="1">
        <v>4</v>
      </c>
      <c r="E716" s="1">
        <v>7.1</v>
      </c>
      <c r="J716" s="64" t="s">
        <v>129</v>
      </c>
      <c r="K716" s="64" t="s">
        <v>138</v>
      </c>
      <c r="L716" s="64">
        <v>125</v>
      </c>
      <c r="M716" s="64">
        <v>9</v>
      </c>
      <c r="N716" s="64">
        <v>4.76</v>
      </c>
    </row>
    <row r="717" spans="1:14" x14ac:dyDescent="0.25">
      <c r="A717" t="s">
        <v>191</v>
      </c>
      <c r="B717" s="1" t="s">
        <v>255</v>
      </c>
      <c r="C717" s="291" t="s">
        <v>256</v>
      </c>
      <c r="D717" s="1">
        <v>5</v>
      </c>
      <c r="E717" s="1">
        <v>8.9</v>
      </c>
      <c r="J717" s="64" t="s">
        <v>129</v>
      </c>
      <c r="K717" s="64" t="s">
        <v>138</v>
      </c>
      <c r="L717" s="64">
        <v>125</v>
      </c>
      <c r="M717" s="64">
        <v>10</v>
      </c>
      <c r="N717" s="64">
        <v>5.2</v>
      </c>
    </row>
    <row r="718" spans="1:14" x14ac:dyDescent="0.25">
      <c r="A718" t="s">
        <v>191</v>
      </c>
      <c r="B718" s="1" t="s">
        <v>255</v>
      </c>
      <c r="C718" s="291" t="s">
        <v>256</v>
      </c>
      <c r="D718" s="1">
        <v>6</v>
      </c>
      <c r="E718" s="1">
        <v>10.8</v>
      </c>
      <c r="J718" s="64" t="s">
        <v>129</v>
      </c>
      <c r="K718" s="64" t="s">
        <v>138</v>
      </c>
      <c r="L718" s="64">
        <v>125</v>
      </c>
      <c r="M718" s="64">
        <v>11</v>
      </c>
      <c r="N718" s="64">
        <v>5.65</v>
      </c>
    </row>
    <row r="719" spans="1:14" x14ac:dyDescent="0.25">
      <c r="A719" t="s">
        <v>191</v>
      </c>
      <c r="B719" s="1" t="s">
        <v>255</v>
      </c>
      <c r="C719" s="291" t="s">
        <v>256</v>
      </c>
      <c r="D719" s="1">
        <v>7</v>
      </c>
      <c r="E719" s="1">
        <v>12.4</v>
      </c>
      <c r="J719" s="64" t="s">
        <v>129</v>
      </c>
      <c r="K719" s="64" t="s">
        <v>138</v>
      </c>
      <c r="L719" s="64">
        <v>125</v>
      </c>
      <c r="M719" s="64">
        <v>12</v>
      </c>
      <c r="N719" s="64">
        <v>6.09</v>
      </c>
    </row>
    <row r="720" spans="1:14" x14ac:dyDescent="0.25">
      <c r="A720" t="s">
        <v>191</v>
      </c>
      <c r="B720" s="1" t="s">
        <v>255</v>
      </c>
      <c r="C720" s="291" t="s">
        <v>257</v>
      </c>
      <c r="D720" s="1">
        <v>0</v>
      </c>
      <c r="E720" s="1">
        <v>3.5</v>
      </c>
      <c r="J720" s="64" t="s">
        <v>129</v>
      </c>
      <c r="K720" s="64" t="s">
        <v>138</v>
      </c>
      <c r="L720" s="64">
        <v>125</v>
      </c>
      <c r="M720" s="64">
        <v>13</v>
      </c>
      <c r="N720" s="64">
        <v>6.54</v>
      </c>
    </row>
    <row r="721" spans="1:14" x14ac:dyDescent="0.25">
      <c r="A721" t="s">
        <v>191</v>
      </c>
      <c r="B721" s="1" t="s">
        <v>255</v>
      </c>
      <c r="C721" s="291" t="s">
        <v>257</v>
      </c>
      <c r="D721" s="1">
        <v>1</v>
      </c>
      <c r="E721" s="1">
        <v>5.8</v>
      </c>
      <c r="J721" s="64" t="s">
        <v>129</v>
      </c>
      <c r="K721" s="64" t="s">
        <v>138</v>
      </c>
      <c r="L721" s="64">
        <v>125</v>
      </c>
      <c r="M721" s="64">
        <v>14</v>
      </c>
      <c r="N721" s="64">
        <v>6.99</v>
      </c>
    </row>
    <row r="722" spans="1:14" x14ac:dyDescent="0.25">
      <c r="A722" t="s">
        <v>191</v>
      </c>
      <c r="B722" s="1" t="s">
        <v>255</v>
      </c>
      <c r="C722" s="291" t="s">
        <v>257</v>
      </c>
      <c r="D722" s="1">
        <v>2</v>
      </c>
      <c r="E722" s="1">
        <v>8.5</v>
      </c>
      <c r="J722" s="64" t="s">
        <v>129</v>
      </c>
      <c r="K722" s="64" t="s">
        <v>138</v>
      </c>
      <c r="L722" s="64">
        <v>125</v>
      </c>
      <c r="M722" s="64">
        <v>15</v>
      </c>
      <c r="N722" s="64">
        <v>7.44</v>
      </c>
    </row>
    <row r="723" spans="1:14" x14ac:dyDescent="0.25">
      <c r="A723" t="s">
        <v>191</v>
      </c>
      <c r="B723" s="1" t="s">
        <v>255</v>
      </c>
      <c r="C723" s="291" t="s">
        <v>257</v>
      </c>
      <c r="D723" s="1">
        <v>3</v>
      </c>
      <c r="E723" s="1">
        <v>11.2</v>
      </c>
      <c r="J723" s="64" t="s">
        <v>129</v>
      </c>
      <c r="K723" s="64" t="s">
        <v>138</v>
      </c>
      <c r="L723" s="64" t="s">
        <v>136</v>
      </c>
      <c r="M723" s="64">
        <v>3</v>
      </c>
      <c r="N723" s="64">
        <v>1.79</v>
      </c>
    </row>
    <row r="724" spans="1:14" x14ac:dyDescent="0.25">
      <c r="A724" t="s">
        <v>191</v>
      </c>
      <c r="B724" s="1" t="s">
        <v>255</v>
      </c>
      <c r="C724" s="291" t="s">
        <v>257</v>
      </c>
      <c r="D724" s="1">
        <v>4</v>
      </c>
      <c r="E724" s="1">
        <v>14</v>
      </c>
      <c r="J724" s="64" t="s">
        <v>129</v>
      </c>
      <c r="K724" s="64" t="s">
        <v>138</v>
      </c>
      <c r="L724" s="64" t="s">
        <v>136</v>
      </c>
      <c r="M724" s="64">
        <v>4</v>
      </c>
      <c r="N724" s="64">
        <v>2.19</v>
      </c>
    </row>
    <row r="725" spans="1:14" x14ac:dyDescent="0.25">
      <c r="A725" t="s">
        <v>191</v>
      </c>
      <c r="B725" s="1" t="s">
        <v>255</v>
      </c>
      <c r="C725" s="291" t="s">
        <v>257</v>
      </c>
      <c r="D725" s="1">
        <v>5</v>
      </c>
      <c r="E725" s="1">
        <v>16.399999999999999</v>
      </c>
      <c r="J725" s="64" t="s">
        <v>129</v>
      </c>
      <c r="K725" s="64" t="s">
        <v>138</v>
      </c>
      <c r="L725" s="64" t="s">
        <v>136</v>
      </c>
      <c r="M725" s="64">
        <v>5</v>
      </c>
      <c r="N725" s="64">
        <v>2.59</v>
      </c>
    </row>
    <row r="726" spans="1:14" x14ac:dyDescent="0.25">
      <c r="A726" t="s">
        <v>191</v>
      </c>
      <c r="B726" s="1" t="s">
        <v>255</v>
      </c>
      <c r="C726" s="291" t="s">
        <v>257</v>
      </c>
      <c r="D726" s="1">
        <v>6</v>
      </c>
      <c r="E726" s="1">
        <v>19</v>
      </c>
      <c r="J726" s="64" t="s">
        <v>129</v>
      </c>
      <c r="K726" s="64" t="s">
        <v>138</v>
      </c>
      <c r="L726" s="64" t="s">
        <v>136</v>
      </c>
      <c r="M726" s="64">
        <v>6</v>
      </c>
      <c r="N726" s="64">
        <v>2.99</v>
      </c>
    </row>
    <row r="727" spans="1:14" x14ac:dyDescent="0.25">
      <c r="A727" t="s">
        <v>191</v>
      </c>
      <c r="B727" s="1" t="s">
        <v>255</v>
      </c>
      <c r="C727" s="291" t="s">
        <v>257</v>
      </c>
      <c r="D727" s="1">
        <v>7</v>
      </c>
      <c r="E727" s="1">
        <v>21</v>
      </c>
      <c r="J727" s="64" t="s">
        <v>129</v>
      </c>
      <c r="K727" s="64" t="s">
        <v>138</v>
      </c>
      <c r="L727" s="64" t="s">
        <v>136</v>
      </c>
      <c r="M727" s="64">
        <v>7</v>
      </c>
      <c r="N727" s="64">
        <v>3.17</v>
      </c>
    </row>
    <row r="728" spans="1:14" x14ac:dyDescent="0.25">
      <c r="A728" t="s">
        <v>191</v>
      </c>
      <c r="B728" s="1" t="s">
        <v>255</v>
      </c>
      <c r="C728" s="291" t="s">
        <v>258</v>
      </c>
      <c r="D728" s="1">
        <v>0</v>
      </c>
      <c r="E728" s="1">
        <v>6</v>
      </c>
      <c r="J728" s="64" t="s">
        <v>129</v>
      </c>
      <c r="K728" s="64" t="s">
        <v>138</v>
      </c>
      <c r="L728" s="64" t="s">
        <v>136</v>
      </c>
      <c r="M728" s="64">
        <v>8</v>
      </c>
      <c r="N728" s="64">
        <v>3.36</v>
      </c>
    </row>
    <row r="729" spans="1:14" x14ac:dyDescent="0.25">
      <c r="A729" t="s">
        <v>191</v>
      </c>
      <c r="B729" s="1" t="s">
        <v>255</v>
      </c>
      <c r="C729" s="291" t="s">
        <v>258</v>
      </c>
      <c r="D729" s="1">
        <v>1</v>
      </c>
      <c r="E729" s="1">
        <v>10.8</v>
      </c>
      <c r="J729" s="64" t="s">
        <v>129</v>
      </c>
      <c r="K729" s="64" t="s">
        <v>138</v>
      </c>
      <c r="L729" s="64" t="s">
        <v>136</v>
      </c>
      <c r="M729" s="64">
        <v>9</v>
      </c>
      <c r="N729" s="64">
        <v>3.54</v>
      </c>
    </row>
    <row r="730" spans="1:14" x14ac:dyDescent="0.25">
      <c r="A730" t="s">
        <v>191</v>
      </c>
      <c r="B730" s="1" t="s">
        <v>255</v>
      </c>
      <c r="C730" s="291" t="s">
        <v>258</v>
      </c>
      <c r="D730" s="1">
        <v>2</v>
      </c>
      <c r="E730" s="1">
        <v>14.6</v>
      </c>
      <c r="J730" s="64" t="s">
        <v>129</v>
      </c>
      <c r="K730" s="64" t="s">
        <v>138</v>
      </c>
      <c r="L730" s="64" t="s">
        <v>136</v>
      </c>
      <c r="M730" s="64">
        <v>10</v>
      </c>
      <c r="N730" s="64">
        <v>3.74</v>
      </c>
    </row>
    <row r="731" spans="1:14" x14ac:dyDescent="0.25">
      <c r="A731" t="s">
        <v>191</v>
      </c>
      <c r="B731" s="1" t="s">
        <v>255</v>
      </c>
      <c r="C731" s="291" t="s">
        <v>258</v>
      </c>
      <c r="D731" s="1">
        <v>3</v>
      </c>
      <c r="E731" s="1">
        <v>19</v>
      </c>
      <c r="J731" s="64" t="s">
        <v>129</v>
      </c>
      <c r="K731" s="64" t="s">
        <v>138</v>
      </c>
      <c r="L731" s="64" t="s">
        <v>136</v>
      </c>
      <c r="M731" s="64">
        <v>11</v>
      </c>
      <c r="N731" s="64">
        <v>3.94</v>
      </c>
    </row>
    <row r="732" spans="1:14" x14ac:dyDescent="0.25">
      <c r="A732" t="s">
        <v>191</v>
      </c>
      <c r="B732" s="1" t="s">
        <v>255</v>
      </c>
      <c r="C732" s="291" t="s">
        <v>258</v>
      </c>
      <c r="D732" s="1">
        <v>4</v>
      </c>
      <c r="E732" s="1">
        <v>23.9</v>
      </c>
      <c r="J732" s="64" t="s">
        <v>129</v>
      </c>
      <c r="K732" s="64" t="s">
        <v>138</v>
      </c>
      <c r="L732" s="64" t="s">
        <v>136</v>
      </c>
      <c r="M732" s="64">
        <v>12</v>
      </c>
      <c r="N732" s="64">
        <v>4.1399999999999997</v>
      </c>
    </row>
    <row r="733" spans="1:14" x14ac:dyDescent="0.25">
      <c r="A733" t="s">
        <v>191</v>
      </c>
      <c r="B733" s="1" t="s">
        <v>255</v>
      </c>
      <c r="C733" s="291" t="s">
        <v>258</v>
      </c>
      <c r="D733" s="1">
        <v>5</v>
      </c>
      <c r="E733" s="1">
        <v>28.3</v>
      </c>
      <c r="J733" s="64" t="s">
        <v>129</v>
      </c>
      <c r="K733" s="64" t="s">
        <v>138</v>
      </c>
      <c r="L733" s="64" t="s">
        <v>136</v>
      </c>
      <c r="M733" s="64">
        <v>13</v>
      </c>
      <c r="N733" s="64">
        <v>4.3099999999999996</v>
      </c>
    </row>
    <row r="734" spans="1:14" x14ac:dyDescent="0.25">
      <c r="A734" t="s">
        <v>191</v>
      </c>
      <c r="B734" s="1" t="s">
        <v>255</v>
      </c>
      <c r="C734" s="291" t="s">
        <v>258</v>
      </c>
      <c r="D734" s="1">
        <v>6</v>
      </c>
      <c r="E734" s="1">
        <v>32.9</v>
      </c>
      <c r="J734" s="64" t="s">
        <v>129</v>
      </c>
      <c r="K734" s="64" t="s">
        <v>138</v>
      </c>
      <c r="L734" s="64" t="s">
        <v>136</v>
      </c>
      <c r="M734" s="64">
        <v>14</v>
      </c>
      <c r="N734" s="64">
        <v>4.49</v>
      </c>
    </row>
    <row r="735" spans="1:14" x14ac:dyDescent="0.25">
      <c r="A735" t="s">
        <v>191</v>
      </c>
      <c r="B735" s="1" t="s">
        <v>255</v>
      </c>
      <c r="C735" s="291" t="s">
        <v>258</v>
      </c>
      <c r="D735" s="1">
        <v>7</v>
      </c>
      <c r="E735" s="1">
        <v>35.4</v>
      </c>
      <c r="J735" s="64" t="s">
        <v>129</v>
      </c>
      <c r="K735" s="64" t="s">
        <v>138</v>
      </c>
      <c r="L735" s="64" t="s">
        <v>136</v>
      </c>
      <c r="M735" s="64">
        <v>15</v>
      </c>
      <c r="N735" s="64">
        <v>4.66</v>
      </c>
    </row>
    <row r="736" spans="1:14" x14ac:dyDescent="0.25">
      <c r="A736" t="s">
        <v>191</v>
      </c>
      <c r="B736" s="1" t="s">
        <v>259</v>
      </c>
      <c r="C736" s="291" t="s">
        <v>260</v>
      </c>
      <c r="D736" s="1">
        <v>0</v>
      </c>
      <c r="E736" s="1">
        <v>11.2</v>
      </c>
      <c r="J736" s="64" t="s">
        <v>129</v>
      </c>
      <c r="K736" s="64" t="s">
        <v>138</v>
      </c>
      <c r="L736" s="64">
        <v>160</v>
      </c>
      <c r="M736" s="64">
        <v>3</v>
      </c>
      <c r="N736" s="64">
        <v>2.4500000000000002</v>
      </c>
    </row>
    <row r="737" spans="1:14" x14ac:dyDescent="0.25">
      <c r="A737" t="s">
        <v>191</v>
      </c>
      <c r="B737" s="1" t="s">
        <v>259</v>
      </c>
      <c r="C737" s="291" t="s">
        <v>271</v>
      </c>
      <c r="D737" s="1">
        <v>0</v>
      </c>
      <c r="E737" s="1">
        <v>12.9</v>
      </c>
      <c r="J737" s="64" t="s">
        <v>129</v>
      </c>
      <c r="K737" s="64" t="s">
        <v>138</v>
      </c>
      <c r="L737" s="64">
        <v>160</v>
      </c>
      <c r="M737" s="64">
        <v>4</v>
      </c>
      <c r="N737" s="64">
        <v>3.17</v>
      </c>
    </row>
    <row r="738" spans="1:14" x14ac:dyDescent="0.25">
      <c r="A738" t="s">
        <v>191</v>
      </c>
      <c r="B738" s="1" t="s">
        <v>259</v>
      </c>
      <c r="C738" s="291" t="s">
        <v>261</v>
      </c>
      <c r="D738" s="1">
        <v>0</v>
      </c>
      <c r="E738" s="1">
        <v>14.5</v>
      </c>
      <c r="J738" s="64" t="s">
        <v>129</v>
      </c>
      <c r="K738" s="64" t="s">
        <v>138</v>
      </c>
      <c r="L738" s="64">
        <v>160</v>
      </c>
      <c r="M738" s="64">
        <v>5</v>
      </c>
      <c r="N738" s="64">
        <v>3.89</v>
      </c>
    </row>
    <row r="739" spans="1:14" x14ac:dyDescent="0.25">
      <c r="A739" t="s">
        <v>191</v>
      </c>
      <c r="B739" s="1" t="s">
        <v>259</v>
      </c>
      <c r="C739" s="291" t="s">
        <v>272</v>
      </c>
      <c r="D739" s="1">
        <v>0</v>
      </c>
      <c r="E739" s="1">
        <v>16</v>
      </c>
      <c r="J739" s="64" t="s">
        <v>129</v>
      </c>
      <c r="K739" s="64" t="s">
        <v>138</v>
      </c>
      <c r="L739" s="64">
        <v>160</v>
      </c>
      <c r="M739" s="64">
        <v>6</v>
      </c>
      <c r="N739" s="64">
        <v>4.6100000000000003</v>
      </c>
    </row>
    <row r="740" spans="1:14" x14ac:dyDescent="0.25">
      <c r="A740" t="s">
        <v>191</v>
      </c>
      <c r="B740" s="1" t="s">
        <v>259</v>
      </c>
      <c r="C740" s="291" t="s">
        <v>262</v>
      </c>
      <c r="D740" s="1">
        <v>0</v>
      </c>
      <c r="E740" s="1">
        <v>12.1</v>
      </c>
      <c r="J740" s="64" t="s">
        <v>129</v>
      </c>
      <c r="K740" s="64" t="s">
        <v>138</v>
      </c>
      <c r="L740" s="64">
        <v>160</v>
      </c>
      <c r="M740" s="64">
        <v>7</v>
      </c>
      <c r="N740" s="64">
        <v>4.2</v>
      </c>
    </row>
    <row r="741" spans="1:14" x14ac:dyDescent="0.25">
      <c r="A741" t="s">
        <v>191</v>
      </c>
      <c r="B741" s="1" t="s">
        <v>259</v>
      </c>
      <c r="C741" s="291" t="s">
        <v>273</v>
      </c>
      <c r="D741" s="1">
        <v>0</v>
      </c>
      <c r="E741" s="1">
        <v>13.3</v>
      </c>
      <c r="J741" s="64" t="s">
        <v>129</v>
      </c>
      <c r="K741" s="64" t="s">
        <v>138</v>
      </c>
      <c r="L741" s="64">
        <v>160</v>
      </c>
      <c r="M741" s="64">
        <v>8</v>
      </c>
      <c r="N741" s="64">
        <v>4.8</v>
      </c>
    </row>
    <row r="742" spans="1:14" x14ac:dyDescent="0.25">
      <c r="A742" t="s">
        <v>191</v>
      </c>
      <c r="B742" s="1" t="s">
        <v>259</v>
      </c>
      <c r="C742" s="291" t="s">
        <v>263</v>
      </c>
      <c r="D742" s="1">
        <v>0</v>
      </c>
      <c r="E742" s="1">
        <v>15.2</v>
      </c>
      <c r="J742" s="64" t="s">
        <v>129</v>
      </c>
      <c r="K742" s="64" t="s">
        <v>138</v>
      </c>
      <c r="L742" s="64">
        <v>160</v>
      </c>
      <c r="M742" s="64">
        <v>9</v>
      </c>
      <c r="N742" s="64">
        <v>6.39</v>
      </c>
    </row>
    <row r="743" spans="1:14" x14ac:dyDescent="0.25">
      <c r="A743" t="s">
        <v>191</v>
      </c>
      <c r="B743" s="1" t="s">
        <v>259</v>
      </c>
      <c r="C743" s="291" t="s">
        <v>274</v>
      </c>
      <c r="D743" s="1">
        <v>0</v>
      </c>
      <c r="E743" s="1">
        <v>21.5</v>
      </c>
      <c r="J743" s="64" t="s">
        <v>129</v>
      </c>
      <c r="K743" s="64" t="s">
        <v>138</v>
      </c>
      <c r="L743" s="64">
        <v>160</v>
      </c>
      <c r="M743" s="64">
        <v>10</v>
      </c>
      <c r="N743" s="64">
        <v>7.04</v>
      </c>
    </row>
    <row r="744" spans="1:14" x14ac:dyDescent="0.25">
      <c r="A744" t="s">
        <v>191</v>
      </c>
      <c r="B744" s="1" t="s">
        <v>259</v>
      </c>
      <c r="C744" s="291" t="s">
        <v>264</v>
      </c>
      <c r="D744" s="1">
        <v>0</v>
      </c>
      <c r="E744" s="1">
        <v>19.2</v>
      </c>
      <c r="J744" s="64" t="s">
        <v>129</v>
      </c>
      <c r="K744" s="64" t="s">
        <v>138</v>
      </c>
      <c r="L744" s="64">
        <v>160</v>
      </c>
      <c r="M744" s="64">
        <v>11</v>
      </c>
      <c r="N744" s="64">
        <v>7.66</v>
      </c>
    </row>
    <row r="745" spans="1:14" x14ac:dyDescent="0.25">
      <c r="A745" t="s">
        <v>191</v>
      </c>
      <c r="B745" s="1" t="s">
        <v>259</v>
      </c>
      <c r="C745" s="291" t="s">
        <v>275</v>
      </c>
      <c r="D745" s="1">
        <v>0</v>
      </c>
      <c r="E745" s="1">
        <v>22.1</v>
      </c>
      <c r="J745" s="64" t="s">
        <v>129</v>
      </c>
      <c r="K745" s="64" t="s">
        <v>138</v>
      </c>
      <c r="L745" s="64">
        <v>160</v>
      </c>
      <c r="M745" s="64">
        <v>12</v>
      </c>
      <c r="N745" s="64">
        <v>8.3000000000000007</v>
      </c>
    </row>
    <row r="746" spans="1:14" x14ac:dyDescent="0.25">
      <c r="A746" t="s">
        <v>191</v>
      </c>
      <c r="B746" s="1" t="s">
        <v>259</v>
      </c>
      <c r="C746" s="291" t="s">
        <v>265</v>
      </c>
      <c r="D746" s="1">
        <v>0</v>
      </c>
      <c r="E746" s="1">
        <v>19</v>
      </c>
      <c r="J746" s="64" t="s">
        <v>129</v>
      </c>
      <c r="K746" s="64" t="s">
        <v>138</v>
      </c>
      <c r="L746" s="64">
        <v>160</v>
      </c>
      <c r="M746" s="64">
        <v>13</v>
      </c>
      <c r="N746" s="64">
        <v>8.9</v>
      </c>
    </row>
    <row r="747" spans="1:14" x14ac:dyDescent="0.25">
      <c r="A747" t="s">
        <v>191</v>
      </c>
      <c r="B747" s="1" t="s">
        <v>259</v>
      </c>
      <c r="C747" s="291" t="s">
        <v>276</v>
      </c>
      <c r="D747" s="1">
        <v>0</v>
      </c>
      <c r="E747" s="1">
        <v>21.4</v>
      </c>
      <c r="J747" s="64" t="s">
        <v>129</v>
      </c>
      <c r="K747" s="64" t="s">
        <v>138</v>
      </c>
      <c r="L747" s="64">
        <v>160</v>
      </c>
      <c r="M747" s="64">
        <v>14</v>
      </c>
      <c r="N747" s="64">
        <v>9.5</v>
      </c>
    </row>
    <row r="748" spans="1:14" x14ac:dyDescent="0.25">
      <c r="A748" t="s">
        <v>191</v>
      </c>
      <c r="B748" s="1" t="s">
        <v>259</v>
      </c>
      <c r="C748" s="291" t="s">
        <v>266</v>
      </c>
      <c r="D748" s="1">
        <v>0</v>
      </c>
      <c r="E748" s="1">
        <v>23.4</v>
      </c>
      <c r="J748" s="64" t="s">
        <v>129</v>
      </c>
      <c r="K748" s="64" t="s">
        <v>138</v>
      </c>
      <c r="L748" s="64">
        <v>160</v>
      </c>
      <c r="M748" s="64">
        <v>15</v>
      </c>
      <c r="N748" s="64">
        <v>10.1</v>
      </c>
    </row>
    <row r="749" spans="1:14" x14ac:dyDescent="0.25">
      <c r="A749" t="s">
        <v>191</v>
      </c>
      <c r="B749" s="1" t="s">
        <v>259</v>
      </c>
      <c r="C749" s="291" t="s">
        <v>277</v>
      </c>
      <c r="D749" s="1">
        <v>0</v>
      </c>
      <c r="E749" s="1">
        <v>28.5</v>
      </c>
      <c r="J749" s="64" t="s">
        <v>129</v>
      </c>
      <c r="K749" s="64" t="s">
        <v>138</v>
      </c>
      <c r="L749" s="64" t="s">
        <v>137</v>
      </c>
      <c r="M749" s="64">
        <v>3</v>
      </c>
      <c r="N749" s="64">
        <v>2.25</v>
      </c>
    </row>
    <row r="750" spans="1:14" x14ac:dyDescent="0.25">
      <c r="A750" t="s">
        <v>191</v>
      </c>
      <c r="B750" s="1" t="s">
        <v>259</v>
      </c>
      <c r="C750" s="291" t="s">
        <v>267</v>
      </c>
      <c r="D750" s="1">
        <v>0</v>
      </c>
      <c r="E750" s="1">
        <v>24.3</v>
      </c>
      <c r="J750" s="64" t="s">
        <v>129</v>
      </c>
      <c r="K750" s="64" t="s">
        <v>138</v>
      </c>
      <c r="L750" s="64" t="s">
        <v>137</v>
      </c>
      <c r="M750" s="64">
        <v>4</v>
      </c>
      <c r="N750" s="64">
        <v>2.73</v>
      </c>
    </row>
    <row r="751" spans="1:14" x14ac:dyDescent="0.25">
      <c r="A751" t="s">
        <v>191</v>
      </c>
      <c r="B751" s="1" t="s">
        <v>259</v>
      </c>
      <c r="C751" s="291" t="s">
        <v>278</v>
      </c>
      <c r="D751" s="1">
        <v>0</v>
      </c>
      <c r="E751" s="1">
        <v>28.3</v>
      </c>
      <c r="J751" s="64" t="s">
        <v>129</v>
      </c>
      <c r="K751" s="64" t="s">
        <v>138</v>
      </c>
      <c r="L751" s="64" t="s">
        <v>137</v>
      </c>
      <c r="M751" s="64">
        <v>5</v>
      </c>
      <c r="N751" s="64">
        <v>3.22</v>
      </c>
    </row>
    <row r="752" spans="1:14" x14ac:dyDescent="0.25">
      <c r="A752" t="s">
        <v>191</v>
      </c>
      <c r="B752" s="1" t="s">
        <v>259</v>
      </c>
      <c r="C752" s="291" t="s">
        <v>268</v>
      </c>
      <c r="D752" s="1">
        <v>0</v>
      </c>
      <c r="E752" s="1">
        <v>28.5</v>
      </c>
      <c r="J752" s="64" t="s">
        <v>129</v>
      </c>
      <c r="K752" s="64" t="s">
        <v>138</v>
      </c>
      <c r="L752" s="64" t="s">
        <v>137</v>
      </c>
      <c r="M752" s="64">
        <v>6</v>
      </c>
      <c r="N752" s="64">
        <v>3.7</v>
      </c>
    </row>
    <row r="753" spans="1:14" x14ac:dyDescent="0.25">
      <c r="A753" t="s">
        <v>191</v>
      </c>
      <c r="B753" s="1" t="s">
        <v>259</v>
      </c>
      <c r="C753" s="291" t="s">
        <v>279</v>
      </c>
      <c r="D753" s="1">
        <v>0</v>
      </c>
      <c r="E753" s="1">
        <v>38.1</v>
      </c>
      <c r="J753" s="64" t="s">
        <v>129</v>
      </c>
      <c r="K753" s="64" t="s">
        <v>138</v>
      </c>
      <c r="L753" s="64" t="s">
        <v>137</v>
      </c>
      <c r="M753" s="64">
        <v>7</v>
      </c>
      <c r="N753" s="64">
        <v>4.08</v>
      </c>
    </row>
    <row r="754" spans="1:14" x14ac:dyDescent="0.25">
      <c r="A754" t="s">
        <v>191</v>
      </c>
      <c r="B754" s="1" t="s">
        <v>259</v>
      </c>
      <c r="C754" s="291" t="s">
        <v>269</v>
      </c>
      <c r="D754" s="1">
        <v>0</v>
      </c>
      <c r="E754" s="1">
        <v>32.1</v>
      </c>
      <c r="J754" s="64" t="s">
        <v>129</v>
      </c>
      <c r="K754" s="64" t="s">
        <v>138</v>
      </c>
      <c r="L754" s="64" t="s">
        <v>137</v>
      </c>
      <c r="M754" s="64">
        <v>8</v>
      </c>
      <c r="N754" s="64">
        <v>4.45</v>
      </c>
    </row>
    <row r="755" spans="1:14" x14ac:dyDescent="0.25">
      <c r="A755" t="s">
        <v>191</v>
      </c>
      <c r="B755" s="1" t="s">
        <v>259</v>
      </c>
      <c r="C755" s="291" t="s">
        <v>280</v>
      </c>
      <c r="D755" s="1">
        <v>0</v>
      </c>
      <c r="E755" s="1">
        <v>39.1</v>
      </c>
      <c r="J755" s="64" t="s">
        <v>129</v>
      </c>
      <c r="K755" s="64" t="s">
        <v>138</v>
      </c>
      <c r="L755" s="64" t="s">
        <v>137</v>
      </c>
      <c r="M755" s="64">
        <v>9</v>
      </c>
      <c r="N755" s="64">
        <v>4.83</v>
      </c>
    </row>
    <row r="756" spans="1:14" x14ac:dyDescent="0.25">
      <c r="A756" t="s">
        <v>191</v>
      </c>
      <c r="B756" s="1" t="s">
        <v>259</v>
      </c>
      <c r="C756" s="291" t="s">
        <v>270</v>
      </c>
      <c r="D756" s="1">
        <v>0</v>
      </c>
      <c r="E756" s="1">
        <v>36.700000000000003</v>
      </c>
      <c r="J756" s="64" t="s">
        <v>129</v>
      </c>
      <c r="K756" s="64" t="s">
        <v>138</v>
      </c>
      <c r="L756" s="64" t="s">
        <v>137</v>
      </c>
      <c r="M756" s="64">
        <v>10</v>
      </c>
      <c r="N756" s="64">
        <v>5.2</v>
      </c>
    </row>
    <row r="757" spans="1:14" x14ac:dyDescent="0.25">
      <c r="A757" t="s">
        <v>191</v>
      </c>
      <c r="B757" s="1" t="s">
        <v>259</v>
      </c>
      <c r="C757" s="291" t="s">
        <v>281</v>
      </c>
      <c r="D757" s="1">
        <v>0</v>
      </c>
      <c r="E757" s="1">
        <v>48.6</v>
      </c>
      <c r="J757" s="64" t="s">
        <v>129</v>
      </c>
      <c r="K757" s="64" t="s">
        <v>138</v>
      </c>
      <c r="L757" s="64" t="s">
        <v>137</v>
      </c>
      <c r="M757" s="64">
        <v>11</v>
      </c>
      <c r="N757" s="64">
        <v>5.57</v>
      </c>
    </row>
    <row r="758" spans="1:14" x14ac:dyDescent="0.25">
      <c r="A758" t="s">
        <v>191</v>
      </c>
      <c r="B758" s="1" t="s">
        <v>282</v>
      </c>
      <c r="C758" s="291" t="s">
        <v>2416</v>
      </c>
      <c r="D758" s="1">
        <v>1</v>
      </c>
      <c r="E758" s="1">
        <v>10.4</v>
      </c>
      <c r="J758" s="64" t="s">
        <v>129</v>
      </c>
      <c r="K758" s="64" t="s">
        <v>138</v>
      </c>
      <c r="L758" s="64" t="s">
        <v>137</v>
      </c>
      <c r="M758" s="64">
        <v>12</v>
      </c>
      <c r="N758" s="64">
        <v>5.94</v>
      </c>
    </row>
    <row r="759" spans="1:14" x14ac:dyDescent="0.25">
      <c r="A759" t="s">
        <v>191</v>
      </c>
      <c r="B759" s="1" t="s">
        <v>282</v>
      </c>
      <c r="C759" s="291" t="s">
        <v>2416</v>
      </c>
      <c r="D759" s="1">
        <v>1.5</v>
      </c>
      <c r="E759" s="1">
        <v>7.9</v>
      </c>
      <c r="J759" s="64" t="s">
        <v>129</v>
      </c>
      <c r="K759" s="64" t="s">
        <v>138</v>
      </c>
      <c r="L759" s="64" t="s">
        <v>137</v>
      </c>
      <c r="M759" s="64">
        <v>13</v>
      </c>
      <c r="N759" s="64">
        <v>6.11</v>
      </c>
    </row>
    <row r="760" spans="1:14" x14ac:dyDescent="0.25">
      <c r="A760" t="s">
        <v>191</v>
      </c>
      <c r="B760" s="1" t="s">
        <v>282</v>
      </c>
      <c r="C760" s="291" t="s">
        <v>2416</v>
      </c>
      <c r="D760" s="1">
        <v>2</v>
      </c>
      <c r="E760" s="1">
        <v>7.5</v>
      </c>
      <c r="J760" s="64" t="s">
        <v>129</v>
      </c>
      <c r="K760" s="64" t="s">
        <v>138</v>
      </c>
      <c r="L760" s="64" t="s">
        <v>137</v>
      </c>
      <c r="M760" s="64">
        <v>14</v>
      </c>
      <c r="N760" s="64">
        <v>6.28</v>
      </c>
    </row>
    <row r="761" spans="1:14" x14ac:dyDescent="0.25">
      <c r="A761" t="s">
        <v>191</v>
      </c>
      <c r="B761" s="1" t="s">
        <v>282</v>
      </c>
      <c r="C761" s="291" t="s">
        <v>2416</v>
      </c>
      <c r="D761" s="1">
        <v>2.5</v>
      </c>
      <c r="E761" s="1">
        <v>7.3</v>
      </c>
      <c r="J761" s="64" t="s">
        <v>129</v>
      </c>
      <c r="K761" s="64" t="s">
        <v>138</v>
      </c>
      <c r="L761" s="64" t="s">
        <v>137</v>
      </c>
      <c r="M761" s="64">
        <v>15</v>
      </c>
      <c r="N761" s="64">
        <v>6.45</v>
      </c>
    </row>
    <row r="762" spans="1:14" x14ac:dyDescent="0.25">
      <c r="A762" t="s">
        <v>191</v>
      </c>
      <c r="B762" s="1" t="s">
        <v>282</v>
      </c>
      <c r="C762" s="291" t="s">
        <v>2416</v>
      </c>
      <c r="D762" s="1">
        <v>3</v>
      </c>
      <c r="E762" s="1">
        <v>6</v>
      </c>
      <c r="J762" s="64" t="s">
        <v>129</v>
      </c>
      <c r="K762" s="64" t="s">
        <v>139</v>
      </c>
      <c r="L762" s="64">
        <v>100</v>
      </c>
      <c r="M762" s="64">
        <v>0</v>
      </c>
      <c r="N762" s="64">
        <v>1.45</v>
      </c>
    </row>
    <row r="763" spans="1:14" x14ac:dyDescent="0.25">
      <c r="A763" t="s">
        <v>191</v>
      </c>
      <c r="B763" s="1" t="s">
        <v>282</v>
      </c>
      <c r="C763" s="291" t="s">
        <v>2416</v>
      </c>
      <c r="D763" s="1">
        <v>3.5</v>
      </c>
      <c r="E763" s="1">
        <v>5.2</v>
      </c>
      <c r="J763" s="64" t="s">
        <v>129</v>
      </c>
      <c r="K763" s="64" t="s">
        <v>139</v>
      </c>
      <c r="L763" s="64">
        <v>100</v>
      </c>
      <c r="M763" s="64">
        <v>1</v>
      </c>
      <c r="N763" s="64">
        <v>1.8</v>
      </c>
    </row>
    <row r="764" spans="1:14" x14ac:dyDescent="0.25">
      <c r="A764" t="s">
        <v>191</v>
      </c>
      <c r="B764" s="1" t="s">
        <v>282</v>
      </c>
      <c r="C764" s="291" t="s">
        <v>2416</v>
      </c>
      <c r="D764" s="1">
        <v>4</v>
      </c>
      <c r="E764" s="1">
        <v>4.5</v>
      </c>
      <c r="J764" s="64" t="s">
        <v>129</v>
      </c>
      <c r="K764" s="64" t="s">
        <v>139</v>
      </c>
      <c r="L764" s="64">
        <v>100</v>
      </c>
      <c r="M764" s="64">
        <v>2</v>
      </c>
      <c r="N764" s="64">
        <v>2.15</v>
      </c>
    </row>
    <row r="765" spans="1:14" x14ac:dyDescent="0.25">
      <c r="A765" t="s">
        <v>191</v>
      </c>
      <c r="B765" s="1" t="s">
        <v>282</v>
      </c>
      <c r="C765" s="291" t="s">
        <v>2416</v>
      </c>
      <c r="D765" s="1">
        <v>4.5</v>
      </c>
      <c r="E765" s="1">
        <v>3.8</v>
      </c>
      <c r="J765" s="64" t="s">
        <v>129</v>
      </c>
      <c r="K765" s="64" t="s">
        <v>139</v>
      </c>
      <c r="L765" s="64">
        <v>100</v>
      </c>
      <c r="M765" s="64">
        <v>3</v>
      </c>
      <c r="N765" s="64">
        <v>2.5</v>
      </c>
    </row>
    <row r="766" spans="1:14" x14ac:dyDescent="0.25">
      <c r="A766" t="s">
        <v>191</v>
      </c>
      <c r="B766" s="1" t="s">
        <v>282</v>
      </c>
      <c r="C766" s="291" t="s">
        <v>2416</v>
      </c>
      <c r="D766" s="1">
        <v>5</v>
      </c>
      <c r="E766" s="1">
        <v>3.4</v>
      </c>
      <c r="J766" s="64" t="s">
        <v>129</v>
      </c>
      <c r="K766" s="64" t="s">
        <v>139</v>
      </c>
      <c r="L766" s="64">
        <v>100</v>
      </c>
      <c r="M766" s="64">
        <v>4</v>
      </c>
      <c r="N766" s="64">
        <v>2.7</v>
      </c>
    </row>
    <row r="767" spans="1:14" x14ac:dyDescent="0.25">
      <c r="A767" t="s">
        <v>191</v>
      </c>
      <c r="B767" s="1" t="s">
        <v>282</v>
      </c>
      <c r="C767" s="291" t="s">
        <v>2416</v>
      </c>
      <c r="D767" s="1">
        <v>5.5</v>
      </c>
      <c r="E767" s="1">
        <v>2.9</v>
      </c>
      <c r="J767" s="64" t="s">
        <v>129</v>
      </c>
      <c r="K767" s="64" t="s">
        <v>139</v>
      </c>
      <c r="L767" s="64">
        <v>100</v>
      </c>
      <c r="M767" s="64">
        <v>5</v>
      </c>
      <c r="N767" s="64">
        <v>2.9</v>
      </c>
    </row>
    <row r="768" spans="1:14" x14ac:dyDescent="0.25">
      <c r="A768" t="s">
        <v>191</v>
      </c>
      <c r="B768" s="1" t="s">
        <v>282</v>
      </c>
      <c r="C768" s="291" t="s">
        <v>2416</v>
      </c>
      <c r="D768" s="1">
        <v>6</v>
      </c>
      <c r="E768" s="1">
        <v>2.5</v>
      </c>
      <c r="J768" s="64" t="s">
        <v>129</v>
      </c>
      <c r="K768" s="64" t="s">
        <v>139</v>
      </c>
      <c r="L768" s="64">
        <v>100</v>
      </c>
      <c r="M768" s="64">
        <v>6</v>
      </c>
      <c r="N768" s="64">
        <v>3.1</v>
      </c>
    </row>
    <row r="769" spans="1:14" x14ac:dyDescent="0.25">
      <c r="A769" t="s">
        <v>191</v>
      </c>
      <c r="B769" s="1" t="s">
        <v>282</v>
      </c>
      <c r="C769" s="291" t="s">
        <v>2416</v>
      </c>
      <c r="D769" s="1">
        <v>6.5</v>
      </c>
      <c r="E769" s="1">
        <v>2.1</v>
      </c>
      <c r="J769" s="64" t="s">
        <v>129</v>
      </c>
      <c r="K769" s="64" t="s">
        <v>139</v>
      </c>
      <c r="L769" s="64">
        <v>100</v>
      </c>
      <c r="M769" s="64">
        <v>7</v>
      </c>
      <c r="N769" s="64">
        <v>3.38</v>
      </c>
    </row>
    <row r="770" spans="1:14" x14ac:dyDescent="0.25">
      <c r="A770" t="s">
        <v>191</v>
      </c>
      <c r="B770" s="1" t="s">
        <v>282</v>
      </c>
      <c r="C770" s="291" t="s">
        <v>2416</v>
      </c>
      <c r="D770" s="1">
        <v>7</v>
      </c>
      <c r="E770" s="1">
        <v>1.7</v>
      </c>
      <c r="J770" s="64" t="s">
        <v>129</v>
      </c>
      <c r="K770" s="64" t="s">
        <v>139</v>
      </c>
      <c r="L770" s="64">
        <v>100</v>
      </c>
      <c r="M770" s="64">
        <v>8</v>
      </c>
      <c r="N770" s="64">
        <v>3.67</v>
      </c>
    </row>
    <row r="771" spans="1:14" x14ac:dyDescent="0.25">
      <c r="A771" t="s">
        <v>191</v>
      </c>
      <c r="B771" s="1" t="s">
        <v>282</v>
      </c>
      <c r="C771" s="291" t="s">
        <v>2416</v>
      </c>
      <c r="D771" s="1">
        <v>7.5</v>
      </c>
      <c r="E771" s="1">
        <v>1.2</v>
      </c>
      <c r="J771" s="64" t="s">
        <v>129</v>
      </c>
      <c r="K771" s="64" t="s">
        <v>139</v>
      </c>
      <c r="L771" s="64">
        <v>100</v>
      </c>
      <c r="M771" s="64">
        <v>9</v>
      </c>
      <c r="N771" s="64">
        <v>3.95</v>
      </c>
    </row>
    <row r="772" spans="1:14" x14ac:dyDescent="0.25">
      <c r="A772" t="s">
        <v>191</v>
      </c>
      <c r="B772" s="1" t="s">
        <v>282</v>
      </c>
      <c r="C772" s="291" t="s">
        <v>2416</v>
      </c>
      <c r="D772" s="1">
        <v>8</v>
      </c>
      <c r="E772" s="1">
        <v>0.9</v>
      </c>
      <c r="J772" s="64" t="s">
        <v>129</v>
      </c>
      <c r="K772" s="64" t="s">
        <v>139</v>
      </c>
      <c r="L772" s="64">
        <v>100</v>
      </c>
      <c r="M772" s="64">
        <v>10</v>
      </c>
      <c r="N772" s="64">
        <v>4</v>
      </c>
    </row>
    <row r="773" spans="1:14" x14ac:dyDescent="0.25">
      <c r="A773" t="s">
        <v>191</v>
      </c>
      <c r="B773" s="1" t="s">
        <v>282</v>
      </c>
      <c r="C773" s="291" t="s">
        <v>83</v>
      </c>
      <c r="D773" s="1">
        <v>1</v>
      </c>
      <c r="E773" s="1">
        <v>13.8</v>
      </c>
      <c r="J773" s="64" t="s">
        <v>129</v>
      </c>
      <c r="K773" s="64" t="s">
        <v>139</v>
      </c>
      <c r="L773" s="64">
        <v>100</v>
      </c>
      <c r="M773" s="64">
        <v>11</v>
      </c>
      <c r="N773" s="64">
        <v>4.05</v>
      </c>
    </row>
    <row r="774" spans="1:14" x14ac:dyDescent="0.25">
      <c r="A774" t="s">
        <v>191</v>
      </c>
      <c r="B774" s="1" t="s">
        <v>282</v>
      </c>
      <c r="C774" s="291" t="s">
        <v>83</v>
      </c>
      <c r="D774" s="1">
        <v>1.5</v>
      </c>
      <c r="E774" s="1">
        <v>10.4</v>
      </c>
      <c r="J774" s="64" t="s">
        <v>129</v>
      </c>
      <c r="K774" s="64" t="s">
        <v>139</v>
      </c>
      <c r="L774" s="64">
        <v>100</v>
      </c>
      <c r="M774" s="64">
        <v>12</v>
      </c>
      <c r="N774" s="64">
        <v>4.0999999999999996</v>
      </c>
    </row>
    <row r="775" spans="1:14" x14ac:dyDescent="0.25">
      <c r="A775" t="s">
        <v>191</v>
      </c>
      <c r="B775" s="1" t="s">
        <v>282</v>
      </c>
      <c r="C775" s="291" t="s">
        <v>83</v>
      </c>
      <c r="D775" s="1">
        <v>2</v>
      </c>
      <c r="E775" s="1">
        <v>8.8000000000000007</v>
      </c>
      <c r="J775" s="64" t="s">
        <v>129</v>
      </c>
      <c r="K775" s="64" t="s">
        <v>139</v>
      </c>
      <c r="L775" s="64">
        <v>125</v>
      </c>
      <c r="M775" s="64">
        <v>0</v>
      </c>
      <c r="N775" s="64">
        <v>2.5</v>
      </c>
    </row>
    <row r="776" spans="1:14" x14ac:dyDescent="0.25">
      <c r="A776" t="s">
        <v>191</v>
      </c>
      <c r="B776" s="1" t="s">
        <v>282</v>
      </c>
      <c r="C776" s="291" t="s">
        <v>83</v>
      </c>
      <c r="D776" s="1">
        <v>2.5</v>
      </c>
      <c r="E776" s="1">
        <v>7.3</v>
      </c>
      <c r="J776" s="64" t="s">
        <v>129</v>
      </c>
      <c r="K776" s="64" t="s">
        <v>139</v>
      </c>
      <c r="L776" s="64">
        <v>125</v>
      </c>
      <c r="M776" s="64">
        <v>1</v>
      </c>
      <c r="N776" s="64">
        <v>2.88</v>
      </c>
    </row>
    <row r="777" spans="1:14" x14ac:dyDescent="0.25">
      <c r="A777" t="s">
        <v>191</v>
      </c>
      <c r="B777" s="1" t="s">
        <v>282</v>
      </c>
      <c r="C777" s="291" t="s">
        <v>83</v>
      </c>
      <c r="D777" s="1">
        <v>3</v>
      </c>
      <c r="E777" s="1">
        <v>6.5</v>
      </c>
      <c r="J777" s="64" t="s">
        <v>129</v>
      </c>
      <c r="K777" s="64" t="s">
        <v>139</v>
      </c>
      <c r="L777" s="64">
        <v>125</v>
      </c>
      <c r="M777" s="64">
        <v>2</v>
      </c>
      <c r="N777" s="64">
        <v>3.27</v>
      </c>
    </row>
    <row r="778" spans="1:14" x14ac:dyDescent="0.25">
      <c r="A778" t="s">
        <v>191</v>
      </c>
      <c r="B778" s="1" t="s">
        <v>282</v>
      </c>
      <c r="C778" s="291" t="s">
        <v>83</v>
      </c>
      <c r="D778" s="1">
        <v>3.5</v>
      </c>
      <c r="E778" s="1">
        <v>5.5</v>
      </c>
      <c r="J778" s="64" t="s">
        <v>129</v>
      </c>
      <c r="K778" s="64" t="s">
        <v>139</v>
      </c>
      <c r="L778" s="64">
        <v>125</v>
      </c>
      <c r="M778" s="64">
        <v>3</v>
      </c>
      <c r="N778" s="64">
        <v>3.65</v>
      </c>
    </row>
    <row r="779" spans="1:14" x14ac:dyDescent="0.25">
      <c r="A779" t="s">
        <v>191</v>
      </c>
      <c r="B779" s="1" t="s">
        <v>282</v>
      </c>
      <c r="C779" s="291" t="s">
        <v>83</v>
      </c>
      <c r="D779" s="1">
        <v>4</v>
      </c>
      <c r="E779" s="1">
        <v>4.7</v>
      </c>
      <c r="J779" s="64" t="s">
        <v>129</v>
      </c>
      <c r="K779" s="64" t="s">
        <v>139</v>
      </c>
      <c r="L779" s="64">
        <v>125</v>
      </c>
      <c r="M779" s="64">
        <v>4</v>
      </c>
      <c r="N779" s="64">
        <v>3.9</v>
      </c>
    </row>
    <row r="780" spans="1:14" x14ac:dyDescent="0.25">
      <c r="A780" t="s">
        <v>191</v>
      </c>
      <c r="B780" s="1" t="s">
        <v>282</v>
      </c>
      <c r="C780" s="291" t="s">
        <v>83</v>
      </c>
      <c r="D780" s="1">
        <v>4.5</v>
      </c>
      <c r="E780" s="1">
        <v>4</v>
      </c>
      <c r="J780" s="64" t="s">
        <v>129</v>
      </c>
      <c r="K780" s="64" t="s">
        <v>139</v>
      </c>
      <c r="L780" s="64">
        <v>125</v>
      </c>
      <c r="M780" s="64">
        <v>5</v>
      </c>
      <c r="N780" s="64">
        <v>3.15</v>
      </c>
    </row>
    <row r="781" spans="1:14" x14ac:dyDescent="0.25">
      <c r="A781" t="s">
        <v>191</v>
      </c>
      <c r="B781" s="1" t="s">
        <v>282</v>
      </c>
      <c r="C781" s="291" t="s">
        <v>83</v>
      </c>
      <c r="D781" s="1">
        <v>5</v>
      </c>
      <c r="E781" s="1">
        <v>3.5</v>
      </c>
      <c r="J781" s="64" t="s">
        <v>129</v>
      </c>
      <c r="K781" s="64" t="s">
        <v>139</v>
      </c>
      <c r="L781" s="64">
        <v>125</v>
      </c>
      <c r="M781" s="64">
        <v>6</v>
      </c>
      <c r="N781" s="64">
        <v>4.4000000000000004</v>
      </c>
    </row>
    <row r="782" spans="1:14" x14ac:dyDescent="0.25">
      <c r="A782" t="s">
        <v>191</v>
      </c>
      <c r="B782" s="1" t="s">
        <v>282</v>
      </c>
      <c r="C782" s="291" t="s">
        <v>83</v>
      </c>
      <c r="D782" s="1">
        <v>5.5</v>
      </c>
      <c r="E782" s="1">
        <v>3.1</v>
      </c>
      <c r="J782" s="64" t="s">
        <v>129</v>
      </c>
      <c r="K782" s="64" t="s">
        <v>139</v>
      </c>
      <c r="L782" s="64">
        <v>125</v>
      </c>
      <c r="M782" s="64">
        <v>7</v>
      </c>
      <c r="N782" s="64">
        <v>4.75</v>
      </c>
    </row>
    <row r="783" spans="1:14" x14ac:dyDescent="0.25">
      <c r="A783" t="s">
        <v>191</v>
      </c>
      <c r="B783" s="1" t="s">
        <v>282</v>
      </c>
      <c r="C783" s="291" t="s">
        <v>83</v>
      </c>
      <c r="D783" s="1">
        <v>6</v>
      </c>
      <c r="E783" s="1">
        <v>2.7</v>
      </c>
      <c r="J783" s="64" t="s">
        <v>129</v>
      </c>
      <c r="K783" s="64" t="s">
        <v>139</v>
      </c>
      <c r="L783" s="64">
        <v>125</v>
      </c>
      <c r="M783" s="64">
        <v>8</v>
      </c>
      <c r="N783" s="64">
        <v>5.0999999999999996</v>
      </c>
    </row>
    <row r="784" spans="1:14" x14ac:dyDescent="0.25">
      <c r="A784" t="s">
        <v>191</v>
      </c>
      <c r="B784" s="1" t="s">
        <v>282</v>
      </c>
      <c r="C784" s="291" t="s">
        <v>83</v>
      </c>
      <c r="D784" s="1">
        <v>6.5</v>
      </c>
      <c r="E784" s="1">
        <v>2.2000000000000002</v>
      </c>
      <c r="J784" s="64" t="s">
        <v>129</v>
      </c>
      <c r="K784" s="64" t="s">
        <v>139</v>
      </c>
      <c r="L784" s="64">
        <v>125</v>
      </c>
      <c r="M784" s="64">
        <v>9</v>
      </c>
      <c r="N784" s="64">
        <v>5.45</v>
      </c>
    </row>
    <row r="785" spans="1:14" x14ac:dyDescent="0.25">
      <c r="A785" t="s">
        <v>191</v>
      </c>
      <c r="B785" s="1" t="s">
        <v>282</v>
      </c>
      <c r="C785" s="291" t="s">
        <v>83</v>
      </c>
      <c r="D785" s="1">
        <v>7</v>
      </c>
      <c r="E785" s="1">
        <v>1.5</v>
      </c>
      <c r="J785" s="64" t="s">
        <v>129</v>
      </c>
      <c r="K785" s="64" t="s">
        <v>139</v>
      </c>
      <c r="L785" s="64">
        <v>125</v>
      </c>
      <c r="M785" s="64">
        <v>10</v>
      </c>
      <c r="N785" s="64">
        <v>5.77</v>
      </c>
    </row>
    <row r="786" spans="1:14" x14ac:dyDescent="0.25">
      <c r="A786" t="s">
        <v>191</v>
      </c>
      <c r="B786" s="1" t="s">
        <v>282</v>
      </c>
      <c r="C786" s="291" t="s">
        <v>2417</v>
      </c>
      <c r="D786" s="1">
        <v>1</v>
      </c>
      <c r="E786" s="1">
        <v>24.1</v>
      </c>
      <c r="J786" s="64" t="s">
        <v>129</v>
      </c>
      <c r="K786" s="64" t="s">
        <v>139</v>
      </c>
      <c r="L786" s="64">
        <v>125</v>
      </c>
      <c r="M786" s="64">
        <v>11</v>
      </c>
      <c r="N786" s="64">
        <v>6.08</v>
      </c>
    </row>
    <row r="787" spans="1:14" x14ac:dyDescent="0.25">
      <c r="A787" t="s">
        <v>191</v>
      </c>
      <c r="B787" s="1" t="s">
        <v>282</v>
      </c>
      <c r="C787" s="291" t="s">
        <v>2417</v>
      </c>
      <c r="D787" s="1">
        <v>1.5</v>
      </c>
      <c r="E787" s="1">
        <v>20</v>
      </c>
      <c r="J787" s="64" t="s">
        <v>129</v>
      </c>
      <c r="K787" s="64" t="s">
        <v>139</v>
      </c>
      <c r="L787" s="64">
        <v>125</v>
      </c>
      <c r="M787" s="64">
        <v>12</v>
      </c>
      <c r="N787" s="64">
        <v>6.4</v>
      </c>
    </row>
    <row r="788" spans="1:14" x14ac:dyDescent="0.25">
      <c r="A788" t="s">
        <v>191</v>
      </c>
      <c r="B788" s="1" t="s">
        <v>282</v>
      </c>
      <c r="C788" s="291" t="s">
        <v>2417</v>
      </c>
      <c r="D788" s="1">
        <v>2</v>
      </c>
      <c r="E788" s="1">
        <v>16.5</v>
      </c>
      <c r="J788" s="64" t="s">
        <v>129</v>
      </c>
      <c r="K788" s="64" t="s">
        <v>139</v>
      </c>
      <c r="L788" s="64">
        <v>125</v>
      </c>
      <c r="M788" s="64">
        <v>13</v>
      </c>
      <c r="N788" s="64">
        <v>6.75</v>
      </c>
    </row>
    <row r="789" spans="1:14" x14ac:dyDescent="0.25">
      <c r="A789" t="s">
        <v>191</v>
      </c>
      <c r="B789" s="1" t="s">
        <v>282</v>
      </c>
      <c r="C789" s="291" t="s">
        <v>2417</v>
      </c>
      <c r="D789" s="1">
        <v>2.5</v>
      </c>
      <c r="E789" s="1">
        <v>14.9</v>
      </c>
      <c r="J789" s="64" t="s">
        <v>129</v>
      </c>
      <c r="K789" s="64" t="s">
        <v>139</v>
      </c>
      <c r="L789" s="64">
        <v>125</v>
      </c>
      <c r="M789" s="64">
        <v>14</v>
      </c>
      <c r="N789" s="64">
        <v>7.1</v>
      </c>
    </row>
    <row r="790" spans="1:14" x14ac:dyDescent="0.25">
      <c r="A790" t="s">
        <v>191</v>
      </c>
      <c r="B790" s="1" t="s">
        <v>282</v>
      </c>
      <c r="C790" s="291" t="s">
        <v>2417</v>
      </c>
      <c r="D790" s="1">
        <v>3</v>
      </c>
      <c r="E790" s="1">
        <v>13.4</v>
      </c>
      <c r="J790" s="64" t="s">
        <v>129</v>
      </c>
      <c r="K790" s="64" t="s">
        <v>139</v>
      </c>
      <c r="L790" s="64">
        <v>125</v>
      </c>
      <c r="M790" s="64">
        <v>15</v>
      </c>
      <c r="N790" s="64">
        <v>7.45</v>
      </c>
    </row>
    <row r="791" spans="1:14" x14ac:dyDescent="0.25">
      <c r="A791" t="s">
        <v>191</v>
      </c>
      <c r="B791" s="1" t="s">
        <v>282</v>
      </c>
      <c r="C791" s="291" t="s">
        <v>2417</v>
      </c>
      <c r="D791" s="1">
        <v>3.5</v>
      </c>
      <c r="E791" s="1">
        <v>12</v>
      </c>
      <c r="J791" s="64" t="s">
        <v>129</v>
      </c>
      <c r="K791" s="64" t="s">
        <v>139</v>
      </c>
      <c r="L791" s="64">
        <v>160</v>
      </c>
      <c r="M791" s="64">
        <v>0</v>
      </c>
      <c r="N791" s="64">
        <v>4.4000000000000004</v>
      </c>
    </row>
    <row r="792" spans="1:14" x14ac:dyDescent="0.25">
      <c r="A792" t="s">
        <v>191</v>
      </c>
      <c r="B792" s="1" t="s">
        <v>282</v>
      </c>
      <c r="C792" s="291" t="s">
        <v>2417</v>
      </c>
      <c r="D792" s="1">
        <v>4</v>
      </c>
      <c r="E792" s="1">
        <v>11</v>
      </c>
      <c r="J792" s="64" t="s">
        <v>129</v>
      </c>
      <c r="K792" s="64" t="s">
        <v>139</v>
      </c>
      <c r="L792" s="64">
        <v>160</v>
      </c>
      <c r="M792" s="64">
        <v>1</v>
      </c>
      <c r="N792" s="64">
        <v>4.7</v>
      </c>
    </row>
    <row r="793" spans="1:14" x14ac:dyDescent="0.25">
      <c r="A793" t="s">
        <v>191</v>
      </c>
      <c r="B793" s="1" t="s">
        <v>282</v>
      </c>
      <c r="C793" s="291" t="s">
        <v>2417</v>
      </c>
      <c r="D793" s="1">
        <v>4.5</v>
      </c>
      <c r="E793" s="1">
        <v>10</v>
      </c>
      <c r="J793" s="64" t="s">
        <v>129</v>
      </c>
      <c r="K793" s="64" t="s">
        <v>139</v>
      </c>
      <c r="L793" s="64">
        <v>160</v>
      </c>
      <c r="M793" s="64">
        <v>2</v>
      </c>
      <c r="N793" s="64">
        <v>5</v>
      </c>
    </row>
    <row r="794" spans="1:14" x14ac:dyDescent="0.25">
      <c r="A794" t="s">
        <v>191</v>
      </c>
      <c r="B794" s="1" t="s">
        <v>282</v>
      </c>
      <c r="C794" s="291" t="s">
        <v>2417</v>
      </c>
      <c r="D794" s="1">
        <v>5</v>
      </c>
      <c r="E794" s="1">
        <v>8.9</v>
      </c>
      <c r="J794" s="64" t="s">
        <v>129</v>
      </c>
      <c r="K794" s="64" t="s">
        <v>139</v>
      </c>
      <c r="L794" s="64">
        <v>160</v>
      </c>
      <c r="M794" s="64">
        <v>3</v>
      </c>
      <c r="N794" s="64">
        <v>5.3</v>
      </c>
    </row>
    <row r="795" spans="1:14" x14ac:dyDescent="0.25">
      <c r="A795" t="s">
        <v>191</v>
      </c>
      <c r="B795" s="1" t="s">
        <v>282</v>
      </c>
      <c r="C795" s="291" t="s">
        <v>2417</v>
      </c>
      <c r="D795" s="1">
        <v>5.5</v>
      </c>
      <c r="E795" s="1">
        <v>7.9</v>
      </c>
      <c r="J795" s="64" t="s">
        <v>129</v>
      </c>
      <c r="K795" s="64" t="s">
        <v>139</v>
      </c>
      <c r="L795" s="64">
        <v>160</v>
      </c>
      <c r="M795" s="64">
        <v>4</v>
      </c>
      <c r="N795" s="64">
        <v>5.97</v>
      </c>
    </row>
    <row r="796" spans="1:14" x14ac:dyDescent="0.25">
      <c r="A796" t="s">
        <v>191</v>
      </c>
      <c r="B796" s="1" t="s">
        <v>282</v>
      </c>
      <c r="C796" s="291" t="s">
        <v>2417</v>
      </c>
      <c r="D796" s="1">
        <v>6</v>
      </c>
      <c r="E796" s="1">
        <v>6.9</v>
      </c>
      <c r="J796" s="64" t="s">
        <v>129</v>
      </c>
      <c r="K796" s="64" t="s">
        <v>139</v>
      </c>
      <c r="L796" s="64">
        <v>160</v>
      </c>
      <c r="M796" s="64">
        <v>5</v>
      </c>
      <c r="N796" s="64">
        <v>6.63</v>
      </c>
    </row>
    <row r="797" spans="1:14" x14ac:dyDescent="0.25">
      <c r="A797" t="s">
        <v>191</v>
      </c>
      <c r="B797" s="1" t="s">
        <v>282</v>
      </c>
      <c r="C797" s="291" t="s">
        <v>2417</v>
      </c>
      <c r="D797" s="1">
        <v>6.5</v>
      </c>
      <c r="E797" s="1">
        <v>6</v>
      </c>
      <c r="J797" s="64" t="s">
        <v>129</v>
      </c>
      <c r="K797" s="64" t="s">
        <v>139</v>
      </c>
      <c r="L797" s="64">
        <v>160</v>
      </c>
      <c r="M797" s="64">
        <v>6</v>
      </c>
      <c r="N797" s="64">
        <v>7.3</v>
      </c>
    </row>
    <row r="798" spans="1:14" x14ac:dyDescent="0.25">
      <c r="A798" t="s">
        <v>191</v>
      </c>
      <c r="B798" s="1" t="s">
        <v>282</v>
      </c>
      <c r="C798" s="291" t="s">
        <v>2417</v>
      </c>
      <c r="D798" s="1">
        <v>7</v>
      </c>
      <c r="E798" s="1">
        <v>5.2</v>
      </c>
      <c r="J798" s="64" t="s">
        <v>129</v>
      </c>
      <c r="K798" s="64" t="s">
        <v>139</v>
      </c>
      <c r="L798" s="64">
        <v>160</v>
      </c>
      <c r="M798" s="64">
        <v>7</v>
      </c>
      <c r="N798" s="64">
        <v>7.77</v>
      </c>
    </row>
    <row r="799" spans="1:14" x14ac:dyDescent="0.25">
      <c r="A799" t="s">
        <v>191</v>
      </c>
      <c r="B799" s="1" t="s">
        <v>282</v>
      </c>
      <c r="C799" s="291" t="s">
        <v>2417</v>
      </c>
      <c r="D799" s="1">
        <v>7.5</v>
      </c>
      <c r="E799" s="1">
        <v>4.4000000000000004</v>
      </c>
      <c r="J799" s="64" t="s">
        <v>129</v>
      </c>
      <c r="K799" s="64" t="s">
        <v>139</v>
      </c>
      <c r="L799" s="64">
        <v>160</v>
      </c>
      <c r="M799" s="64">
        <v>8</v>
      </c>
      <c r="N799" s="64">
        <v>8.1999999999999993</v>
      </c>
    </row>
    <row r="800" spans="1:14" x14ac:dyDescent="0.25">
      <c r="A800" t="s">
        <v>191</v>
      </c>
      <c r="B800" s="1" t="s">
        <v>282</v>
      </c>
      <c r="C800" s="291" t="s">
        <v>2417</v>
      </c>
      <c r="D800" s="1">
        <v>8</v>
      </c>
      <c r="E800" s="1">
        <v>3.7</v>
      </c>
      <c r="J800" s="64" t="s">
        <v>129</v>
      </c>
      <c r="K800" s="64" t="s">
        <v>139</v>
      </c>
      <c r="L800" s="64">
        <v>160</v>
      </c>
      <c r="M800" s="64">
        <v>9</v>
      </c>
      <c r="N800" s="64">
        <v>8.6999999999999993</v>
      </c>
    </row>
    <row r="801" spans="1:14" x14ac:dyDescent="0.25">
      <c r="A801" t="s">
        <v>191</v>
      </c>
      <c r="B801" s="1" t="s">
        <v>282</v>
      </c>
      <c r="C801" s="291" t="s">
        <v>2412</v>
      </c>
      <c r="D801" s="1">
        <v>1</v>
      </c>
      <c r="E801" s="1">
        <v>22.1</v>
      </c>
      <c r="J801" s="64" t="s">
        <v>129</v>
      </c>
      <c r="K801" s="64" t="s">
        <v>139</v>
      </c>
      <c r="L801" s="64">
        <v>160</v>
      </c>
      <c r="M801" s="64">
        <v>10</v>
      </c>
      <c r="N801" s="64">
        <v>9.1199999999999992</v>
      </c>
    </row>
    <row r="802" spans="1:14" x14ac:dyDescent="0.25">
      <c r="A802" t="s">
        <v>191</v>
      </c>
      <c r="B802" s="1" t="s">
        <v>282</v>
      </c>
      <c r="C802" s="291" t="s">
        <v>2412</v>
      </c>
      <c r="D802" s="1">
        <v>1.5</v>
      </c>
      <c r="E802" s="1">
        <v>17.2</v>
      </c>
      <c r="J802" s="64" t="s">
        <v>129</v>
      </c>
      <c r="K802" s="64" t="s">
        <v>139</v>
      </c>
      <c r="L802" s="64">
        <v>160</v>
      </c>
      <c r="M802" s="64">
        <v>11</v>
      </c>
      <c r="N802" s="64">
        <v>9.5299999999999994</v>
      </c>
    </row>
    <row r="803" spans="1:14" x14ac:dyDescent="0.25">
      <c r="A803" t="s">
        <v>191</v>
      </c>
      <c r="B803" s="1" t="s">
        <v>282</v>
      </c>
      <c r="C803" s="291" t="s">
        <v>2412</v>
      </c>
      <c r="D803" s="1">
        <v>2</v>
      </c>
      <c r="E803" s="1">
        <v>14.8</v>
      </c>
      <c r="J803" s="64" t="s">
        <v>129</v>
      </c>
      <c r="K803" s="64" t="s">
        <v>139</v>
      </c>
      <c r="L803" s="64">
        <v>160</v>
      </c>
      <c r="M803" s="64">
        <v>12</v>
      </c>
      <c r="N803" s="64">
        <v>9.9499999999999993</v>
      </c>
    </row>
    <row r="804" spans="1:14" x14ac:dyDescent="0.25">
      <c r="A804" t="s">
        <v>191</v>
      </c>
      <c r="B804" s="1" t="s">
        <v>282</v>
      </c>
      <c r="C804" s="291" t="s">
        <v>2412</v>
      </c>
      <c r="D804" s="1">
        <v>2.5</v>
      </c>
      <c r="E804" s="1">
        <v>13.4</v>
      </c>
      <c r="J804" s="64" t="s">
        <v>129</v>
      </c>
      <c r="K804" s="64" t="s">
        <v>139</v>
      </c>
      <c r="L804" s="64">
        <v>160</v>
      </c>
      <c r="M804" s="64">
        <v>13</v>
      </c>
      <c r="N804" s="64">
        <v>10.58</v>
      </c>
    </row>
    <row r="805" spans="1:14" x14ac:dyDescent="0.25">
      <c r="A805" t="s">
        <v>191</v>
      </c>
      <c r="B805" s="1" t="s">
        <v>282</v>
      </c>
      <c r="C805" s="291" t="s">
        <v>2412</v>
      </c>
      <c r="D805" s="1">
        <v>3</v>
      </c>
      <c r="E805" s="1">
        <v>12.5</v>
      </c>
      <c r="J805" s="64" t="s">
        <v>129</v>
      </c>
      <c r="K805" s="64" t="s">
        <v>139</v>
      </c>
      <c r="L805" s="64">
        <v>160</v>
      </c>
      <c r="M805" s="64">
        <v>14</v>
      </c>
      <c r="N805" s="64">
        <v>11.22</v>
      </c>
    </row>
    <row r="806" spans="1:14" x14ac:dyDescent="0.25">
      <c r="A806" t="s">
        <v>191</v>
      </c>
      <c r="B806" s="1" t="s">
        <v>282</v>
      </c>
      <c r="C806" s="291" t="s">
        <v>2412</v>
      </c>
      <c r="D806" s="1">
        <v>3.5</v>
      </c>
      <c r="E806" s="1">
        <v>11.5</v>
      </c>
      <c r="J806" s="64" t="s">
        <v>129</v>
      </c>
      <c r="K806" s="64" t="s">
        <v>139</v>
      </c>
      <c r="L806" s="64">
        <v>160</v>
      </c>
      <c r="M806" s="64">
        <v>15</v>
      </c>
      <c r="N806" s="64">
        <v>11.85</v>
      </c>
    </row>
    <row r="807" spans="1:14" x14ac:dyDescent="0.25">
      <c r="A807" t="s">
        <v>191</v>
      </c>
      <c r="B807" s="1" t="s">
        <v>282</v>
      </c>
      <c r="C807" s="291" t="s">
        <v>2412</v>
      </c>
      <c r="D807" s="1">
        <v>4</v>
      </c>
      <c r="E807" s="1">
        <v>10.7</v>
      </c>
      <c r="J807" s="64" t="s">
        <v>129</v>
      </c>
      <c r="K807" s="64" t="s">
        <v>139</v>
      </c>
      <c r="L807" s="64">
        <v>200</v>
      </c>
      <c r="M807" s="64">
        <v>0</v>
      </c>
      <c r="N807" s="64">
        <v>4.05</v>
      </c>
    </row>
    <row r="808" spans="1:14" x14ac:dyDescent="0.25">
      <c r="A808" t="s">
        <v>191</v>
      </c>
      <c r="B808" s="1" t="s">
        <v>282</v>
      </c>
      <c r="C808" s="291" t="s">
        <v>2412</v>
      </c>
      <c r="D808" s="1">
        <v>4.5</v>
      </c>
      <c r="E808" s="1">
        <v>9.5</v>
      </c>
      <c r="J808" s="64" t="s">
        <v>129</v>
      </c>
      <c r="K808" s="64" t="s">
        <v>139</v>
      </c>
      <c r="L808" s="64">
        <v>200</v>
      </c>
      <c r="M808" s="64">
        <v>1</v>
      </c>
      <c r="N808" s="64">
        <v>4.72</v>
      </c>
    </row>
    <row r="809" spans="1:14" x14ac:dyDescent="0.25">
      <c r="A809" t="s">
        <v>191</v>
      </c>
      <c r="B809" s="1" t="s">
        <v>282</v>
      </c>
      <c r="C809" s="291" t="s">
        <v>2412</v>
      </c>
      <c r="D809" s="1">
        <v>5</v>
      </c>
      <c r="E809" s="1">
        <v>8.5</v>
      </c>
      <c r="J809" s="64" t="s">
        <v>129</v>
      </c>
      <c r="K809" s="64" t="s">
        <v>139</v>
      </c>
      <c r="L809" s="64">
        <v>200</v>
      </c>
      <c r="M809" s="64">
        <v>2</v>
      </c>
      <c r="N809" s="64">
        <v>5.38</v>
      </c>
    </row>
    <row r="810" spans="1:14" x14ac:dyDescent="0.25">
      <c r="A810" t="s">
        <v>191</v>
      </c>
      <c r="B810" s="1" t="s">
        <v>282</v>
      </c>
      <c r="C810" s="291" t="s">
        <v>2412</v>
      </c>
      <c r="D810" s="1">
        <v>5.5</v>
      </c>
      <c r="E810" s="1">
        <v>7.5</v>
      </c>
      <c r="J810" s="64" t="s">
        <v>129</v>
      </c>
      <c r="K810" s="64" t="s">
        <v>139</v>
      </c>
      <c r="L810" s="64">
        <v>200</v>
      </c>
      <c r="M810" s="64">
        <v>3</v>
      </c>
      <c r="N810" s="64">
        <v>6.05</v>
      </c>
    </row>
    <row r="811" spans="1:14" x14ac:dyDescent="0.25">
      <c r="A811" t="s">
        <v>191</v>
      </c>
      <c r="B811" s="1" t="s">
        <v>282</v>
      </c>
      <c r="C811" s="291" t="s">
        <v>2412</v>
      </c>
      <c r="D811" s="1">
        <v>6</v>
      </c>
      <c r="E811" s="1">
        <v>6.8</v>
      </c>
      <c r="J811" s="64" t="s">
        <v>129</v>
      </c>
      <c r="K811" s="64" t="s">
        <v>139</v>
      </c>
      <c r="L811" s="64">
        <v>200</v>
      </c>
      <c r="M811" s="64">
        <v>4</v>
      </c>
      <c r="N811" s="64">
        <v>6.78</v>
      </c>
    </row>
    <row r="812" spans="1:14" x14ac:dyDescent="0.25">
      <c r="A812" t="s">
        <v>191</v>
      </c>
      <c r="B812" s="1" t="s">
        <v>282</v>
      </c>
      <c r="C812" s="291" t="s">
        <v>2412</v>
      </c>
      <c r="D812" s="1">
        <v>6.5</v>
      </c>
      <c r="E812" s="1">
        <v>5.6</v>
      </c>
      <c r="J812" s="64" t="s">
        <v>129</v>
      </c>
      <c r="K812" s="64" t="s">
        <v>139</v>
      </c>
      <c r="L812" s="64">
        <v>200</v>
      </c>
      <c r="M812" s="64">
        <v>5</v>
      </c>
      <c r="N812" s="64">
        <v>7.52</v>
      </c>
    </row>
    <row r="813" spans="1:14" x14ac:dyDescent="0.25">
      <c r="A813" t="s">
        <v>191</v>
      </c>
      <c r="B813" s="1" t="s">
        <v>282</v>
      </c>
      <c r="C813" s="291" t="s">
        <v>2412</v>
      </c>
      <c r="D813" s="1">
        <v>7</v>
      </c>
      <c r="E813" s="1">
        <v>4.9000000000000004</v>
      </c>
      <c r="J813" s="64" t="s">
        <v>129</v>
      </c>
      <c r="K813" s="64" t="s">
        <v>139</v>
      </c>
      <c r="L813" s="64">
        <v>200</v>
      </c>
      <c r="M813" s="64">
        <v>6</v>
      </c>
      <c r="N813" s="64">
        <v>8.25</v>
      </c>
    </row>
    <row r="814" spans="1:14" x14ac:dyDescent="0.25">
      <c r="A814" t="s">
        <v>191</v>
      </c>
      <c r="B814" s="1" t="s">
        <v>282</v>
      </c>
      <c r="C814" s="291" t="s">
        <v>2412</v>
      </c>
      <c r="D814" s="1">
        <v>7.5</v>
      </c>
      <c r="E814" s="1">
        <v>4</v>
      </c>
      <c r="J814" s="64" t="s">
        <v>129</v>
      </c>
      <c r="K814" s="64" t="s">
        <v>139</v>
      </c>
      <c r="L814" s="64">
        <v>200</v>
      </c>
      <c r="M814" s="64">
        <v>7</v>
      </c>
      <c r="N814" s="64">
        <v>8.92</v>
      </c>
    </row>
    <row r="815" spans="1:14" x14ac:dyDescent="0.25">
      <c r="A815" t="s">
        <v>191</v>
      </c>
      <c r="B815" s="1" t="s">
        <v>282</v>
      </c>
      <c r="C815" s="291" t="s">
        <v>2412</v>
      </c>
      <c r="D815" s="1">
        <v>8</v>
      </c>
      <c r="E815" s="1">
        <v>3.5</v>
      </c>
      <c r="J815" s="64" t="s">
        <v>129</v>
      </c>
      <c r="K815" s="64" t="s">
        <v>139</v>
      </c>
      <c r="L815" s="64">
        <v>200</v>
      </c>
      <c r="M815" s="64">
        <v>8</v>
      </c>
      <c r="N815" s="64">
        <v>9.58</v>
      </c>
    </row>
    <row r="816" spans="1:14" x14ac:dyDescent="0.25">
      <c r="A816" t="s">
        <v>191</v>
      </c>
      <c r="B816" s="1" t="s">
        <v>282</v>
      </c>
      <c r="C816" s="291" t="s">
        <v>2413</v>
      </c>
      <c r="D816" s="1">
        <v>1</v>
      </c>
      <c r="E816" s="1">
        <v>44.2</v>
      </c>
      <c r="J816" s="64" t="s">
        <v>129</v>
      </c>
      <c r="K816" s="64" t="s">
        <v>139</v>
      </c>
      <c r="L816" s="64">
        <v>200</v>
      </c>
      <c r="M816" s="64">
        <v>9</v>
      </c>
      <c r="N816" s="64">
        <v>10.25</v>
      </c>
    </row>
    <row r="817" spans="1:14" x14ac:dyDescent="0.25">
      <c r="A817" t="s">
        <v>191</v>
      </c>
      <c r="B817" s="1" t="s">
        <v>282</v>
      </c>
      <c r="C817" s="291" t="s">
        <v>2413</v>
      </c>
      <c r="D817" s="1">
        <v>1.5</v>
      </c>
      <c r="E817" s="1">
        <v>36.6</v>
      </c>
      <c r="J817" s="64" t="s">
        <v>129</v>
      </c>
      <c r="K817" s="64" t="s">
        <v>139</v>
      </c>
      <c r="L817" s="64">
        <v>200</v>
      </c>
      <c r="M817" s="64">
        <v>10</v>
      </c>
      <c r="N817" s="64">
        <v>10.83</v>
      </c>
    </row>
    <row r="818" spans="1:14" x14ac:dyDescent="0.25">
      <c r="A818" t="s">
        <v>191</v>
      </c>
      <c r="B818" s="1" t="s">
        <v>282</v>
      </c>
      <c r="C818" s="291" t="s">
        <v>2413</v>
      </c>
      <c r="D818" s="1">
        <v>2</v>
      </c>
      <c r="E818" s="1">
        <v>30.9</v>
      </c>
      <c r="J818" s="64" t="s">
        <v>129</v>
      </c>
      <c r="K818" s="64" t="s">
        <v>139</v>
      </c>
      <c r="L818" s="64">
        <v>200</v>
      </c>
      <c r="M818" s="64">
        <v>11</v>
      </c>
      <c r="N818" s="64">
        <v>11.42</v>
      </c>
    </row>
    <row r="819" spans="1:14" x14ac:dyDescent="0.25">
      <c r="A819" t="s">
        <v>191</v>
      </c>
      <c r="B819" s="1" t="s">
        <v>282</v>
      </c>
      <c r="C819" s="291" t="s">
        <v>2413</v>
      </c>
      <c r="D819" s="1">
        <v>2.5</v>
      </c>
      <c r="E819" s="1">
        <v>26.9</v>
      </c>
      <c r="J819" s="64" t="s">
        <v>129</v>
      </c>
      <c r="K819" s="64" t="s">
        <v>139</v>
      </c>
      <c r="L819" s="64">
        <v>200</v>
      </c>
      <c r="M819" s="64">
        <v>12</v>
      </c>
      <c r="N819" s="64">
        <v>12</v>
      </c>
    </row>
    <row r="820" spans="1:14" x14ac:dyDescent="0.25">
      <c r="A820" t="s">
        <v>191</v>
      </c>
      <c r="B820" s="1" t="s">
        <v>282</v>
      </c>
      <c r="C820" s="291" t="s">
        <v>2413</v>
      </c>
      <c r="D820" s="1">
        <v>3</v>
      </c>
      <c r="E820" s="1">
        <v>23.2</v>
      </c>
      <c r="J820" s="64" t="s">
        <v>129</v>
      </c>
      <c r="K820" s="64" t="s">
        <v>139</v>
      </c>
      <c r="L820" s="64">
        <v>200</v>
      </c>
      <c r="M820" s="64">
        <v>13</v>
      </c>
      <c r="N820" s="64">
        <v>13.1</v>
      </c>
    </row>
    <row r="821" spans="1:14" x14ac:dyDescent="0.25">
      <c r="A821" t="s">
        <v>191</v>
      </c>
      <c r="B821" s="1" t="s">
        <v>282</v>
      </c>
      <c r="C821" s="291" t="s">
        <v>2413</v>
      </c>
      <c r="D821" s="1">
        <v>3.5</v>
      </c>
      <c r="E821" s="1">
        <v>20.6</v>
      </c>
      <c r="J821" s="64" t="s">
        <v>129</v>
      </c>
      <c r="K821" s="64" t="s">
        <v>139</v>
      </c>
      <c r="L821" s="64">
        <v>200</v>
      </c>
      <c r="M821" s="64">
        <v>14</v>
      </c>
      <c r="N821" s="64">
        <v>14.2</v>
      </c>
    </row>
    <row r="822" spans="1:14" x14ac:dyDescent="0.25">
      <c r="A822" t="s">
        <v>191</v>
      </c>
      <c r="B822" s="1" t="s">
        <v>282</v>
      </c>
      <c r="C822" s="291" t="s">
        <v>2413</v>
      </c>
      <c r="D822" s="1">
        <v>4</v>
      </c>
      <c r="E822" s="1">
        <v>18.2</v>
      </c>
      <c r="J822" s="64" t="s">
        <v>129</v>
      </c>
      <c r="K822" s="64" t="s">
        <v>139</v>
      </c>
      <c r="L822" s="64">
        <v>200</v>
      </c>
      <c r="M822" s="64">
        <v>15</v>
      </c>
      <c r="N822" s="64">
        <v>15.3</v>
      </c>
    </row>
    <row r="823" spans="1:14" x14ac:dyDescent="0.25">
      <c r="A823" t="s">
        <v>191</v>
      </c>
      <c r="B823" s="1" t="s">
        <v>282</v>
      </c>
      <c r="C823" s="291" t="s">
        <v>2413</v>
      </c>
      <c r="D823" s="1">
        <v>4.5</v>
      </c>
      <c r="E823" s="1">
        <v>15.9</v>
      </c>
      <c r="J823" s="64" t="s">
        <v>129</v>
      </c>
      <c r="K823" s="64" t="s">
        <v>139</v>
      </c>
      <c r="L823" s="64">
        <v>200</v>
      </c>
      <c r="M823" s="64">
        <v>16</v>
      </c>
      <c r="N823" s="64">
        <v>16.02</v>
      </c>
    </row>
    <row r="824" spans="1:14" x14ac:dyDescent="0.25">
      <c r="A824" t="s">
        <v>191</v>
      </c>
      <c r="B824" s="1" t="s">
        <v>282</v>
      </c>
      <c r="C824" s="291" t="s">
        <v>2413</v>
      </c>
      <c r="D824" s="1">
        <v>5</v>
      </c>
      <c r="E824" s="1">
        <v>14</v>
      </c>
      <c r="J824" s="64" t="s">
        <v>129</v>
      </c>
      <c r="K824" s="64" t="s">
        <v>139</v>
      </c>
      <c r="L824" s="64">
        <v>200</v>
      </c>
      <c r="M824" s="64">
        <v>17</v>
      </c>
      <c r="N824" s="64">
        <v>16.73</v>
      </c>
    </row>
    <row r="825" spans="1:14" x14ac:dyDescent="0.25">
      <c r="A825" t="s">
        <v>191</v>
      </c>
      <c r="B825" s="1" t="s">
        <v>282</v>
      </c>
      <c r="C825" s="291" t="s">
        <v>2413</v>
      </c>
      <c r="D825" s="1">
        <v>5.5</v>
      </c>
      <c r="E825" s="1">
        <v>12.3</v>
      </c>
      <c r="J825" s="64" t="s">
        <v>129</v>
      </c>
      <c r="K825" s="64" t="s">
        <v>139</v>
      </c>
      <c r="L825" s="64">
        <v>200</v>
      </c>
      <c r="M825" s="64">
        <v>18</v>
      </c>
      <c r="N825" s="64">
        <v>17.45</v>
      </c>
    </row>
    <row r="826" spans="1:14" x14ac:dyDescent="0.25">
      <c r="A826" t="s">
        <v>191</v>
      </c>
      <c r="B826" s="1" t="s">
        <v>282</v>
      </c>
      <c r="C826" s="291" t="s">
        <v>2413</v>
      </c>
      <c r="D826" s="1">
        <v>6</v>
      </c>
      <c r="E826" s="1">
        <v>11</v>
      </c>
      <c r="J826" s="64" t="s">
        <v>129</v>
      </c>
      <c r="K826" s="64" t="s">
        <v>139</v>
      </c>
      <c r="L826" s="64">
        <v>250</v>
      </c>
      <c r="M826" s="64">
        <v>0</v>
      </c>
      <c r="N826" s="64">
        <v>6.15</v>
      </c>
    </row>
    <row r="827" spans="1:14" x14ac:dyDescent="0.25">
      <c r="A827" t="s">
        <v>191</v>
      </c>
      <c r="B827" s="1" t="s">
        <v>282</v>
      </c>
      <c r="C827" s="291" t="s">
        <v>2413</v>
      </c>
      <c r="D827" s="1">
        <v>6.5</v>
      </c>
      <c r="E827" s="1">
        <v>9.6</v>
      </c>
      <c r="J827" s="64" t="s">
        <v>129</v>
      </c>
      <c r="K827" s="64" t="s">
        <v>139</v>
      </c>
      <c r="L827" s="64">
        <v>250</v>
      </c>
      <c r="M827" s="64">
        <v>1</v>
      </c>
      <c r="N827" s="64">
        <v>7.07</v>
      </c>
    </row>
    <row r="828" spans="1:14" x14ac:dyDescent="0.25">
      <c r="A828" t="s">
        <v>191</v>
      </c>
      <c r="B828" s="1" t="s">
        <v>282</v>
      </c>
      <c r="C828" s="291" t="s">
        <v>2413</v>
      </c>
      <c r="D828" s="1">
        <v>7</v>
      </c>
      <c r="E828" s="1">
        <v>8.4</v>
      </c>
      <c r="J828" s="64" t="s">
        <v>129</v>
      </c>
      <c r="K828" s="64" t="s">
        <v>139</v>
      </c>
      <c r="L828" s="64">
        <v>250</v>
      </c>
      <c r="M828" s="64">
        <v>2</v>
      </c>
      <c r="N828" s="64">
        <v>7.98</v>
      </c>
    </row>
    <row r="829" spans="1:14" x14ac:dyDescent="0.25">
      <c r="A829" t="s">
        <v>191</v>
      </c>
      <c r="B829" s="1" t="s">
        <v>282</v>
      </c>
      <c r="C829" s="291" t="s">
        <v>2413</v>
      </c>
      <c r="D829" s="1">
        <v>7.5</v>
      </c>
      <c r="E829" s="1">
        <v>6.5</v>
      </c>
      <c r="J829" s="64" t="s">
        <v>129</v>
      </c>
      <c r="K829" s="64" t="s">
        <v>139</v>
      </c>
      <c r="L829" s="64">
        <v>250</v>
      </c>
      <c r="M829" s="64">
        <v>3</v>
      </c>
      <c r="N829" s="64">
        <v>8.9</v>
      </c>
    </row>
    <row r="830" spans="1:14" x14ac:dyDescent="0.25">
      <c r="A830" t="s">
        <v>191</v>
      </c>
      <c r="B830" s="1" t="s">
        <v>282</v>
      </c>
      <c r="C830" s="291" t="s">
        <v>2413</v>
      </c>
      <c r="D830" s="1">
        <v>8</v>
      </c>
      <c r="E830" s="1">
        <v>5</v>
      </c>
      <c r="J830" s="64" t="s">
        <v>129</v>
      </c>
      <c r="K830" s="64" t="s">
        <v>139</v>
      </c>
      <c r="L830" s="64">
        <v>250</v>
      </c>
      <c r="M830" s="64">
        <v>4</v>
      </c>
      <c r="N830" s="64">
        <v>9.57</v>
      </c>
    </row>
    <row r="831" spans="1:14" x14ac:dyDescent="0.25">
      <c r="A831" t="s">
        <v>191</v>
      </c>
      <c r="B831" s="1" t="s">
        <v>282</v>
      </c>
      <c r="C831" s="291" t="s">
        <v>2414</v>
      </c>
      <c r="D831" s="1">
        <v>1</v>
      </c>
      <c r="E831" s="1">
        <v>64.400000000000006</v>
      </c>
      <c r="J831" s="64" t="s">
        <v>129</v>
      </c>
      <c r="K831" s="64" t="s">
        <v>139</v>
      </c>
      <c r="L831" s="64">
        <v>250</v>
      </c>
      <c r="M831" s="64">
        <v>5</v>
      </c>
      <c r="N831" s="64">
        <v>10.23</v>
      </c>
    </row>
    <row r="832" spans="1:14" x14ac:dyDescent="0.25">
      <c r="A832" t="s">
        <v>191</v>
      </c>
      <c r="B832" s="1" t="s">
        <v>282</v>
      </c>
      <c r="C832" s="291" t="s">
        <v>2414</v>
      </c>
      <c r="D832" s="1">
        <v>1.5</v>
      </c>
      <c r="E832" s="1">
        <v>53.5</v>
      </c>
      <c r="J832" s="64" t="s">
        <v>129</v>
      </c>
      <c r="K832" s="64" t="s">
        <v>139</v>
      </c>
      <c r="L832" s="64">
        <v>250</v>
      </c>
      <c r="M832" s="64">
        <v>6</v>
      </c>
      <c r="N832" s="64">
        <v>10.9</v>
      </c>
    </row>
    <row r="833" spans="1:14" x14ac:dyDescent="0.25">
      <c r="A833" t="s">
        <v>191</v>
      </c>
      <c r="B833" s="1" t="s">
        <v>282</v>
      </c>
      <c r="C833" s="291" t="s">
        <v>2414</v>
      </c>
      <c r="D833" s="1">
        <v>2</v>
      </c>
      <c r="E833" s="1">
        <v>45.6</v>
      </c>
      <c r="J833" s="64" t="s">
        <v>129</v>
      </c>
      <c r="K833" s="64" t="s">
        <v>139</v>
      </c>
      <c r="L833" s="64">
        <v>250</v>
      </c>
      <c r="M833" s="64">
        <v>7</v>
      </c>
      <c r="N833" s="64">
        <v>11.58</v>
      </c>
    </row>
    <row r="834" spans="1:14" x14ac:dyDescent="0.25">
      <c r="A834" t="s">
        <v>191</v>
      </c>
      <c r="B834" s="1" t="s">
        <v>282</v>
      </c>
      <c r="C834" s="291" t="s">
        <v>2414</v>
      </c>
      <c r="D834" s="1">
        <v>2.5</v>
      </c>
      <c r="E834" s="1">
        <v>41.8</v>
      </c>
      <c r="J834" s="64" t="s">
        <v>129</v>
      </c>
      <c r="K834" s="64" t="s">
        <v>139</v>
      </c>
      <c r="L834" s="64">
        <v>250</v>
      </c>
      <c r="M834" s="64">
        <v>8</v>
      </c>
      <c r="N834" s="64">
        <v>12.27</v>
      </c>
    </row>
    <row r="835" spans="1:14" x14ac:dyDescent="0.25">
      <c r="A835" t="s">
        <v>191</v>
      </c>
      <c r="B835" s="1" t="s">
        <v>282</v>
      </c>
      <c r="C835" s="291" t="s">
        <v>2414</v>
      </c>
      <c r="D835" s="1">
        <v>3</v>
      </c>
      <c r="E835" s="1">
        <v>38.700000000000003</v>
      </c>
      <c r="J835" s="64" t="s">
        <v>129</v>
      </c>
      <c r="K835" s="64" t="s">
        <v>139</v>
      </c>
      <c r="L835" s="64">
        <v>250</v>
      </c>
      <c r="M835" s="64">
        <v>9</v>
      </c>
      <c r="N835" s="64">
        <v>12.95</v>
      </c>
    </row>
    <row r="836" spans="1:14" x14ac:dyDescent="0.25">
      <c r="A836" t="s">
        <v>191</v>
      </c>
      <c r="B836" s="1" t="s">
        <v>282</v>
      </c>
      <c r="C836" s="291" t="s">
        <v>2414</v>
      </c>
      <c r="D836" s="1">
        <v>3.5</v>
      </c>
      <c r="E836" s="1">
        <v>34.5</v>
      </c>
      <c r="J836" s="64" t="s">
        <v>129</v>
      </c>
      <c r="K836" s="64" t="s">
        <v>139</v>
      </c>
      <c r="L836" s="64">
        <v>250</v>
      </c>
      <c r="M836" s="64">
        <v>10</v>
      </c>
      <c r="N836" s="64">
        <v>13.72</v>
      </c>
    </row>
    <row r="837" spans="1:14" x14ac:dyDescent="0.25">
      <c r="A837" t="s">
        <v>191</v>
      </c>
      <c r="B837" s="1" t="s">
        <v>282</v>
      </c>
      <c r="C837" s="291" t="s">
        <v>2414</v>
      </c>
      <c r="D837" s="1">
        <v>4</v>
      </c>
      <c r="E837" s="1">
        <v>30.7</v>
      </c>
      <c r="J837" s="64" t="s">
        <v>129</v>
      </c>
      <c r="K837" s="64" t="s">
        <v>139</v>
      </c>
      <c r="L837" s="64">
        <v>250</v>
      </c>
      <c r="M837" s="64">
        <v>11</v>
      </c>
      <c r="N837" s="64">
        <v>14.48</v>
      </c>
    </row>
    <row r="838" spans="1:14" x14ac:dyDescent="0.25">
      <c r="A838" t="s">
        <v>191</v>
      </c>
      <c r="B838" s="1" t="s">
        <v>282</v>
      </c>
      <c r="C838" s="291" t="s">
        <v>2414</v>
      </c>
      <c r="D838" s="1">
        <v>4.5</v>
      </c>
      <c r="E838" s="1">
        <v>27.3</v>
      </c>
      <c r="J838" s="64" t="s">
        <v>129</v>
      </c>
      <c r="K838" s="64" t="s">
        <v>139</v>
      </c>
      <c r="L838" s="64">
        <v>250</v>
      </c>
      <c r="M838" s="64">
        <v>12</v>
      </c>
      <c r="N838" s="64">
        <v>15.25</v>
      </c>
    </row>
    <row r="839" spans="1:14" x14ac:dyDescent="0.25">
      <c r="A839" t="s">
        <v>191</v>
      </c>
      <c r="B839" s="1" t="s">
        <v>282</v>
      </c>
      <c r="C839" s="291" t="s">
        <v>2414</v>
      </c>
      <c r="D839" s="1">
        <v>5</v>
      </c>
      <c r="E839" s="1">
        <v>24.1</v>
      </c>
      <c r="J839" s="64" t="s">
        <v>129</v>
      </c>
      <c r="K839" s="64" t="s">
        <v>139</v>
      </c>
      <c r="L839" s="64">
        <v>250</v>
      </c>
      <c r="M839" s="64">
        <v>13</v>
      </c>
      <c r="N839" s="64">
        <v>16.18</v>
      </c>
    </row>
    <row r="840" spans="1:14" x14ac:dyDescent="0.25">
      <c r="A840" t="s">
        <v>191</v>
      </c>
      <c r="B840" s="1" t="s">
        <v>282</v>
      </c>
      <c r="C840" s="291" t="s">
        <v>2414</v>
      </c>
      <c r="D840" s="1">
        <v>5.5</v>
      </c>
      <c r="E840" s="1">
        <v>21.4</v>
      </c>
      <c r="J840" s="64" t="s">
        <v>129</v>
      </c>
      <c r="K840" s="64" t="s">
        <v>139</v>
      </c>
      <c r="L840" s="64">
        <v>250</v>
      </c>
      <c r="M840" s="64">
        <v>14</v>
      </c>
      <c r="N840" s="64">
        <v>17.22</v>
      </c>
    </row>
    <row r="841" spans="1:14" x14ac:dyDescent="0.25">
      <c r="A841" t="s">
        <v>191</v>
      </c>
      <c r="B841" s="1" t="s">
        <v>282</v>
      </c>
      <c r="C841" s="291" t="s">
        <v>2414</v>
      </c>
      <c r="D841" s="1">
        <v>6</v>
      </c>
      <c r="E841" s="1">
        <v>18.399999999999999</v>
      </c>
      <c r="J841" s="64" t="s">
        <v>129</v>
      </c>
      <c r="K841" s="64" t="s">
        <v>139</v>
      </c>
      <c r="L841" s="64">
        <v>250</v>
      </c>
      <c r="M841" s="64">
        <v>15</v>
      </c>
      <c r="N841" s="64">
        <v>18.05</v>
      </c>
    </row>
    <row r="842" spans="1:14" x14ac:dyDescent="0.25">
      <c r="A842" t="s">
        <v>191</v>
      </c>
      <c r="B842" s="1" t="s">
        <v>282</v>
      </c>
      <c r="C842" s="291" t="s">
        <v>2414</v>
      </c>
      <c r="D842" s="1">
        <v>6.5</v>
      </c>
      <c r="E842" s="1">
        <v>15.8</v>
      </c>
      <c r="J842" s="64" t="s">
        <v>129</v>
      </c>
      <c r="K842" s="64" t="s">
        <v>139</v>
      </c>
      <c r="L842" s="64">
        <v>250</v>
      </c>
      <c r="M842" s="64">
        <v>16</v>
      </c>
      <c r="N842" s="64">
        <v>18.95</v>
      </c>
    </row>
    <row r="843" spans="1:14" x14ac:dyDescent="0.25">
      <c r="A843" t="s">
        <v>191</v>
      </c>
      <c r="B843" s="1" t="s">
        <v>282</v>
      </c>
      <c r="C843" s="291" t="s">
        <v>2414</v>
      </c>
      <c r="D843" s="1">
        <v>7</v>
      </c>
      <c r="E843" s="1">
        <v>12.8</v>
      </c>
      <c r="J843" s="64" t="s">
        <v>129</v>
      </c>
      <c r="K843" s="64" t="s">
        <v>139</v>
      </c>
      <c r="L843" s="64">
        <v>250</v>
      </c>
      <c r="M843" s="64">
        <v>17</v>
      </c>
      <c r="N843" s="64">
        <v>19.850000000000001</v>
      </c>
    </row>
    <row r="844" spans="1:14" x14ac:dyDescent="0.25">
      <c r="A844" t="s">
        <v>191</v>
      </c>
      <c r="B844" s="1" t="s">
        <v>282</v>
      </c>
      <c r="C844" s="291" t="s">
        <v>2414</v>
      </c>
      <c r="D844" s="1">
        <v>7.5</v>
      </c>
      <c r="E844" s="1">
        <v>10.9</v>
      </c>
      <c r="J844" s="64" t="s">
        <v>129</v>
      </c>
      <c r="K844" s="64" t="s">
        <v>139</v>
      </c>
      <c r="L844" s="64">
        <v>250</v>
      </c>
      <c r="M844" s="64">
        <v>18</v>
      </c>
      <c r="N844" s="64">
        <v>20.75</v>
      </c>
    </row>
    <row r="845" spans="1:14" x14ac:dyDescent="0.25">
      <c r="A845" t="s">
        <v>191</v>
      </c>
      <c r="B845" s="1" t="s">
        <v>282</v>
      </c>
      <c r="C845" s="291" t="s">
        <v>2414</v>
      </c>
      <c r="D845" s="1">
        <v>8</v>
      </c>
      <c r="E845" s="1">
        <v>8.9</v>
      </c>
      <c r="J845" s="64" t="s">
        <v>129</v>
      </c>
      <c r="K845" s="64" t="s">
        <v>139</v>
      </c>
      <c r="L845" s="64">
        <v>250</v>
      </c>
      <c r="M845" s="64">
        <v>19</v>
      </c>
      <c r="N845" s="64">
        <v>21.78</v>
      </c>
    </row>
    <row r="846" spans="1:14" x14ac:dyDescent="0.25">
      <c r="A846" t="s">
        <v>191</v>
      </c>
      <c r="B846" s="1" t="s">
        <v>282</v>
      </c>
      <c r="C846" s="291" t="s">
        <v>2418</v>
      </c>
      <c r="D846" s="1">
        <v>1</v>
      </c>
      <c r="E846" s="1">
        <v>118</v>
      </c>
      <c r="J846" s="64" t="s">
        <v>129</v>
      </c>
      <c r="K846" s="64" t="s">
        <v>139</v>
      </c>
      <c r="L846" s="64">
        <v>250</v>
      </c>
      <c r="M846" s="64">
        <v>20</v>
      </c>
      <c r="N846" s="64">
        <v>22.82</v>
      </c>
    </row>
    <row r="847" spans="1:14" x14ac:dyDescent="0.25">
      <c r="A847" t="s">
        <v>191</v>
      </c>
      <c r="B847" s="1" t="s">
        <v>282</v>
      </c>
      <c r="C847" s="291" t="s">
        <v>2418</v>
      </c>
      <c r="D847" s="1">
        <v>1.5</v>
      </c>
      <c r="E847" s="1">
        <v>88.3</v>
      </c>
      <c r="J847" s="64" t="s">
        <v>129</v>
      </c>
      <c r="K847" s="64" t="s">
        <v>139</v>
      </c>
      <c r="L847" s="64">
        <v>250</v>
      </c>
      <c r="M847" s="64">
        <v>21</v>
      </c>
      <c r="N847" s="64">
        <v>23.85</v>
      </c>
    </row>
    <row r="848" spans="1:14" x14ac:dyDescent="0.25">
      <c r="A848" t="s">
        <v>191</v>
      </c>
      <c r="B848" s="1" t="s">
        <v>282</v>
      </c>
      <c r="C848" s="291" t="s">
        <v>2418</v>
      </c>
      <c r="D848" s="1">
        <v>2</v>
      </c>
      <c r="E848" s="1">
        <v>70</v>
      </c>
      <c r="J848" s="64" t="s">
        <v>129</v>
      </c>
      <c r="K848" s="64" t="s">
        <v>141</v>
      </c>
      <c r="L848" s="64">
        <v>100</v>
      </c>
      <c r="M848" s="64">
        <v>6</v>
      </c>
      <c r="N848" s="64">
        <v>2.4</v>
      </c>
    </row>
    <row r="849" spans="1:14" x14ac:dyDescent="0.25">
      <c r="A849" t="s">
        <v>191</v>
      </c>
      <c r="B849" s="1" t="s">
        <v>282</v>
      </c>
      <c r="C849" s="291" t="s">
        <v>2418</v>
      </c>
      <c r="D849" s="1">
        <v>2.5</v>
      </c>
      <c r="E849" s="1">
        <v>64.5</v>
      </c>
      <c r="J849" s="64" t="s">
        <v>129</v>
      </c>
      <c r="K849" s="64" t="s">
        <v>141</v>
      </c>
      <c r="L849" s="64">
        <v>100</v>
      </c>
      <c r="M849" s="64">
        <v>7</v>
      </c>
      <c r="N849" s="64">
        <v>2.83</v>
      </c>
    </row>
    <row r="850" spans="1:14" x14ac:dyDescent="0.25">
      <c r="A850" t="s">
        <v>191</v>
      </c>
      <c r="B850" s="1" t="s">
        <v>282</v>
      </c>
      <c r="C850" s="291" t="s">
        <v>2418</v>
      </c>
      <c r="D850" s="1">
        <v>3</v>
      </c>
      <c r="E850" s="1">
        <v>58.7</v>
      </c>
      <c r="J850" s="64" t="s">
        <v>129</v>
      </c>
      <c r="K850" s="64" t="s">
        <v>141</v>
      </c>
      <c r="L850" s="64">
        <v>100</v>
      </c>
      <c r="M850" s="64">
        <v>8</v>
      </c>
      <c r="N850" s="64">
        <v>3.27</v>
      </c>
    </row>
    <row r="851" spans="1:14" x14ac:dyDescent="0.25">
      <c r="A851" t="s">
        <v>191</v>
      </c>
      <c r="B851" s="1" t="s">
        <v>282</v>
      </c>
      <c r="C851" s="291" t="s">
        <v>2418</v>
      </c>
      <c r="D851" s="1">
        <v>3.5</v>
      </c>
      <c r="E851" s="1">
        <v>53</v>
      </c>
      <c r="J851" s="64" t="s">
        <v>129</v>
      </c>
      <c r="K851" s="64" t="s">
        <v>141</v>
      </c>
      <c r="L851" s="64">
        <v>100</v>
      </c>
      <c r="M851" s="64">
        <v>9</v>
      </c>
      <c r="N851" s="64">
        <v>3.7</v>
      </c>
    </row>
    <row r="852" spans="1:14" x14ac:dyDescent="0.25">
      <c r="A852" t="s">
        <v>191</v>
      </c>
      <c r="B852" s="1" t="s">
        <v>282</v>
      </c>
      <c r="C852" s="291" t="s">
        <v>2418</v>
      </c>
      <c r="D852" s="1">
        <v>4</v>
      </c>
      <c r="E852" s="1">
        <v>45.1</v>
      </c>
      <c r="J852" s="64" t="s">
        <v>129</v>
      </c>
      <c r="K852" s="64" t="s">
        <v>141</v>
      </c>
      <c r="L852" s="64">
        <v>100</v>
      </c>
      <c r="M852" s="64">
        <v>10</v>
      </c>
      <c r="N852" s="64">
        <v>3.88</v>
      </c>
    </row>
    <row r="853" spans="1:14" x14ac:dyDescent="0.25">
      <c r="A853" t="s">
        <v>191</v>
      </c>
      <c r="B853" s="1" t="s">
        <v>282</v>
      </c>
      <c r="C853" s="291" t="s">
        <v>2418</v>
      </c>
      <c r="D853" s="1">
        <v>4.5</v>
      </c>
      <c r="E853" s="1">
        <v>42.4</v>
      </c>
      <c r="J853" s="64" t="s">
        <v>129</v>
      </c>
      <c r="K853" s="64" t="s">
        <v>141</v>
      </c>
      <c r="L853" s="64">
        <v>100</v>
      </c>
      <c r="M853" s="64">
        <v>11</v>
      </c>
      <c r="N853" s="64">
        <v>4.07</v>
      </c>
    </row>
    <row r="854" spans="1:14" x14ac:dyDescent="0.25">
      <c r="A854" t="s">
        <v>191</v>
      </c>
      <c r="B854" s="1" t="s">
        <v>282</v>
      </c>
      <c r="C854" s="291" t="s">
        <v>2418</v>
      </c>
      <c r="D854" s="1">
        <v>5</v>
      </c>
      <c r="E854" s="1">
        <v>37</v>
      </c>
      <c r="J854" s="64" t="s">
        <v>129</v>
      </c>
      <c r="K854" s="64" t="s">
        <v>141</v>
      </c>
      <c r="L854" s="64">
        <v>100</v>
      </c>
      <c r="M854" s="64">
        <v>12</v>
      </c>
      <c r="N854" s="64">
        <v>4.25</v>
      </c>
    </row>
    <row r="855" spans="1:14" x14ac:dyDescent="0.25">
      <c r="A855" t="s">
        <v>191</v>
      </c>
      <c r="B855" s="1" t="s">
        <v>282</v>
      </c>
      <c r="C855" s="291" t="s">
        <v>2418</v>
      </c>
      <c r="D855" s="1">
        <v>5.5</v>
      </c>
      <c r="E855" s="1">
        <v>33.299999999999997</v>
      </c>
      <c r="J855" s="64" t="s">
        <v>129</v>
      </c>
      <c r="K855" s="64" t="s">
        <v>141</v>
      </c>
      <c r="L855" s="64">
        <v>125</v>
      </c>
      <c r="M855" s="64">
        <v>6</v>
      </c>
      <c r="N855" s="64">
        <v>2.4500000000000002</v>
      </c>
    </row>
    <row r="856" spans="1:14" x14ac:dyDescent="0.25">
      <c r="A856" t="s">
        <v>191</v>
      </c>
      <c r="B856" s="1" t="s">
        <v>282</v>
      </c>
      <c r="C856" s="291" t="s">
        <v>2418</v>
      </c>
      <c r="D856" s="1">
        <v>6</v>
      </c>
      <c r="E856" s="1">
        <v>30</v>
      </c>
      <c r="J856" s="64" t="s">
        <v>129</v>
      </c>
      <c r="K856" s="64" t="s">
        <v>141</v>
      </c>
      <c r="L856" s="64">
        <v>125</v>
      </c>
      <c r="M856" s="64">
        <v>7</v>
      </c>
      <c r="N856" s="64">
        <v>2.9</v>
      </c>
    </row>
    <row r="857" spans="1:14" x14ac:dyDescent="0.25">
      <c r="A857" t="s">
        <v>191</v>
      </c>
      <c r="B857" s="1" t="s">
        <v>282</v>
      </c>
      <c r="C857" s="291" t="s">
        <v>2418</v>
      </c>
      <c r="D857" s="1">
        <v>6.5</v>
      </c>
      <c r="E857" s="1">
        <v>25.9</v>
      </c>
      <c r="J857" s="64" t="s">
        <v>129</v>
      </c>
      <c r="K857" s="64" t="s">
        <v>141</v>
      </c>
      <c r="L857" s="64">
        <v>125</v>
      </c>
      <c r="M857" s="64">
        <v>8</v>
      </c>
      <c r="N857" s="64">
        <v>3.35</v>
      </c>
    </row>
    <row r="858" spans="1:14" x14ac:dyDescent="0.25">
      <c r="A858" t="s">
        <v>191</v>
      </c>
      <c r="B858" s="1" t="s">
        <v>282</v>
      </c>
      <c r="C858" s="291" t="s">
        <v>2418</v>
      </c>
      <c r="D858" s="1">
        <v>7</v>
      </c>
      <c r="E858" s="1">
        <v>21.8</v>
      </c>
      <c r="J858" s="64" t="s">
        <v>129</v>
      </c>
      <c r="K858" s="64" t="s">
        <v>141</v>
      </c>
      <c r="L858" s="64">
        <v>125</v>
      </c>
      <c r="M858" s="64">
        <v>9</v>
      </c>
      <c r="N858" s="64">
        <v>3.8</v>
      </c>
    </row>
    <row r="859" spans="1:14" x14ac:dyDescent="0.25">
      <c r="A859" t="s">
        <v>191</v>
      </c>
      <c r="B859" s="1" t="s">
        <v>282</v>
      </c>
      <c r="C859" s="291" t="s">
        <v>2418</v>
      </c>
      <c r="D859" s="1">
        <v>7.5</v>
      </c>
      <c r="E859" s="1">
        <v>19</v>
      </c>
      <c r="J859" s="64" t="s">
        <v>129</v>
      </c>
      <c r="K859" s="64" t="s">
        <v>141</v>
      </c>
      <c r="L859" s="64">
        <v>125</v>
      </c>
      <c r="M859" s="64">
        <v>10</v>
      </c>
      <c r="N859" s="64">
        <v>4.0999999999999996</v>
      </c>
    </row>
    <row r="860" spans="1:14" x14ac:dyDescent="0.25">
      <c r="A860" t="s">
        <v>191</v>
      </c>
      <c r="B860" s="1" t="s">
        <v>282</v>
      </c>
      <c r="C860" s="291" t="s">
        <v>2418</v>
      </c>
      <c r="D860" s="1">
        <v>8</v>
      </c>
      <c r="E860" s="1">
        <v>15.8</v>
      </c>
      <c r="J860" s="64" t="s">
        <v>129</v>
      </c>
      <c r="K860" s="64" t="s">
        <v>141</v>
      </c>
      <c r="L860" s="64">
        <v>125</v>
      </c>
      <c r="M860" s="64">
        <v>11</v>
      </c>
      <c r="N860" s="64">
        <v>4.4000000000000004</v>
      </c>
    </row>
    <row r="861" spans="1:14" x14ac:dyDescent="0.25">
      <c r="A861" t="s">
        <v>191</v>
      </c>
      <c r="B861" s="1" t="s">
        <v>282</v>
      </c>
      <c r="C861" s="291" t="s">
        <v>2419</v>
      </c>
      <c r="D861" s="1">
        <v>1</v>
      </c>
      <c r="E861" s="1">
        <v>131</v>
      </c>
      <c r="J861" s="64" t="s">
        <v>129</v>
      </c>
      <c r="K861" s="64" t="s">
        <v>141</v>
      </c>
      <c r="L861" s="64">
        <v>125</v>
      </c>
      <c r="M861" s="64">
        <v>12</v>
      </c>
      <c r="N861" s="64">
        <v>4.7</v>
      </c>
    </row>
    <row r="862" spans="1:14" x14ac:dyDescent="0.25">
      <c r="A862" t="s">
        <v>191</v>
      </c>
      <c r="B862" s="1" t="s">
        <v>282</v>
      </c>
      <c r="C862" s="291" t="s">
        <v>2419</v>
      </c>
      <c r="D862" s="1">
        <v>1.5</v>
      </c>
      <c r="E862" s="1">
        <v>119.9</v>
      </c>
      <c r="J862" s="64" t="s">
        <v>129</v>
      </c>
      <c r="K862" s="64" t="s">
        <v>141</v>
      </c>
      <c r="L862" s="64">
        <v>125</v>
      </c>
      <c r="M862" s="64">
        <v>13</v>
      </c>
      <c r="N862" s="64">
        <v>5</v>
      </c>
    </row>
    <row r="863" spans="1:14" x14ac:dyDescent="0.25">
      <c r="A863" t="s">
        <v>191</v>
      </c>
      <c r="B863" s="1" t="s">
        <v>282</v>
      </c>
      <c r="C863" s="291" t="s">
        <v>2419</v>
      </c>
      <c r="D863" s="1">
        <v>2</v>
      </c>
      <c r="E863" s="1">
        <v>102</v>
      </c>
      <c r="J863" s="64" t="s">
        <v>129</v>
      </c>
      <c r="K863" s="64" t="s">
        <v>141</v>
      </c>
      <c r="L863" s="64">
        <v>125</v>
      </c>
      <c r="M863" s="64">
        <v>14</v>
      </c>
      <c r="N863" s="64">
        <v>5.3</v>
      </c>
    </row>
    <row r="864" spans="1:14" x14ac:dyDescent="0.25">
      <c r="A864" t="s">
        <v>191</v>
      </c>
      <c r="B864" s="1" t="s">
        <v>282</v>
      </c>
      <c r="C864" s="291" t="s">
        <v>2419</v>
      </c>
      <c r="D864" s="1">
        <v>2.5</v>
      </c>
      <c r="E864" s="1">
        <v>97.7</v>
      </c>
      <c r="J864" s="64" t="s">
        <v>129</v>
      </c>
      <c r="K864" s="64" t="s">
        <v>141</v>
      </c>
      <c r="L864" s="64">
        <v>125</v>
      </c>
      <c r="M864" s="64">
        <v>15</v>
      </c>
      <c r="N864" s="64">
        <v>5.6</v>
      </c>
    </row>
    <row r="865" spans="1:14" x14ac:dyDescent="0.25">
      <c r="A865" t="s">
        <v>191</v>
      </c>
      <c r="B865" s="1" t="s">
        <v>282</v>
      </c>
      <c r="C865" s="291" t="s">
        <v>2419</v>
      </c>
      <c r="D865" s="1">
        <v>3</v>
      </c>
      <c r="E865" s="1">
        <v>88.3</v>
      </c>
      <c r="J865" s="64" t="s">
        <v>129</v>
      </c>
      <c r="K865" s="64" t="s">
        <v>141</v>
      </c>
      <c r="L865" s="64">
        <v>125</v>
      </c>
      <c r="M865" s="64">
        <v>16</v>
      </c>
      <c r="N865" s="64">
        <v>6.02</v>
      </c>
    </row>
    <row r="866" spans="1:14" x14ac:dyDescent="0.25">
      <c r="A866" t="s">
        <v>191</v>
      </c>
      <c r="B866" s="1" t="s">
        <v>282</v>
      </c>
      <c r="C866" s="291" t="s">
        <v>2419</v>
      </c>
      <c r="D866" s="1">
        <v>3.5</v>
      </c>
      <c r="E866" s="1">
        <v>76.2</v>
      </c>
      <c r="J866" s="64" t="s">
        <v>129</v>
      </c>
      <c r="K866" s="64" t="s">
        <v>141</v>
      </c>
      <c r="L866" s="64">
        <v>125</v>
      </c>
      <c r="M866" s="64">
        <v>17</v>
      </c>
      <c r="N866" s="64">
        <v>6.43</v>
      </c>
    </row>
    <row r="867" spans="1:14" x14ac:dyDescent="0.25">
      <c r="A867" t="s">
        <v>191</v>
      </c>
      <c r="B867" s="1" t="s">
        <v>282</v>
      </c>
      <c r="C867" s="291" t="s">
        <v>2419</v>
      </c>
      <c r="D867" s="1">
        <v>4</v>
      </c>
      <c r="E867" s="1">
        <v>67.3</v>
      </c>
      <c r="J867" s="64" t="s">
        <v>129</v>
      </c>
      <c r="K867" s="64" t="s">
        <v>141</v>
      </c>
      <c r="L867" s="64">
        <v>125</v>
      </c>
      <c r="M867" s="64">
        <v>18</v>
      </c>
      <c r="N867" s="64">
        <v>6.85</v>
      </c>
    </row>
    <row r="868" spans="1:14" x14ac:dyDescent="0.25">
      <c r="A868" t="s">
        <v>191</v>
      </c>
      <c r="B868" s="1" t="s">
        <v>282</v>
      </c>
      <c r="C868" s="291" t="s">
        <v>2419</v>
      </c>
      <c r="D868" s="1">
        <v>4.5</v>
      </c>
      <c r="E868" s="1">
        <v>59.6</v>
      </c>
      <c r="J868" s="64" t="s">
        <v>129</v>
      </c>
      <c r="K868" s="64" t="s">
        <v>141</v>
      </c>
      <c r="L868" s="64">
        <v>160</v>
      </c>
      <c r="M868" s="64">
        <v>6</v>
      </c>
      <c r="N868" s="64">
        <v>3.5</v>
      </c>
    </row>
    <row r="869" spans="1:14" x14ac:dyDescent="0.25">
      <c r="A869" t="s">
        <v>191</v>
      </c>
      <c r="B869" s="1" t="s">
        <v>282</v>
      </c>
      <c r="C869" s="291" t="s">
        <v>2419</v>
      </c>
      <c r="D869" s="1">
        <v>5</v>
      </c>
      <c r="E869" s="1">
        <v>52.7</v>
      </c>
      <c r="J869" s="64" t="s">
        <v>129</v>
      </c>
      <c r="K869" s="64" t="s">
        <v>141</v>
      </c>
      <c r="L869" s="64">
        <v>160</v>
      </c>
      <c r="M869" s="64">
        <v>7</v>
      </c>
      <c r="N869" s="64">
        <v>4.18</v>
      </c>
    </row>
    <row r="870" spans="1:14" x14ac:dyDescent="0.25">
      <c r="A870" t="s">
        <v>191</v>
      </c>
      <c r="B870" s="1" t="s">
        <v>282</v>
      </c>
      <c r="C870" s="291" t="s">
        <v>2419</v>
      </c>
      <c r="D870" s="1">
        <v>5.5</v>
      </c>
      <c r="E870" s="1">
        <v>43.7</v>
      </c>
      <c r="J870" s="64" t="s">
        <v>129</v>
      </c>
      <c r="K870" s="64" t="s">
        <v>141</v>
      </c>
      <c r="L870" s="64">
        <v>160</v>
      </c>
      <c r="M870" s="64">
        <v>8</v>
      </c>
      <c r="N870" s="64">
        <v>4.87</v>
      </c>
    </row>
    <row r="871" spans="1:14" x14ac:dyDescent="0.25">
      <c r="A871" t="s">
        <v>191</v>
      </c>
      <c r="B871" s="1" t="s">
        <v>282</v>
      </c>
      <c r="C871" s="291" t="s">
        <v>2419</v>
      </c>
      <c r="D871" s="1">
        <v>6</v>
      </c>
      <c r="E871" s="1">
        <v>38.5</v>
      </c>
      <c r="J871" s="64" t="s">
        <v>129</v>
      </c>
      <c r="K871" s="64" t="s">
        <v>141</v>
      </c>
      <c r="L871" s="64">
        <v>160</v>
      </c>
      <c r="M871" s="64">
        <v>9</v>
      </c>
      <c r="N871" s="64">
        <v>5.55</v>
      </c>
    </row>
    <row r="872" spans="1:14" x14ac:dyDescent="0.25">
      <c r="A872" t="s">
        <v>191</v>
      </c>
      <c r="B872" s="1" t="s">
        <v>282</v>
      </c>
      <c r="C872" s="291" t="s">
        <v>2419</v>
      </c>
      <c r="D872" s="1">
        <v>6.5</v>
      </c>
      <c r="E872" s="1">
        <v>34.700000000000003</v>
      </c>
      <c r="J872" s="64" t="s">
        <v>129</v>
      </c>
      <c r="K872" s="64" t="s">
        <v>141</v>
      </c>
      <c r="L872" s="64">
        <v>160</v>
      </c>
      <c r="M872" s="64">
        <v>10</v>
      </c>
      <c r="N872" s="64">
        <v>5.93</v>
      </c>
    </row>
    <row r="873" spans="1:14" x14ac:dyDescent="0.25">
      <c r="A873" t="s">
        <v>191</v>
      </c>
      <c r="B873" s="1" t="s">
        <v>282</v>
      </c>
      <c r="C873" s="291" t="s">
        <v>2419</v>
      </c>
      <c r="D873" s="1">
        <v>7</v>
      </c>
      <c r="E873" s="1">
        <v>28.4</v>
      </c>
      <c r="J873" s="64" t="s">
        <v>129</v>
      </c>
      <c r="K873" s="64" t="s">
        <v>141</v>
      </c>
      <c r="L873" s="64">
        <v>160</v>
      </c>
      <c r="M873" s="64">
        <v>11</v>
      </c>
      <c r="N873" s="64">
        <v>6.32</v>
      </c>
    </row>
    <row r="874" spans="1:14" x14ac:dyDescent="0.25">
      <c r="A874" t="s">
        <v>191</v>
      </c>
      <c r="B874" s="1" t="s">
        <v>282</v>
      </c>
      <c r="C874" s="291" t="s">
        <v>2419</v>
      </c>
      <c r="D874" s="1">
        <v>7.5</v>
      </c>
      <c r="E874" s="1">
        <v>19.100000000000001</v>
      </c>
      <c r="J874" s="64" t="s">
        <v>129</v>
      </c>
      <c r="K874" s="64" t="s">
        <v>141</v>
      </c>
      <c r="L874" s="64">
        <v>160</v>
      </c>
      <c r="M874" s="64">
        <v>12</v>
      </c>
      <c r="N874" s="64">
        <v>6.7</v>
      </c>
    </row>
    <row r="875" spans="1:14" x14ac:dyDescent="0.25">
      <c r="A875" t="s">
        <v>191</v>
      </c>
      <c r="B875" s="1" t="s">
        <v>282</v>
      </c>
      <c r="C875" s="291" t="s">
        <v>2419</v>
      </c>
      <c r="D875" s="1">
        <v>8</v>
      </c>
      <c r="E875" s="1">
        <v>15.5</v>
      </c>
      <c r="J875" s="64" t="s">
        <v>129</v>
      </c>
      <c r="K875" s="64" t="s">
        <v>141</v>
      </c>
      <c r="L875" s="64">
        <v>160</v>
      </c>
      <c r="M875" s="64">
        <v>13</v>
      </c>
      <c r="N875" s="64">
        <v>7.32</v>
      </c>
    </row>
    <row r="876" spans="1:14" x14ac:dyDescent="0.25">
      <c r="A876" t="s">
        <v>191</v>
      </c>
      <c r="B876" s="1" t="s">
        <v>282</v>
      </c>
      <c r="C876" s="291" t="s">
        <v>2420</v>
      </c>
      <c r="D876" s="1">
        <v>1</v>
      </c>
      <c r="E876" s="1">
        <v>230</v>
      </c>
      <c r="J876" s="64" t="s">
        <v>129</v>
      </c>
      <c r="K876" s="64" t="s">
        <v>141</v>
      </c>
      <c r="L876" s="64">
        <v>160</v>
      </c>
      <c r="M876" s="64">
        <v>14</v>
      </c>
      <c r="N876" s="64">
        <v>7.93</v>
      </c>
    </row>
    <row r="877" spans="1:14" x14ac:dyDescent="0.25">
      <c r="A877" t="s">
        <v>191</v>
      </c>
      <c r="B877" s="1" t="s">
        <v>282</v>
      </c>
      <c r="C877" s="291" t="s">
        <v>2420</v>
      </c>
      <c r="D877" s="1">
        <v>1.5</v>
      </c>
      <c r="E877" s="1">
        <v>208.1</v>
      </c>
      <c r="J877" s="64" t="s">
        <v>129</v>
      </c>
      <c r="K877" s="64" t="s">
        <v>141</v>
      </c>
      <c r="L877" s="64">
        <v>160</v>
      </c>
      <c r="M877" s="64">
        <v>15</v>
      </c>
      <c r="N877" s="64">
        <v>8.5500000000000007</v>
      </c>
    </row>
    <row r="878" spans="1:14" x14ac:dyDescent="0.25">
      <c r="A878" t="s">
        <v>191</v>
      </c>
      <c r="B878" s="1" t="s">
        <v>282</v>
      </c>
      <c r="C878" s="291" t="s">
        <v>2420</v>
      </c>
      <c r="D878" s="1">
        <v>2</v>
      </c>
      <c r="E878" s="1">
        <v>177</v>
      </c>
      <c r="J878" s="64" t="s">
        <v>129</v>
      </c>
      <c r="K878" s="64" t="s">
        <v>141</v>
      </c>
      <c r="L878" s="64">
        <v>160</v>
      </c>
      <c r="M878" s="64">
        <v>16</v>
      </c>
      <c r="N878" s="64">
        <v>8.9700000000000006</v>
      </c>
    </row>
    <row r="879" spans="1:14" x14ac:dyDescent="0.25">
      <c r="A879" t="s">
        <v>191</v>
      </c>
      <c r="B879" s="1" t="s">
        <v>282</v>
      </c>
      <c r="C879" s="291" t="s">
        <v>2420</v>
      </c>
      <c r="D879" s="1">
        <v>2.5</v>
      </c>
      <c r="E879" s="1">
        <v>161.5</v>
      </c>
      <c r="J879" s="64" t="s">
        <v>129</v>
      </c>
      <c r="K879" s="64" t="s">
        <v>141</v>
      </c>
      <c r="L879" s="64">
        <v>160</v>
      </c>
      <c r="M879" s="64">
        <v>17</v>
      </c>
      <c r="N879" s="64">
        <v>9.3800000000000008</v>
      </c>
    </row>
    <row r="880" spans="1:14" x14ac:dyDescent="0.25">
      <c r="A880" t="s">
        <v>191</v>
      </c>
      <c r="B880" s="1" t="s">
        <v>282</v>
      </c>
      <c r="C880" s="291" t="s">
        <v>2420</v>
      </c>
      <c r="D880" s="1">
        <v>3</v>
      </c>
      <c r="E880" s="1">
        <v>146</v>
      </c>
      <c r="J880" s="64" t="s">
        <v>129</v>
      </c>
      <c r="K880" s="64" t="s">
        <v>141</v>
      </c>
      <c r="L880" s="64">
        <v>160</v>
      </c>
      <c r="M880" s="64">
        <v>18</v>
      </c>
      <c r="N880" s="64">
        <v>9.8000000000000007</v>
      </c>
    </row>
    <row r="881" spans="1:14" x14ac:dyDescent="0.25">
      <c r="A881" t="s">
        <v>191</v>
      </c>
      <c r="B881" s="1" t="s">
        <v>282</v>
      </c>
      <c r="C881" s="291" t="s">
        <v>2420</v>
      </c>
      <c r="D881" s="1">
        <v>3.5</v>
      </c>
      <c r="E881" s="1">
        <v>126.8</v>
      </c>
      <c r="J881" s="64" t="s">
        <v>129</v>
      </c>
      <c r="K881" s="64" t="s">
        <v>141</v>
      </c>
      <c r="L881" s="64">
        <v>200</v>
      </c>
      <c r="M881" s="64">
        <v>6</v>
      </c>
      <c r="N881" s="64">
        <v>4.75</v>
      </c>
    </row>
    <row r="882" spans="1:14" x14ac:dyDescent="0.25">
      <c r="A882" t="s">
        <v>191</v>
      </c>
      <c r="B882" s="1" t="s">
        <v>282</v>
      </c>
      <c r="C882" s="291" t="s">
        <v>2420</v>
      </c>
      <c r="D882" s="1">
        <v>4</v>
      </c>
      <c r="E882" s="1">
        <v>112</v>
      </c>
      <c r="J882" s="64" t="s">
        <v>129</v>
      </c>
      <c r="K882" s="64" t="s">
        <v>141</v>
      </c>
      <c r="L882" s="64">
        <v>200</v>
      </c>
      <c r="M882" s="64">
        <v>7</v>
      </c>
      <c r="N882" s="64">
        <v>5.52</v>
      </c>
    </row>
    <row r="883" spans="1:14" x14ac:dyDescent="0.25">
      <c r="A883" t="s">
        <v>191</v>
      </c>
      <c r="B883" s="1" t="s">
        <v>282</v>
      </c>
      <c r="C883" s="291" t="s">
        <v>2420</v>
      </c>
      <c r="D883" s="1">
        <v>4.5</v>
      </c>
      <c r="E883" s="1">
        <v>100.1</v>
      </c>
      <c r="J883" s="64" t="s">
        <v>129</v>
      </c>
      <c r="K883" s="64" t="s">
        <v>141</v>
      </c>
      <c r="L883" s="64">
        <v>200</v>
      </c>
      <c r="M883" s="64">
        <v>8</v>
      </c>
      <c r="N883" s="64">
        <v>6.28</v>
      </c>
    </row>
    <row r="884" spans="1:14" x14ac:dyDescent="0.25">
      <c r="A884" t="s">
        <v>191</v>
      </c>
      <c r="B884" s="1" t="s">
        <v>282</v>
      </c>
      <c r="C884" s="291" t="s">
        <v>2420</v>
      </c>
      <c r="D884" s="1">
        <v>5</v>
      </c>
      <c r="E884" s="1">
        <v>88.5</v>
      </c>
      <c r="J884" s="64" t="s">
        <v>129</v>
      </c>
      <c r="K884" s="64" t="s">
        <v>141</v>
      </c>
      <c r="L884" s="64">
        <v>200</v>
      </c>
      <c r="M884" s="64">
        <v>9</v>
      </c>
      <c r="N884" s="64">
        <v>7.05</v>
      </c>
    </row>
    <row r="885" spans="1:14" x14ac:dyDescent="0.25">
      <c r="A885" t="s">
        <v>191</v>
      </c>
      <c r="B885" s="1" t="s">
        <v>282</v>
      </c>
      <c r="C885" s="291" t="s">
        <v>2420</v>
      </c>
      <c r="D885" s="1">
        <v>5.5</v>
      </c>
      <c r="E885" s="1">
        <v>75.599999999999994</v>
      </c>
      <c r="J885" s="64" t="s">
        <v>129</v>
      </c>
      <c r="K885" s="64" t="s">
        <v>141</v>
      </c>
      <c r="L885" s="64">
        <v>200</v>
      </c>
      <c r="M885" s="64">
        <v>10</v>
      </c>
      <c r="N885" s="64">
        <v>7.53</v>
      </c>
    </row>
    <row r="886" spans="1:14" x14ac:dyDescent="0.25">
      <c r="A886" t="s">
        <v>191</v>
      </c>
      <c r="B886" s="1" t="s">
        <v>282</v>
      </c>
      <c r="C886" s="291" t="s">
        <v>2420</v>
      </c>
      <c r="D886" s="1">
        <v>6</v>
      </c>
      <c r="E886" s="1">
        <v>66.599999999999994</v>
      </c>
      <c r="J886" s="64" t="s">
        <v>129</v>
      </c>
      <c r="K886" s="64" t="s">
        <v>141</v>
      </c>
      <c r="L886" s="64">
        <v>200</v>
      </c>
      <c r="M886" s="64">
        <v>11</v>
      </c>
      <c r="N886" s="64">
        <v>8.02</v>
      </c>
    </row>
    <row r="887" spans="1:14" x14ac:dyDescent="0.25">
      <c r="A887" t="s">
        <v>191</v>
      </c>
      <c r="B887" s="1" t="s">
        <v>282</v>
      </c>
      <c r="C887" s="291" t="s">
        <v>2420</v>
      </c>
      <c r="D887" s="1">
        <v>6.5</v>
      </c>
      <c r="E887" s="1">
        <v>58.7</v>
      </c>
      <c r="J887" s="64" t="s">
        <v>129</v>
      </c>
      <c r="K887" s="64" t="s">
        <v>141</v>
      </c>
      <c r="L887" s="64">
        <v>200</v>
      </c>
      <c r="M887" s="64">
        <v>12</v>
      </c>
      <c r="N887" s="64">
        <v>8.5</v>
      </c>
    </row>
    <row r="888" spans="1:14" x14ac:dyDescent="0.25">
      <c r="A888" t="s">
        <v>191</v>
      </c>
      <c r="B888" s="1" t="s">
        <v>282</v>
      </c>
      <c r="C888" s="291" t="s">
        <v>2420</v>
      </c>
      <c r="D888" s="1">
        <v>7</v>
      </c>
      <c r="E888" s="1">
        <v>48</v>
      </c>
      <c r="J888" s="64" t="s">
        <v>129</v>
      </c>
      <c r="K888" s="64" t="s">
        <v>141</v>
      </c>
      <c r="L888" s="64">
        <v>200</v>
      </c>
      <c r="M888" s="64">
        <v>13</v>
      </c>
      <c r="N888" s="64">
        <v>8.92</v>
      </c>
    </row>
    <row r="889" spans="1:14" x14ac:dyDescent="0.25">
      <c r="A889" t="s">
        <v>191</v>
      </c>
      <c r="B889" s="1" t="s">
        <v>282</v>
      </c>
      <c r="C889" s="291" t="s">
        <v>2420</v>
      </c>
      <c r="D889" s="1">
        <v>7.5</v>
      </c>
      <c r="E889" s="1">
        <v>37</v>
      </c>
      <c r="J889" s="64" t="s">
        <v>129</v>
      </c>
      <c r="K889" s="64" t="s">
        <v>141</v>
      </c>
      <c r="L889" s="64">
        <v>200</v>
      </c>
      <c r="M889" s="64">
        <v>14</v>
      </c>
      <c r="N889" s="64">
        <v>9.33</v>
      </c>
    </row>
    <row r="890" spans="1:14" x14ac:dyDescent="0.25">
      <c r="A890" t="s">
        <v>191</v>
      </c>
      <c r="B890" s="1" t="s">
        <v>282</v>
      </c>
      <c r="C890" s="291" t="s">
        <v>2420</v>
      </c>
      <c r="D890" s="1">
        <v>8</v>
      </c>
      <c r="E890" s="1">
        <v>30</v>
      </c>
      <c r="J890" s="64" t="s">
        <v>129</v>
      </c>
      <c r="K890" s="64" t="s">
        <v>141</v>
      </c>
      <c r="L890" s="64">
        <v>200</v>
      </c>
      <c r="M890" s="64">
        <v>15</v>
      </c>
      <c r="N890" s="64">
        <v>9.75</v>
      </c>
    </row>
    <row r="891" spans="1:14" x14ac:dyDescent="0.25">
      <c r="A891" t="s">
        <v>191</v>
      </c>
      <c r="B891" s="1" t="s">
        <v>282</v>
      </c>
      <c r="C891" s="291" t="s">
        <v>2421</v>
      </c>
      <c r="D891" s="1">
        <v>1</v>
      </c>
      <c r="E891" s="1">
        <v>451</v>
      </c>
      <c r="J891" s="64" t="s">
        <v>129</v>
      </c>
      <c r="K891" s="64" t="s">
        <v>141</v>
      </c>
      <c r="L891" s="64">
        <v>200</v>
      </c>
      <c r="M891" s="64">
        <v>16</v>
      </c>
      <c r="N891" s="64">
        <v>10.18</v>
      </c>
    </row>
    <row r="892" spans="1:14" x14ac:dyDescent="0.25">
      <c r="A892" t="s">
        <v>191</v>
      </c>
      <c r="B892" s="1" t="s">
        <v>282</v>
      </c>
      <c r="C892" s="291" t="s">
        <v>2421</v>
      </c>
      <c r="D892" s="1">
        <v>1.5</v>
      </c>
      <c r="E892" s="1">
        <v>349.1</v>
      </c>
      <c r="J892" s="64" t="s">
        <v>129</v>
      </c>
      <c r="K892" s="64" t="s">
        <v>141</v>
      </c>
      <c r="L892" s="64">
        <v>200</v>
      </c>
      <c r="M892" s="64">
        <v>17</v>
      </c>
      <c r="N892" s="64">
        <v>10.62</v>
      </c>
    </row>
    <row r="893" spans="1:14" x14ac:dyDescent="0.25">
      <c r="A893" t="s">
        <v>191</v>
      </c>
      <c r="B893" s="1" t="s">
        <v>282</v>
      </c>
      <c r="C893" s="291" t="s">
        <v>2421</v>
      </c>
      <c r="D893" s="1">
        <v>2</v>
      </c>
      <c r="E893" s="1">
        <v>297</v>
      </c>
      <c r="J893" s="64" t="s">
        <v>129</v>
      </c>
      <c r="K893" s="64" t="s">
        <v>141</v>
      </c>
      <c r="L893" s="64">
        <v>200</v>
      </c>
      <c r="M893" s="64">
        <v>18</v>
      </c>
      <c r="N893" s="64">
        <v>11.05</v>
      </c>
    </row>
    <row r="894" spans="1:14" x14ac:dyDescent="0.25">
      <c r="A894" t="s">
        <v>191</v>
      </c>
      <c r="B894" s="1" t="s">
        <v>282</v>
      </c>
      <c r="C894" s="291" t="s">
        <v>2421</v>
      </c>
      <c r="D894" s="1">
        <v>2.5</v>
      </c>
      <c r="E894" s="1">
        <v>263.3</v>
      </c>
      <c r="J894" s="64" t="s">
        <v>129</v>
      </c>
      <c r="K894" s="64" t="s">
        <v>142</v>
      </c>
      <c r="L894" s="64" t="s">
        <v>143</v>
      </c>
      <c r="M894" s="64">
        <v>1</v>
      </c>
      <c r="N894" s="64">
        <v>2</v>
      </c>
    </row>
    <row r="895" spans="1:14" x14ac:dyDescent="0.25">
      <c r="A895" t="s">
        <v>191</v>
      </c>
      <c r="B895" s="1" t="s">
        <v>282</v>
      </c>
      <c r="C895" s="291" t="s">
        <v>2421</v>
      </c>
      <c r="D895" s="1">
        <v>3</v>
      </c>
      <c r="E895" s="1">
        <v>238</v>
      </c>
      <c r="J895" s="64" t="s">
        <v>129</v>
      </c>
      <c r="K895" s="64" t="s">
        <v>142</v>
      </c>
      <c r="L895" s="64" t="s">
        <v>143</v>
      </c>
      <c r="M895" s="64">
        <v>2</v>
      </c>
      <c r="N895" s="64">
        <v>3.8</v>
      </c>
    </row>
    <row r="896" spans="1:14" x14ac:dyDescent="0.25">
      <c r="A896" t="s">
        <v>191</v>
      </c>
      <c r="B896" s="1" t="s">
        <v>282</v>
      </c>
      <c r="C896" s="291" t="s">
        <v>2421</v>
      </c>
      <c r="D896" s="1">
        <v>3.5</v>
      </c>
      <c r="E896" s="1">
        <v>191.3</v>
      </c>
      <c r="J896" s="64" t="s">
        <v>129</v>
      </c>
      <c r="K896" s="64" t="s">
        <v>142</v>
      </c>
      <c r="L896" s="64" t="s">
        <v>143</v>
      </c>
      <c r="M896" s="64">
        <v>3</v>
      </c>
      <c r="N896" s="64">
        <v>5.4</v>
      </c>
    </row>
    <row r="897" spans="1:14" x14ac:dyDescent="0.25">
      <c r="A897" t="s">
        <v>191</v>
      </c>
      <c r="B897" s="1" t="s">
        <v>282</v>
      </c>
      <c r="C897" s="291" t="s">
        <v>2421</v>
      </c>
      <c r="D897" s="1">
        <v>4</v>
      </c>
      <c r="E897" s="1">
        <v>169</v>
      </c>
      <c r="J897" s="64" t="s">
        <v>129</v>
      </c>
      <c r="K897" s="64" t="s">
        <v>142</v>
      </c>
      <c r="L897" s="64" t="s">
        <v>143</v>
      </c>
      <c r="M897" s="64">
        <v>4</v>
      </c>
      <c r="N897" s="64">
        <v>6.6</v>
      </c>
    </row>
    <row r="898" spans="1:14" x14ac:dyDescent="0.25">
      <c r="A898" t="s">
        <v>191</v>
      </c>
      <c r="B898" s="1" t="s">
        <v>282</v>
      </c>
      <c r="C898" s="291" t="s">
        <v>2421</v>
      </c>
      <c r="D898" s="1">
        <v>4.5</v>
      </c>
      <c r="E898" s="1">
        <v>143.6</v>
      </c>
      <c r="J898" s="64" t="s">
        <v>129</v>
      </c>
      <c r="K898" s="64" t="s">
        <v>142</v>
      </c>
      <c r="L898" s="64" t="s">
        <v>144</v>
      </c>
      <c r="M898" s="64">
        <v>1</v>
      </c>
      <c r="N898" s="64">
        <v>2</v>
      </c>
    </row>
    <row r="899" spans="1:14" x14ac:dyDescent="0.25">
      <c r="A899" t="s">
        <v>191</v>
      </c>
      <c r="B899" s="1" t="s">
        <v>282</v>
      </c>
      <c r="C899" s="291" t="s">
        <v>2421</v>
      </c>
      <c r="D899" s="1">
        <v>5</v>
      </c>
      <c r="E899" s="1">
        <v>127</v>
      </c>
      <c r="J899" s="64" t="s">
        <v>129</v>
      </c>
      <c r="K899" s="64" t="s">
        <v>142</v>
      </c>
      <c r="L899" s="64" t="s">
        <v>144</v>
      </c>
      <c r="M899" s="64">
        <v>2</v>
      </c>
      <c r="N899" s="64">
        <v>3.8</v>
      </c>
    </row>
    <row r="900" spans="1:14" x14ac:dyDescent="0.25">
      <c r="A900" t="s">
        <v>191</v>
      </c>
      <c r="B900" s="1" t="s">
        <v>282</v>
      </c>
      <c r="C900" s="291" t="s">
        <v>2421</v>
      </c>
      <c r="D900" s="1">
        <v>5.5</v>
      </c>
      <c r="E900" s="1">
        <v>104</v>
      </c>
      <c r="J900" s="64" t="s">
        <v>129</v>
      </c>
      <c r="K900" s="64" t="s">
        <v>142</v>
      </c>
      <c r="L900" s="64" t="s">
        <v>144</v>
      </c>
      <c r="M900" s="64">
        <v>3</v>
      </c>
      <c r="N900" s="64">
        <v>5.4</v>
      </c>
    </row>
    <row r="901" spans="1:14" x14ac:dyDescent="0.25">
      <c r="A901" t="s">
        <v>191</v>
      </c>
      <c r="B901" s="1" t="s">
        <v>282</v>
      </c>
      <c r="C901" s="291" t="s">
        <v>2421</v>
      </c>
      <c r="D901" s="1">
        <v>6</v>
      </c>
      <c r="E901" s="1">
        <v>91.6</v>
      </c>
      <c r="J901" s="64" t="s">
        <v>129</v>
      </c>
      <c r="K901" s="64" t="s">
        <v>142</v>
      </c>
      <c r="L901" s="64" t="s">
        <v>144</v>
      </c>
      <c r="M901" s="64">
        <v>4</v>
      </c>
      <c r="N901" s="64">
        <v>6.6</v>
      </c>
    </row>
    <row r="902" spans="1:14" x14ac:dyDescent="0.25">
      <c r="A902" t="s">
        <v>191</v>
      </c>
      <c r="B902" s="1" t="s">
        <v>282</v>
      </c>
      <c r="C902" s="291" t="s">
        <v>2421</v>
      </c>
      <c r="D902" s="1">
        <v>6.5</v>
      </c>
      <c r="E902" s="1">
        <v>76.8</v>
      </c>
      <c r="J902" s="64" t="s">
        <v>129</v>
      </c>
      <c r="K902" s="64" t="s">
        <v>142</v>
      </c>
      <c r="L902" s="64" t="s">
        <v>145</v>
      </c>
      <c r="M902" s="64">
        <v>1</v>
      </c>
      <c r="N902" s="64">
        <v>2.1</v>
      </c>
    </row>
    <row r="903" spans="1:14" x14ac:dyDescent="0.25">
      <c r="A903" t="s">
        <v>191</v>
      </c>
      <c r="B903" s="1" t="s">
        <v>282</v>
      </c>
      <c r="C903" s="291" t="s">
        <v>2421</v>
      </c>
      <c r="D903" s="1">
        <v>7</v>
      </c>
      <c r="E903" s="1">
        <v>62.8</v>
      </c>
      <c r="J903" s="64" t="s">
        <v>129</v>
      </c>
      <c r="K903" s="64" t="s">
        <v>142</v>
      </c>
      <c r="L903" s="64" t="s">
        <v>145</v>
      </c>
      <c r="M903" s="64">
        <v>2</v>
      </c>
      <c r="N903" s="64">
        <v>4</v>
      </c>
    </row>
    <row r="904" spans="1:14" x14ac:dyDescent="0.25">
      <c r="A904" t="s">
        <v>191</v>
      </c>
      <c r="B904" s="1" t="s">
        <v>282</v>
      </c>
      <c r="C904" s="291" t="s">
        <v>2421</v>
      </c>
      <c r="D904" s="1">
        <v>7.5</v>
      </c>
      <c r="E904" s="1">
        <v>43.2</v>
      </c>
      <c r="J904" s="64" t="s">
        <v>129</v>
      </c>
      <c r="K904" s="64" t="s">
        <v>142</v>
      </c>
      <c r="L904" s="64" t="s">
        <v>145</v>
      </c>
      <c r="M904" s="64">
        <v>3</v>
      </c>
      <c r="N904" s="64">
        <v>5.8</v>
      </c>
    </row>
    <row r="905" spans="1:14" x14ac:dyDescent="0.25">
      <c r="A905" t="s">
        <v>191</v>
      </c>
      <c r="B905" s="1" t="s">
        <v>282</v>
      </c>
      <c r="C905" s="291" t="s">
        <v>2421</v>
      </c>
      <c r="D905" s="1">
        <v>8</v>
      </c>
      <c r="E905" s="1">
        <v>35.1</v>
      </c>
      <c r="J905" s="64" t="s">
        <v>129</v>
      </c>
      <c r="K905" s="64" t="s">
        <v>142</v>
      </c>
      <c r="L905" s="64" t="s">
        <v>145</v>
      </c>
      <c r="M905" s="64">
        <v>4</v>
      </c>
      <c r="N905" s="64">
        <v>7.4</v>
      </c>
    </row>
    <row r="906" spans="1:14" x14ac:dyDescent="0.25">
      <c r="A906" t="s">
        <v>191</v>
      </c>
      <c r="B906" s="1" t="s">
        <v>282</v>
      </c>
      <c r="C906" s="291" t="s">
        <v>2415</v>
      </c>
      <c r="D906" s="1">
        <v>1</v>
      </c>
      <c r="E906" s="1">
        <v>6.1</v>
      </c>
      <c r="J906" s="64" t="s">
        <v>129</v>
      </c>
      <c r="K906" s="64" t="s">
        <v>142</v>
      </c>
      <c r="L906" s="64" t="s">
        <v>145</v>
      </c>
      <c r="M906" s="64">
        <v>5</v>
      </c>
      <c r="N906" s="64">
        <v>8.8000000000000007</v>
      </c>
    </row>
    <row r="907" spans="1:14" x14ac:dyDescent="0.25">
      <c r="A907" t="s">
        <v>191</v>
      </c>
      <c r="B907" s="1" t="s">
        <v>282</v>
      </c>
      <c r="C907" s="291" t="s">
        <v>2415</v>
      </c>
      <c r="D907" s="1">
        <v>2</v>
      </c>
      <c r="E907" s="1">
        <v>4.0999999999999996</v>
      </c>
      <c r="J907" s="64" t="s">
        <v>129</v>
      </c>
      <c r="K907" s="64" t="s">
        <v>142</v>
      </c>
      <c r="L907" s="64" t="s">
        <v>145</v>
      </c>
      <c r="M907" s="64">
        <v>6</v>
      </c>
      <c r="N907" s="64">
        <v>10</v>
      </c>
    </row>
    <row r="908" spans="1:14" x14ac:dyDescent="0.25">
      <c r="A908" t="s">
        <v>191</v>
      </c>
      <c r="B908" s="1" t="s">
        <v>282</v>
      </c>
      <c r="C908" s="291" t="s">
        <v>2415</v>
      </c>
      <c r="D908" s="1">
        <v>3</v>
      </c>
      <c r="E908" s="1">
        <v>3.2</v>
      </c>
      <c r="J908" s="64" t="s">
        <v>129</v>
      </c>
      <c r="K908" s="64" t="s">
        <v>142</v>
      </c>
      <c r="L908" s="64" t="s">
        <v>146</v>
      </c>
      <c r="M908" s="64">
        <v>1</v>
      </c>
      <c r="N908" s="64">
        <v>3.5</v>
      </c>
    </row>
    <row r="909" spans="1:14" x14ac:dyDescent="0.25">
      <c r="A909" t="s">
        <v>191</v>
      </c>
      <c r="B909" s="1" t="s">
        <v>282</v>
      </c>
      <c r="C909" s="291" t="s">
        <v>2415</v>
      </c>
      <c r="D909" s="1">
        <v>4</v>
      </c>
      <c r="E909" s="1">
        <v>2.2999999999999998</v>
      </c>
      <c r="J909" s="64" t="s">
        <v>129</v>
      </c>
      <c r="K909" s="64" t="s">
        <v>142</v>
      </c>
      <c r="L909" s="64" t="s">
        <v>146</v>
      </c>
      <c r="M909" s="64">
        <v>2</v>
      </c>
      <c r="N909" s="64">
        <v>6.7</v>
      </c>
    </row>
    <row r="910" spans="1:14" x14ac:dyDescent="0.25">
      <c r="A910" t="s">
        <v>191</v>
      </c>
      <c r="B910" s="1" t="s">
        <v>282</v>
      </c>
      <c r="C910" s="291" t="s">
        <v>2415</v>
      </c>
      <c r="D910" s="1">
        <v>5</v>
      </c>
      <c r="E910" s="1">
        <v>1.4</v>
      </c>
      <c r="J910" s="64" t="s">
        <v>129</v>
      </c>
      <c r="K910" s="64" t="s">
        <v>142</v>
      </c>
      <c r="L910" s="64" t="s">
        <v>146</v>
      </c>
      <c r="M910" s="64">
        <v>3</v>
      </c>
      <c r="N910" s="64">
        <v>9.6</v>
      </c>
    </row>
    <row r="911" spans="1:14" x14ac:dyDescent="0.25">
      <c r="A911" t="s">
        <v>191</v>
      </c>
      <c r="B911" s="1" t="s">
        <v>282</v>
      </c>
      <c r="C911" s="291" t="s">
        <v>2415</v>
      </c>
      <c r="D911" s="1">
        <v>6</v>
      </c>
      <c r="E911" s="1">
        <v>0.9</v>
      </c>
      <c r="J911" s="64" t="s">
        <v>129</v>
      </c>
      <c r="K911" s="64" t="s">
        <v>142</v>
      </c>
      <c r="L911" s="64" t="s">
        <v>146</v>
      </c>
      <c r="M911" s="64">
        <v>4</v>
      </c>
      <c r="N911" s="64">
        <v>12.2</v>
      </c>
    </row>
    <row r="912" spans="1:14" x14ac:dyDescent="0.25">
      <c r="A912" t="s">
        <v>191</v>
      </c>
      <c r="B912" s="1" t="s">
        <v>282</v>
      </c>
      <c r="C912" s="291" t="s">
        <v>2415</v>
      </c>
      <c r="D912" s="1">
        <v>7</v>
      </c>
      <c r="E912" s="1">
        <v>0.6</v>
      </c>
      <c r="J912" s="64" t="s">
        <v>129</v>
      </c>
      <c r="K912" s="64" t="s">
        <v>142</v>
      </c>
      <c r="L912" s="64" t="s">
        <v>146</v>
      </c>
      <c r="M912" s="64">
        <v>5</v>
      </c>
      <c r="N912" s="64">
        <v>14.6</v>
      </c>
    </row>
    <row r="913" spans="1:14" x14ac:dyDescent="0.25">
      <c r="A913" t="s">
        <v>191</v>
      </c>
      <c r="B913" s="1" t="s">
        <v>282</v>
      </c>
      <c r="C913" s="291" t="s">
        <v>2422</v>
      </c>
      <c r="D913" s="1">
        <v>1</v>
      </c>
      <c r="E913" s="1">
        <v>489</v>
      </c>
      <c r="J913" s="64" t="s">
        <v>129</v>
      </c>
      <c r="K913" s="64" t="s">
        <v>142</v>
      </c>
      <c r="L913" s="64" t="s">
        <v>146</v>
      </c>
      <c r="M913" s="64">
        <v>6</v>
      </c>
      <c r="N913" s="64">
        <v>16.7</v>
      </c>
    </row>
    <row r="914" spans="1:14" x14ac:dyDescent="0.25">
      <c r="A914" t="s">
        <v>191</v>
      </c>
      <c r="B914" s="1" t="s">
        <v>282</v>
      </c>
      <c r="C914" s="291" t="s">
        <v>2422</v>
      </c>
      <c r="D914" s="1">
        <v>1.5</v>
      </c>
      <c r="E914" s="1">
        <v>472.6</v>
      </c>
      <c r="J914" s="64" t="s">
        <v>129</v>
      </c>
      <c r="K914" s="64" t="s">
        <v>142</v>
      </c>
      <c r="L914" s="64" t="s">
        <v>147</v>
      </c>
      <c r="M914" s="64">
        <v>1</v>
      </c>
      <c r="N914" s="64">
        <v>5.5</v>
      </c>
    </row>
    <row r="915" spans="1:14" x14ac:dyDescent="0.25">
      <c r="A915" t="s">
        <v>191</v>
      </c>
      <c r="B915" s="1" t="s">
        <v>282</v>
      </c>
      <c r="C915" s="291" t="s">
        <v>2422</v>
      </c>
      <c r="D915" s="1">
        <v>2</v>
      </c>
      <c r="E915" s="1">
        <v>402</v>
      </c>
      <c r="J915" s="64" t="s">
        <v>129</v>
      </c>
      <c r="K915" s="64" t="s">
        <v>142</v>
      </c>
      <c r="L915" s="64" t="s">
        <v>147</v>
      </c>
      <c r="M915" s="64">
        <v>2</v>
      </c>
      <c r="N915" s="64">
        <v>10.5</v>
      </c>
    </row>
    <row r="916" spans="1:14" x14ac:dyDescent="0.25">
      <c r="A916" t="s">
        <v>191</v>
      </c>
      <c r="B916" s="1" t="s">
        <v>282</v>
      </c>
      <c r="C916" s="291" t="s">
        <v>2422</v>
      </c>
      <c r="D916" s="1">
        <v>2.5</v>
      </c>
      <c r="E916" s="1">
        <v>380.6</v>
      </c>
      <c r="J916" s="64" t="s">
        <v>129</v>
      </c>
      <c r="K916" s="64" t="s">
        <v>142</v>
      </c>
      <c r="L916" s="64" t="s">
        <v>147</v>
      </c>
      <c r="M916" s="64">
        <v>3</v>
      </c>
      <c r="N916" s="64">
        <v>15.1</v>
      </c>
    </row>
    <row r="917" spans="1:14" x14ac:dyDescent="0.25">
      <c r="A917" t="s">
        <v>191</v>
      </c>
      <c r="B917" s="1" t="s">
        <v>282</v>
      </c>
      <c r="C917" s="291" t="s">
        <v>2422</v>
      </c>
      <c r="D917" s="1">
        <v>3</v>
      </c>
      <c r="E917" s="1">
        <v>344</v>
      </c>
      <c r="J917" s="64" t="s">
        <v>129</v>
      </c>
      <c r="K917" s="64" t="s">
        <v>142</v>
      </c>
      <c r="L917" s="64" t="s">
        <v>147</v>
      </c>
      <c r="M917" s="64">
        <v>4</v>
      </c>
      <c r="N917" s="64">
        <v>19.2</v>
      </c>
    </row>
    <row r="918" spans="1:14" x14ac:dyDescent="0.25">
      <c r="A918" t="s">
        <v>191</v>
      </c>
      <c r="B918" s="1" t="s">
        <v>282</v>
      </c>
      <c r="C918" s="291" t="s">
        <v>2422</v>
      </c>
      <c r="D918" s="1">
        <v>3.5</v>
      </c>
      <c r="E918" s="1">
        <v>302.2</v>
      </c>
      <c r="J918" s="64" t="s">
        <v>129</v>
      </c>
      <c r="K918" s="64" t="s">
        <v>142</v>
      </c>
      <c r="L918" s="64" t="s">
        <v>147</v>
      </c>
      <c r="M918" s="64">
        <v>5</v>
      </c>
      <c r="N918" s="64">
        <v>22.9</v>
      </c>
    </row>
    <row r="919" spans="1:14" x14ac:dyDescent="0.25">
      <c r="A919" t="s">
        <v>191</v>
      </c>
      <c r="B919" s="1" t="s">
        <v>282</v>
      </c>
      <c r="C919" s="291" t="s">
        <v>2422</v>
      </c>
      <c r="D919" s="1">
        <v>4</v>
      </c>
      <c r="E919" s="1">
        <v>267</v>
      </c>
      <c r="J919" s="64" t="s">
        <v>129</v>
      </c>
      <c r="K919" s="64" t="s">
        <v>142</v>
      </c>
      <c r="L919" s="64" t="s">
        <v>147</v>
      </c>
      <c r="M919" s="64">
        <v>6</v>
      </c>
      <c r="N919" s="64">
        <v>26.1</v>
      </c>
    </row>
    <row r="920" spans="1:14" x14ac:dyDescent="0.25">
      <c r="A920" t="s">
        <v>191</v>
      </c>
      <c r="B920" s="1" t="s">
        <v>282</v>
      </c>
      <c r="C920" s="291" t="s">
        <v>2422</v>
      </c>
      <c r="D920" s="1">
        <v>4.5</v>
      </c>
      <c r="E920" s="1">
        <v>245.4</v>
      </c>
      <c r="J920" s="64" t="s">
        <v>129</v>
      </c>
      <c r="K920" s="64" t="s">
        <v>142</v>
      </c>
      <c r="L920" s="64" t="s">
        <v>148</v>
      </c>
      <c r="M920" s="64">
        <v>1</v>
      </c>
      <c r="N920" s="64">
        <v>6.4</v>
      </c>
    </row>
    <row r="921" spans="1:14" x14ac:dyDescent="0.25">
      <c r="A921" t="s">
        <v>191</v>
      </c>
      <c r="B921" s="1" t="s">
        <v>282</v>
      </c>
      <c r="C921" s="291" t="s">
        <v>2422</v>
      </c>
      <c r="D921" s="1">
        <v>5</v>
      </c>
      <c r="E921" s="1">
        <v>217</v>
      </c>
      <c r="J921" s="64" t="s">
        <v>129</v>
      </c>
      <c r="K921" s="64" t="s">
        <v>142</v>
      </c>
      <c r="L921" s="64" t="s">
        <v>148</v>
      </c>
      <c r="M921" s="64">
        <v>2</v>
      </c>
      <c r="N921" s="64">
        <v>12.5</v>
      </c>
    </row>
    <row r="922" spans="1:14" x14ac:dyDescent="0.25">
      <c r="A922" t="s">
        <v>191</v>
      </c>
      <c r="B922" s="1" t="s">
        <v>282</v>
      </c>
      <c r="C922" s="291" t="s">
        <v>2422</v>
      </c>
      <c r="D922" s="1">
        <v>5.5</v>
      </c>
      <c r="E922" s="1">
        <v>193</v>
      </c>
      <c r="J922" s="64" t="s">
        <v>129</v>
      </c>
      <c r="K922" s="64" t="s">
        <v>142</v>
      </c>
      <c r="L922" s="64" t="s">
        <v>148</v>
      </c>
      <c r="M922" s="64">
        <v>3</v>
      </c>
      <c r="N922" s="64">
        <v>18.100000000000001</v>
      </c>
    </row>
    <row r="923" spans="1:14" x14ac:dyDescent="0.25">
      <c r="A923" t="s">
        <v>191</v>
      </c>
      <c r="B923" s="1" t="s">
        <v>282</v>
      </c>
      <c r="C923" s="291" t="s">
        <v>2422</v>
      </c>
      <c r="D923" s="1">
        <v>6</v>
      </c>
      <c r="E923" s="1">
        <v>170</v>
      </c>
      <c r="J923" s="64" t="s">
        <v>129</v>
      </c>
      <c r="K923" s="64" t="s">
        <v>142</v>
      </c>
      <c r="L923" s="64" t="s">
        <v>148</v>
      </c>
      <c r="M923" s="64">
        <v>4</v>
      </c>
      <c r="N923" s="64">
        <v>23.4</v>
      </c>
    </row>
    <row r="924" spans="1:14" x14ac:dyDescent="0.25">
      <c r="A924" t="s">
        <v>191</v>
      </c>
      <c r="B924" s="1" t="s">
        <v>282</v>
      </c>
      <c r="C924" s="291" t="s">
        <v>2422</v>
      </c>
      <c r="D924" s="1">
        <v>6.5</v>
      </c>
      <c r="E924" s="1">
        <v>149.30000000000001</v>
      </c>
      <c r="J924" s="64" t="s">
        <v>129</v>
      </c>
      <c r="K924" s="64" t="s">
        <v>142</v>
      </c>
      <c r="L924" s="64" t="s">
        <v>148</v>
      </c>
      <c r="M924" s="64">
        <v>5</v>
      </c>
      <c r="N924" s="64">
        <v>28.3</v>
      </c>
    </row>
    <row r="925" spans="1:14" x14ac:dyDescent="0.25">
      <c r="A925" t="s">
        <v>191</v>
      </c>
      <c r="B925" s="1" t="s">
        <v>282</v>
      </c>
      <c r="C925" s="291" t="s">
        <v>2422</v>
      </c>
      <c r="D925" s="1">
        <v>7</v>
      </c>
      <c r="E925" s="1">
        <v>122</v>
      </c>
      <c r="J925" s="64" t="s">
        <v>129</v>
      </c>
      <c r="K925" s="64" t="s">
        <v>142</v>
      </c>
      <c r="L925" s="64" t="s">
        <v>148</v>
      </c>
      <c r="M925" s="64">
        <v>6</v>
      </c>
      <c r="N925" s="64">
        <v>32.799999999999997</v>
      </c>
    </row>
    <row r="926" spans="1:14" x14ac:dyDescent="0.25">
      <c r="A926" t="s">
        <v>191</v>
      </c>
      <c r="B926" s="1" t="s">
        <v>282</v>
      </c>
      <c r="C926" s="291" t="s">
        <v>2422</v>
      </c>
      <c r="D926" s="1">
        <v>7.5</v>
      </c>
      <c r="E926" s="1">
        <v>90.8</v>
      </c>
      <c r="J926" s="64" t="s">
        <v>129</v>
      </c>
      <c r="K926" s="64" t="s">
        <v>142</v>
      </c>
      <c r="L926" s="64" t="s">
        <v>149</v>
      </c>
      <c r="M926" s="64">
        <v>1</v>
      </c>
      <c r="N926" s="64">
        <v>7.5</v>
      </c>
    </row>
    <row r="927" spans="1:14" x14ac:dyDescent="0.25">
      <c r="A927" t="s">
        <v>191</v>
      </c>
      <c r="B927" s="1" t="s">
        <v>282</v>
      </c>
      <c r="C927" s="291" t="s">
        <v>2422</v>
      </c>
      <c r="D927" s="1">
        <v>8</v>
      </c>
      <c r="E927" s="1">
        <v>73.7</v>
      </c>
      <c r="J927" s="64" t="s">
        <v>129</v>
      </c>
      <c r="K927" s="64" t="s">
        <v>142</v>
      </c>
      <c r="L927" s="64" t="s">
        <v>149</v>
      </c>
      <c r="M927" s="64">
        <v>2</v>
      </c>
      <c r="N927" s="64">
        <v>14.7</v>
      </c>
    </row>
    <row r="928" spans="1:14" x14ac:dyDescent="0.25">
      <c r="A928" t="s">
        <v>191</v>
      </c>
      <c r="B928" s="1" t="s">
        <v>82</v>
      </c>
      <c r="C928" s="291" t="s">
        <v>2416</v>
      </c>
      <c r="D928" s="1">
        <v>-15</v>
      </c>
      <c r="E928" s="1">
        <v>0.5</v>
      </c>
      <c r="J928" s="64" t="s">
        <v>129</v>
      </c>
      <c r="K928" s="64" t="s">
        <v>142</v>
      </c>
      <c r="L928" s="64" t="s">
        <v>149</v>
      </c>
      <c r="M928" s="64">
        <v>3</v>
      </c>
      <c r="N928" s="64">
        <v>21.5</v>
      </c>
    </row>
    <row r="929" spans="1:14" x14ac:dyDescent="0.25">
      <c r="A929" t="s">
        <v>191</v>
      </c>
      <c r="B929" s="1" t="s">
        <v>82</v>
      </c>
      <c r="C929" s="291" t="s">
        <v>2416</v>
      </c>
      <c r="D929" s="1">
        <v>-14</v>
      </c>
      <c r="E929" s="1">
        <v>0.6</v>
      </c>
      <c r="J929" s="64" t="s">
        <v>129</v>
      </c>
      <c r="K929" s="64" t="s">
        <v>142</v>
      </c>
      <c r="L929" s="64" t="s">
        <v>149</v>
      </c>
      <c r="M929" s="64">
        <v>4</v>
      </c>
      <c r="N929" s="64">
        <v>28</v>
      </c>
    </row>
    <row r="930" spans="1:14" x14ac:dyDescent="0.25">
      <c r="A930" t="s">
        <v>191</v>
      </c>
      <c r="B930" s="1" t="s">
        <v>82</v>
      </c>
      <c r="C930" s="291" t="s">
        <v>2416</v>
      </c>
      <c r="D930" s="1">
        <v>-13</v>
      </c>
      <c r="E930" s="1">
        <v>0.7</v>
      </c>
      <c r="J930" s="64" t="s">
        <v>129</v>
      </c>
      <c r="K930" s="64" t="s">
        <v>142</v>
      </c>
      <c r="L930" s="64" t="s">
        <v>149</v>
      </c>
      <c r="M930" s="64">
        <v>5</v>
      </c>
      <c r="N930" s="64">
        <v>34.200000000000003</v>
      </c>
    </row>
    <row r="931" spans="1:14" x14ac:dyDescent="0.25">
      <c r="A931" t="s">
        <v>191</v>
      </c>
      <c r="B931" s="1" t="s">
        <v>82</v>
      </c>
      <c r="C931" s="291" t="s">
        <v>2416</v>
      </c>
      <c r="D931" s="1">
        <v>-12</v>
      </c>
      <c r="E931" s="1">
        <v>0.8</v>
      </c>
      <c r="J931" s="64" t="s">
        <v>129</v>
      </c>
      <c r="K931" s="64" t="s">
        <v>142</v>
      </c>
      <c r="L931" s="64" t="s">
        <v>149</v>
      </c>
      <c r="M931" s="64">
        <v>6</v>
      </c>
      <c r="N931" s="64">
        <v>40.1</v>
      </c>
    </row>
    <row r="932" spans="1:14" x14ac:dyDescent="0.25">
      <c r="A932" t="s">
        <v>191</v>
      </c>
      <c r="B932" s="1" t="s">
        <v>82</v>
      </c>
      <c r="C932" s="291" t="s">
        <v>2416</v>
      </c>
      <c r="D932" s="1">
        <v>-11</v>
      </c>
      <c r="E932" s="1">
        <v>0.9</v>
      </c>
      <c r="J932" s="64" t="s">
        <v>129</v>
      </c>
      <c r="K932" s="64" t="s">
        <v>142</v>
      </c>
      <c r="L932" s="64" t="s">
        <v>149</v>
      </c>
      <c r="M932" s="64">
        <v>7</v>
      </c>
      <c r="N932" s="64">
        <v>45.8</v>
      </c>
    </row>
    <row r="933" spans="1:14" x14ac:dyDescent="0.25">
      <c r="A933" t="s">
        <v>191</v>
      </c>
      <c r="B933" s="1" t="s">
        <v>82</v>
      </c>
      <c r="C933" s="291" t="s">
        <v>2416</v>
      </c>
      <c r="D933" s="1">
        <v>-10</v>
      </c>
      <c r="E933" s="1">
        <v>1</v>
      </c>
      <c r="J933" s="64" t="s">
        <v>129</v>
      </c>
      <c r="K933" s="64" t="s">
        <v>142</v>
      </c>
      <c r="L933" s="64" t="s">
        <v>149</v>
      </c>
      <c r="M933" s="64">
        <v>8</v>
      </c>
      <c r="N933" s="64">
        <v>50.9</v>
      </c>
    </row>
    <row r="934" spans="1:14" x14ac:dyDescent="0.25">
      <c r="A934" t="s">
        <v>191</v>
      </c>
      <c r="B934" s="1" t="s">
        <v>82</v>
      </c>
      <c r="C934" s="291" t="s">
        <v>2416</v>
      </c>
      <c r="D934" s="1">
        <v>-9</v>
      </c>
      <c r="E934" s="1">
        <v>1.08</v>
      </c>
      <c r="J934" s="64" t="s">
        <v>129</v>
      </c>
      <c r="K934" s="64" t="s">
        <v>150</v>
      </c>
      <c r="L934" s="64" t="s">
        <v>144</v>
      </c>
      <c r="M934" s="64">
        <v>1</v>
      </c>
      <c r="N934" s="64">
        <v>2.15</v>
      </c>
    </row>
    <row r="935" spans="1:14" x14ac:dyDescent="0.25">
      <c r="A935" t="s">
        <v>191</v>
      </c>
      <c r="B935" s="1" t="s">
        <v>82</v>
      </c>
      <c r="C935" s="291" t="s">
        <v>2416</v>
      </c>
      <c r="D935" s="1">
        <v>-8</v>
      </c>
      <c r="E935" s="1">
        <v>1.1599999999999999</v>
      </c>
      <c r="J935" s="64" t="s">
        <v>129</v>
      </c>
      <c r="K935" s="64" t="s">
        <v>150</v>
      </c>
      <c r="L935" s="64" t="s">
        <v>144</v>
      </c>
      <c r="M935" s="64">
        <v>2</v>
      </c>
      <c r="N935" s="64">
        <v>3.92</v>
      </c>
    </row>
    <row r="936" spans="1:14" x14ac:dyDescent="0.25">
      <c r="A936" t="s">
        <v>191</v>
      </c>
      <c r="B936" s="1" t="s">
        <v>82</v>
      </c>
      <c r="C936" s="291" t="s">
        <v>2416</v>
      </c>
      <c r="D936" s="1">
        <v>-7</v>
      </c>
      <c r="E936" s="1">
        <v>1.24</v>
      </c>
      <c r="J936" s="64" t="s">
        <v>129</v>
      </c>
      <c r="K936" s="64" t="s">
        <v>150</v>
      </c>
      <c r="L936" s="64" t="s">
        <v>144</v>
      </c>
      <c r="M936" s="64">
        <v>3</v>
      </c>
      <c r="N936" s="64">
        <v>5.43</v>
      </c>
    </row>
    <row r="937" spans="1:14" x14ac:dyDescent="0.25">
      <c r="A937" t="s">
        <v>191</v>
      </c>
      <c r="B937" s="1" t="s">
        <v>82</v>
      </c>
      <c r="C937" s="291" t="s">
        <v>2416</v>
      </c>
      <c r="D937" s="1">
        <v>-6</v>
      </c>
      <c r="E937" s="1">
        <v>1.32</v>
      </c>
      <c r="J937" s="64" t="s">
        <v>129</v>
      </c>
      <c r="K937" s="64" t="s">
        <v>150</v>
      </c>
      <c r="L937" s="64" t="s">
        <v>144</v>
      </c>
      <c r="M937" s="64">
        <v>4</v>
      </c>
      <c r="N937" s="64">
        <v>6.46</v>
      </c>
    </row>
    <row r="938" spans="1:14" x14ac:dyDescent="0.25">
      <c r="A938" t="s">
        <v>191</v>
      </c>
      <c r="B938" s="1" t="s">
        <v>82</v>
      </c>
      <c r="C938" s="291" t="s">
        <v>2416</v>
      </c>
      <c r="D938" s="1">
        <v>-5</v>
      </c>
      <c r="E938" s="1">
        <v>1.4</v>
      </c>
      <c r="J938" s="64" t="s">
        <v>129</v>
      </c>
      <c r="K938" s="64" t="s">
        <v>150</v>
      </c>
      <c r="L938" s="64" t="s">
        <v>145</v>
      </c>
      <c r="M938" s="64">
        <v>1</v>
      </c>
      <c r="N938" s="64">
        <v>2.38</v>
      </c>
    </row>
    <row r="939" spans="1:14" x14ac:dyDescent="0.25">
      <c r="A939" t="s">
        <v>191</v>
      </c>
      <c r="B939" s="1" t="s">
        <v>82</v>
      </c>
      <c r="C939" s="291" t="s">
        <v>2416</v>
      </c>
      <c r="D939" s="1">
        <v>-4</v>
      </c>
      <c r="E939" s="1">
        <v>1.5</v>
      </c>
      <c r="J939" s="64" t="s">
        <v>129</v>
      </c>
      <c r="K939" s="64" t="s">
        <v>150</v>
      </c>
      <c r="L939" s="64" t="s">
        <v>145</v>
      </c>
      <c r="M939" s="64">
        <v>2</v>
      </c>
      <c r="N939" s="64">
        <v>4.18</v>
      </c>
    </row>
    <row r="940" spans="1:14" x14ac:dyDescent="0.25">
      <c r="A940" t="s">
        <v>191</v>
      </c>
      <c r="B940" s="1" t="s">
        <v>82</v>
      </c>
      <c r="C940" s="291" t="s">
        <v>2416</v>
      </c>
      <c r="D940" s="1">
        <v>-3</v>
      </c>
      <c r="E940" s="1">
        <v>1.6</v>
      </c>
      <c r="J940" s="64" t="s">
        <v>129</v>
      </c>
      <c r="K940" s="64" t="s">
        <v>150</v>
      </c>
      <c r="L940" s="64" t="s">
        <v>145</v>
      </c>
      <c r="M940" s="64">
        <v>3</v>
      </c>
      <c r="N940" s="64">
        <v>5.86</v>
      </c>
    </row>
    <row r="941" spans="1:14" x14ac:dyDescent="0.25">
      <c r="A941" t="s">
        <v>191</v>
      </c>
      <c r="B941" s="1" t="s">
        <v>82</v>
      </c>
      <c r="C941" s="291" t="s">
        <v>2416</v>
      </c>
      <c r="D941" s="1">
        <v>-2</v>
      </c>
      <c r="E941" s="1">
        <v>1.7</v>
      </c>
      <c r="J941" s="64" t="s">
        <v>129</v>
      </c>
      <c r="K941" s="64" t="s">
        <v>150</v>
      </c>
      <c r="L941" s="64" t="s">
        <v>145</v>
      </c>
      <c r="M941" s="64">
        <v>4</v>
      </c>
      <c r="N941" s="64">
        <v>7.26</v>
      </c>
    </row>
    <row r="942" spans="1:14" x14ac:dyDescent="0.25">
      <c r="A942" t="s">
        <v>191</v>
      </c>
      <c r="B942" s="1" t="s">
        <v>82</v>
      </c>
      <c r="C942" s="291" t="s">
        <v>2416</v>
      </c>
      <c r="D942" s="1">
        <v>-1</v>
      </c>
      <c r="E942" s="1">
        <v>1.8</v>
      </c>
      <c r="J942" s="64" t="s">
        <v>129</v>
      </c>
      <c r="K942" s="64" t="s">
        <v>150</v>
      </c>
      <c r="L942" s="64" t="s">
        <v>145</v>
      </c>
      <c r="M942" s="64">
        <v>5</v>
      </c>
      <c r="N942" s="64">
        <v>8.43</v>
      </c>
    </row>
    <row r="943" spans="1:14" x14ac:dyDescent="0.25">
      <c r="A943" t="s">
        <v>191</v>
      </c>
      <c r="B943" s="1" t="s">
        <v>82</v>
      </c>
      <c r="C943" s="291" t="s">
        <v>2416</v>
      </c>
      <c r="D943" s="1">
        <v>0</v>
      </c>
      <c r="E943" s="1">
        <v>1.9</v>
      </c>
      <c r="J943" s="64" t="s">
        <v>129</v>
      </c>
      <c r="K943" s="64" t="s">
        <v>150</v>
      </c>
      <c r="L943" s="64" t="s">
        <v>145</v>
      </c>
      <c r="M943" s="64">
        <v>6</v>
      </c>
      <c r="N943" s="64">
        <v>9.2200000000000006</v>
      </c>
    </row>
    <row r="944" spans="1:14" x14ac:dyDescent="0.25">
      <c r="A944" t="s">
        <v>191</v>
      </c>
      <c r="B944" s="1" t="s">
        <v>82</v>
      </c>
      <c r="C944" s="291" t="s">
        <v>2416</v>
      </c>
      <c r="D944" s="1">
        <v>1</v>
      </c>
      <c r="E944" s="1">
        <v>1.98</v>
      </c>
      <c r="J944" s="64" t="s">
        <v>129</v>
      </c>
      <c r="K944" s="64" t="s">
        <v>150</v>
      </c>
      <c r="L944" s="64" t="s">
        <v>146</v>
      </c>
      <c r="M944" s="64">
        <v>1</v>
      </c>
      <c r="N944" s="64">
        <v>3.6</v>
      </c>
    </row>
    <row r="945" spans="1:14" x14ac:dyDescent="0.25">
      <c r="A945" t="s">
        <v>191</v>
      </c>
      <c r="B945" s="1" t="s">
        <v>82</v>
      </c>
      <c r="C945" s="291" t="s">
        <v>2416</v>
      </c>
      <c r="D945" s="1">
        <v>2</v>
      </c>
      <c r="E945" s="1">
        <v>2.06</v>
      </c>
      <c r="J945" s="64" t="s">
        <v>129</v>
      </c>
      <c r="K945" s="64" t="s">
        <v>150</v>
      </c>
      <c r="L945" s="64" t="s">
        <v>146</v>
      </c>
      <c r="M945" s="64">
        <v>2</v>
      </c>
      <c r="N945" s="64">
        <v>6.68</v>
      </c>
    </row>
    <row r="946" spans="1:14" x14ac:dyDescent="0.25">
      <c r="A946" t="s">
        <v>191</v>
      </c>
      <c r="B946" s="1" t="s">
        <v>82</v>
      </c>
      <c r="C946" s="291" t="s">
        <v>2416</v>
      </c>
      <c r="D946" s="1">
        <v>3</v>
      </c>
      <c r="E946" s="1">
        <v>2.14</v>
      </c>
      <c r="J946" s="64" t="s">
        <v>129</v>
      </c>
      <c r="K946" s="64" t="s">
        <v>150</v>
      </c>
      <c r="L946" s="64" t="s">
        <v>146</v>
      </c>
      <c r="M946" s="64">
        <v>3</v>
      </c>
      <c r="N946" s="64">
        <v>9.4499999999999993</v>
      </c>
    </row>
    <row r="947" spans="1:14" x14ac:dyDescent="0.25">
      <c r="A947" t="s">
        <v>191</v>
      </c>
      <c r="B947" s="1" t="s">
        <v>82</v>
      </c>
      <c r="C947" s="291" t="s">
        <v>2416</v>
      </c>
      <c r="D947" s="1">
        <v>4</v>
      </c>
      <c r="E947" s="1">
        <v>2.2200000000000002</v>
      </c>
      <c r="J947" s="64" t="s">
        <v>129</v>
      </c>
      <c r="K947" s="64" t="s">
        <v>150</v>
      </c>
      <c r="L947" s="64" t="s">
        <v>146</v>
      </c>
      <c r="M947" s="64">
        <v>4</v>
      </c>
      <c r="N947" s="64">
        <v>11.7</v>
      </c>
    </row>
    <row r="948" spans="1:14" x14ac:dyDescent="0.25">
      <c r="A948" t="s">
        <v>191</v>
      </c>
      <c r="B948" s="1" t="s">
        <v>82</v>
      </c>
      <c r="C948" s="291" t="s">
        <v>2416</v>
      </c>
      <c r="D948" s="1">
        <v>5</v>
      </c>
      <c r="E948" s="1">
        <v>2.2999999999999998</v>
      </c>
      <c r="J948" s="64" t="s">
        <v>129</v>
      </c>
      <c r="K948" s="64" t="s">
        <v>150</v>
      </c>
      <c r="L948" s="64" t="s">
        <v>146</v>
      </c>
      <c r="M948" s="64">
        <v>5</v>
      </c>
      <c r="N948" s="64">
        <v>13.8</v>
      </c>
    </row>
    <row r="949" spans="1:14" x14ac:dyDescent="0.25">
      <c r="A949" t="s">
        <v>191</v>
      </c>
      <c r="B949" s="1" t="s">
        <v>82</v>
      </c>
      <c r="C949" s="291" t="s">
        <v>2416</v>
      </c>
      <c r="D949" s="1">
        <v>6</v>
      </c>
      <c r="E949" s="1">
        <v>2.4</v>
      </c>
      <c r="J949" s="64" t="s">
        <v>129</v>
      </c>
      <c r="K949" s="64" t="s">
        <v>150</v>
      </c>
      <c r="L949" s="64" t="s">
        <v>146</v>
      </c>
      <c r="M949" s="64">
        <v>6</v>
      </c>
      <c r="N949" s="64">
        <v>15.5</v>
      </c>
    </row>
    <row r="950" spans="1:14" x14ac:dyDescent="0.25">
      <c r="A950" t="s">
        <v>191</v>
      </c>
      <c r="B950" s="1" t="s">
        <v>82</v>
      </c>
      <c r="C950" s="291" t="s">
        <v>2416</v>
      </c>
      <c r="D950" s="1">
        <v>7</v>
      </c>
      <c r="E950" s="1">
        <v>2.5</v>
      </c>
      <c r="J950" s="64" t="s">
        <v>129</v>
      </c>
      <c r="K950" s="64" t="s">
        <v>150</v>
      </c>
      <c r="L950" s="64" t="s">
        <v>147</v>
      </c>
      <c r="M950" s="64">
        <v>1</v>
      </c>
      <c r="N950" s="64">
        <v>4.8499999999999996</v>
      </c>
    </row>
    <row r="951" spans="1:14" x14ac:dyDescent="0.25">
      <c r="A951" t="s">
        <v>191</v>
      </c>
      <c r="B951" s="1" t="s">
        <v>82</v>
      </c>
      <c r="C951" s="291" t="s">
        <v>2416</v>
      </c>
      <c r="D951" s="1">
        <v>8</v>
      </c>
      <c r="E951" s="1">
        <v>2.6</v>
      </c>
      <c r="J951" s="64" t="s">
        <v>129</v>
      </c>
      <c r="K951" s="64" t="s">
        <v>150</v>
      </c>
      <c r="L951" s="64" t="s">
        <v>147</v>
      </c>
      <c r="M951" s="64">
        <v>2</v>
      </c>
      <c r="N951" s="64">
        <v>9.51</v>
      </c>
    </row>
    <row r="952" spans="1:14" x14ac:dyDescent="0.25">
      <c r="A952" t="s">
        <v>191</v>
      </c>
      <c r="B952" s="1" t="s">
        <v>82</v>
      </c>
      <c r="C952" s="291" t="s">
        <v>2416</v>
      </c>
      <c r="D952" s="1">
        <v>9</v>
      </c>
      <c r="E952" s="1">
        <v>2.7</v>
      </c>
      <c r="J952" s="64" t="s">
        <v>129</v>
      </c>
      <c r="K952" s="64" t="s">
        <v>150</v>
      </c>
      <c r="L952" s="64" t="s">
        <v>147</v>
      </c>
      <c r="M952" s="64">
        <v>3</v>
      </c>
      <c r="N952" s="64">
        <v>14.4</v>
      </c>
    </row>
    <row r="953" spans="1:14" x14ac:dyDescent="0.25">
      <c r="A953" t="s">
        <v>191</v>
      </c>
      <c r="B953" s="1" t="s">
        <v>82</v>
      </c>
      <c r="C953" s="291" t="s">
        <v>2416</v>
      </c>
      <c r="D953" s="1">
        <v>10</v>
      </c>
      <c r="E953" s="1">
        <v>2.8</v>
      </c>
      <c r="J953" s="64" t="s">
        <v>129</v>
      </c>
      <c r="K953" s="64" t="s">
        <v>150</v>
      </c>
      <c r="L953" s="64" t="s">
        <v>147</v>
      </c>
      <c r="M953" s="64">
        <v>4</v>
      </c>
      <c r="N953" s="64">
        <v>19.3</v>
      </c>
    </row>
    <row r="954" spans="1:14" x14ac:dyDescent="0.25">
      <c r="A954" t="s">
        <v>191</v>
      </c>
      <c r="B954" s="1" t="s">
        <v>82</v>
      </c>
      <c r="C954" s="291" t="s">
        <v>83</v>
      </c>
      <c r="D954" s="1">
        <v>-10</v>
      </c>
      <c r="E954" s="1">
        <v>1.5</v>
      </c>
      <c r="J954" s="64" t="s">
        <v>129</v>
      </c>
      <c r="K954" s="64" t="s">
        <v>150</v>
      </c>
      <c r="L954" s="64" t="s">
        <v>147</v>
      </c>
      <c r="M954" s="64">
        <v>5</v>
      </c>
      <c r="N954" s="64">
        <v>23.8</v>
      </c>
    </row>
    <row r="955" spans="1:14" x14ac:dyDescent="0.25">
      <c r="A955" t="s">
        <v>191</v>
      </c>
      <c r="B955" s="1" t="s">
        <v>82</v>
      </c>
      <c r="C955" s="291" t="s">
        <v>83</v>
      </c>
      <c r="D955" s="1">
        <v>-9</v>
      </c>
      <c r="E955" s="1">
        <v>1.62</v>
      </c>
      <c r="J955" s="64" t="s">
        <v>129</v>
      </c>
      <c r="K955" s="64" t="s">
        <v>150</v>
      </c>
      <c r="L955" s="64" t="s">
        <v>147</v>
      </c>
      <c r="M955" s="64">
        <v>6</v>
      </c>
      <c r="N955" s="64">
        <v>27.6</v>
      </c>
    </row>
    <row r="956" spans="1:14" x14ac:dyDescent="0.25">
      <c r="A956" t="s">
        <v>191</v>
      </c>
      <c r="B956" s="1" t="s">
        <v>82</v>
      </c>
      <c r="C956" s="291" t="s">
        <v>83</v>
      </c>
      <c r="D956" s="1">
        <v>-8</v>
      </c>
      <c r="E956" s="1">
        <v>1.74</v>
      </c>
      <c r="J956" s="64" t="s">
        <v>129</v>
      </c>
      <c r="K956" s="64" t="s">
        <v>150</v>
      </c>
      <c r="L956" s="64" t="s">
        <v>148</v>
      </c>
      <c r="M956" s="64">
        <v>1</v>
      </c>
      <c r="N956" s="64">
        <v>6.69</v>
      </c>
    </row>
    <row r="957" spans="1:14" x14ac:dyDescent="0.25">
      <c r="A957" t="s">
        <v>191</v>
      </c>
      <c r="B957" s="1" t="s">
        <v>82</v>
      </c>
      <c r="C957" s="291" t="s">
        <v>83</v>
      </c>
      <c r="D957" s="1">
        <v>-7</v>
      </c>
      <c r="E957" s="1">
        <v>1.86</v>
      </c>
      <c r="J957" s="64" t="s">
        <v>129</v>
      </c>
      <c r="K957" s="64" t="s">
        <v>150</v>
      </c>
      <c r="L957" s="64" t="s">
        <v>148</v>
      </c>
      <c r="M957" s="64">
        <v>2</v>
      </c>
      <c r="N957" s="64">
        <v>12.4</v>
      </c>
    </row>
    <row r="958" spans="1:14" x14ac:dyDescent="0.25">
      <c r="A958" t="s">
        <v>191</v>
      </c>
      <c r="B958" s="1" t="s">
        <v>82</v>
      </c>
      <c r="C958" s="291" t="s">
        <v>83</v>
      </c>
      <c r="D958" s="1">
        <v>-6</v>
      </c>
      <c r="E958" s="1">
        <v>1.98</v>
      </c>
      <c r="J958" s="64" t="s">
        <v>129</v>
      </c>
      <c r="K958" s="64" t="s">
        <v>150</v>
      </c>
      <c r="L958" s="64" t="s">
        <v>148</v>
      </c>
      <c r="M958" s="64">
        <v>3</v>
      </c>
      <c r="N958" s="64">
        <v>17.899999999999999</v>
      </c>
    </row>
    <row r="959" spans="1:14" x14ac:dyDescent="0.25">
      <c r="A959" t="s">
        <v>191</v>
      </c>
      <c r="B959" s="1" t="s">
        <v>82</v>
      </c>
      <c r="C959" s="291" t="s">
        <v>83</v>
      </c>
      <c r="D959" s="1">
        <v>-5</v>
      </c>
      <c r="E959" s="1">
        <v>2.1</v>
      </c>
      <c r="J959" s="64" t="s">
        <v>129</v>
      </c>
      <c r="K959" s="64" t="s">
        <v>150</v>
      </c>
      <c r="L959" s="64" t="s">
        <v>148</v>
      </c>
      <c r="M959" s="64">
        <v>4</v>
      </c>
      <c r="N959" s="64">
        <v>22.7</v>
      </c>
    </row>
    <row r="960" spans="1:14" x14ac:dyDescent="0.25">
      <c r="A960" t="s">
        <v>191</v>
      </c>
      <c r="B960" s="1" t="s">
        <v>82</v>
      </c>
      <c r="C960" s="291" t="s">
        <v>83</v>
      </c>
      <c r="D960" s="1">
        <v>-4</v>
      </c>
      <c r="E960" s="1">
        <v>2.2200000000000002</v>
      </c>
      <c r="J960" s="64" t="s">
        <v>129</v>
      </c>
      <c r="K960" s="64" t="s">
        <v>150</v>
      </c>
      <c r="L960" s="64" t="s">
        <v>148</v>
      </c>
      <c r="M960" s="64">
        <v>5</v>
      </c>
      <c r="N960" s="64">
        <v>26.4</v>
      </c>
    </row>
    <row r="961" spans="1:14" x14ac:dyDescent="0.25">
      <c r="A961" t="s">
        <v>191</v>
      </c>
      <c r="B961" s="1" t="s">
        <v>82</v>
      </c>
      <c r="C961" s="291" t="s">
        <v>83</v>
      </c>
      <c r="D961" s="1">
        <v>-3</v>
      </c>
      <c r="E961" s="1">
        <v>2.34</v>
      </c>
      <c r="J961" s="64" t="s">
        <v>129</v>
      </c>
      <c r="K961" s="64" t="s">
        <v>150</v>
      </c>
      <c r="L961" s="64" t="s">
        <v>148</v>
      </c>
      <c r="M961" s="64">
        <v>6</v>
      </c>
      <c r="N961" s="64">
        <v>29</v>
      </c>
    </row>
    <row r="962" spans="1:14" x14ac:dyDescent="0.25">
      <c r="A962" t="s">
        <v>191</v>
      </c>
      <c r="B962" s="1" t="s">
        <v>82</v>
      </c>
      <c r="C962" s="291" t="s">
        <v>83</v>
      </c>
      <c r="D962" s="1">
        <v>-2</v>
      </c>
      <c r="E962" s="1">
        <v>2.46</v>
      </c>
      <c r="J962" s="64" t="s">
        <v>129</v>
      </c>
      <c r="K962" s="64" t="s">
        <v>150</v>
      </c>
      <c r="L962" s="64" t="s">
        <v>149</v>
      </c>
      <c r="M962" s="64">
        <v>1</v>
      </c>
      <c r="N962" s="64">
        <v>6.98</v>
      </c>
    </row>
    <row r="963" spans="1:14" x14ac:dyDescent="0.25">
      <c r="A963" t="s">
        <v>191</v>
      </c>
      <c r="B963" s="1" t="s">
        <v>82</v>
      </c>
      <c r="C963" s="291" t="s">
        <v>83</v>
      </c>
      <c r="D963" s="1">
        <v>-1</v>
      </c>
      <c r="E963" s="1">
        <v>2.58</v>
      </c>
      <c r="J963" s="64" t="s">
        <v>129</v>
      </c>
      <c r="K963" s="64" t="s">
        <v>150</v>
      </c>
      <c r="L963" s="64" t="s">
        <v>149</v>
      </c>
      <c r="M963" s="64">
        <v>2</v>
      </c>
      <c r="N963" s="64">
        <v>14</v>
      </c>
    </row>
    <row r="964" spans="1:14" x14ac:dyDescent="0.25">
      <c r="A964" t="s">
        <v>191</v>
      </c>
      <c r="B964" s="1" t="s">
        <v>82</v>
      </c>
      <c r="C964" s="291" t="s">
        <v>83</v>
      </c>
      <c r="D964" s="1">
        <v>0</v>
      </c>
      <c r="E964" s="1">
        <v>2.7</v>
      </c>
      <c r="J964" s="64" t="s">
        <v>129</v>
      </c>
      <c r="K964" s="64" t="s">
        <v>150</v>
      </c>
      <c r="L964" s="64" t="s">
        <v>149</v>
      </c>
      <c r="M964" s="64">
        <v>3</v>
      </c>
      <c r="N964" s="64">
        <v>20.6</v>
      </c>
    </row>
    <row r="965" spans="1:14" x14ac:dyDescent="0.25">
      <c r="A965" t="s">
        <v>191</v>
      </c>
      <c r="B965" s="1" t="s">
        <v>82</v>
      </c>
      <c r="C965" s="291" t="s">
        <v>83</v>
      </c>
      <c r="D965" s="1">
        <v>1</v>
      </c>
      <c r="E965" s="1">
        <v>2.82</v>
      </c>
      <c r="J965" s="64" t="s">
        <v>129</v>
      </c>
      <c r="K965" s="64" t="s">
        <v>150</v>
      </c>
      <c r="L965" s="64" t="s">
        <v>149</v>
      </c>
      <c r="M965" s="64">
        <v>4</v>
      </c>
      <c r="N965" s="64">
        <v>26.9</v>
      </c>
    </row>
    <row r="966" spans="1:14" x14ac:dyDescent="0.25">
      <c r="A966" t="s">
        <v>191</v>
      </c>
      <c r="B966" s="1" t="s">
        <v>82</v>
      </c>
      <c r="C966" s="291" t="s">
        <v>83</v>
      </c>
      <c r="D966" s="1">
        <v>2</v>
      </c>
      <c r="E966" s="1">
        <v>2.94</v>
      </c>
      <c r="J966" s="64" t="s">
        <v>129</v>
      </c>
      <c r="K966" s="64" t="s">
        <v>150</v>
      </c>
      <c r="L966" s="64" t="s">
        <v>149</v>
      </c>
      <c r="M966" s="64">
        <v>5</v>
      </c>
      <c r="N966" s="64">
        <v>31.9</v>
      </c>
    </row>
    <row r="967" spans="1:14" x14ac:dyDescent="0.25">
      <c r="A967" t="s">
        <v>191</v>
      </c>
      <c r="B967" s="1" t="s">
        <v>82</v>
      </c>
      <c r="C967" s="291" t="s">
        <v>83</v>
      </c>
      <c r="D967" s="1">
        <v>3</v>
      </c>
      <c r="E967" s="1">
        <v>3.06</v>
      </c>
      <c r="J967" s="64" t="s">
        <v>129</v>
      </c>
      <c r="K967" s="64" t="s">
        <v>150</v>
      </c>
      <c r="L967" s="64" t="s">
        <v>149</v>
      </c>
      <c r="M967" s="64">
        <v>6</v>
      </c>
      <c r="N967" s="64">
        <v>36.5</v>
      </c>
    </row>
    <row r="968" spans="1:14" x14ac:dyDescent="0.25">
      <c r="A968" t="s">
        <v>191</v>
      </c>
      <c r="B968" s="1" t="s">
        <v>82</v>
      </c>
      <c r="C968" s="291" t="s">
        <v>83</v>
      </c>
      <c r="D968" s="1">
        <v>4</v>
      </c>
      <c r="E968" s="1">
        <v>3.18</v>
      </c>
      <c r="J968" s="64" t="s">
        <v>129</v>
      </c>
      <c r="K968" s="64" t="s">
        <v>150</v>
      </c>
      <c r="L968" s="64" t="s">
        <v>149</v>
      </c>
      <c r="M968" s="64">
        <v>7</v>
      </c>
      <c r="N968" s="64">
        <v>40.1</v>
      </c>
    </row>
    <row r="969" spans="1:14" x14ac:dyDescent="0.25">
      <c r="A969" t="s">
        <v>191</v>
      </c>
      <c r="B969" s="1" t="s">
        <v>82</v>
      </c>
      <c r="C969" s="291" t="s">
        <v>83</v>
      </c>
      <c r="D969" s="1">
        <v>5</v>
      </c>
      <c r="E969" s="1">
        <v>3.3</v>
      </c>
      <c r="J969" s="64" t="s">
        <v>129</v>
      </c>
      <c r="K969" s="64" t="s">
        <v>150</v>
      </c>
      <c r="L969" s="64" t="s">
        <v>149</v>
      </c>
      <c r="M969" s="64">
        <v>8</v>
      </c>
      <c r="N969" s="64">
        <v>43.2</v>
      </c>
    </row>
    <row r="970" spans="1:14" x14ac:dyDescent="0.25">
      <c r="A970" t="s">
        <v>191</v>
      </c>
      <c r="B970" s="1" t="s">
        <v>82</v>
      </c>
      <c r="C970" s="291" t="s">
        <v>83</v>
      </c>
      <c r="D970" s="1">
        <v>6</v>
      </c>
      <c r="E970" s="1">
        <v>3.44</v>
      </c>
      <c r="J970" s="64" t="s">
        <v>129</v>
      </c>
      <c r="K970" s="64" t="s">
        <v>151</v>
      </c>
      <c r="L970" s="64">
        <v>100</v>
      </c>
      <c r="M970" s="64">
        <v>1</v>
      </c>
      <c r="N970" s="64">
        <v>2.2000000000000002</v>
      </c>
    </row>
    <row r="971" spans="1:14" x14ac:dyDescent="0.25">
      <c r="A971" t="s">
        <v>191</v>
      </c>
      <c r="B971" s="1" t="s">
        <v>82</v>
      </c>
      <c r="C971" s="291" t="s">
        <v>83</v>
      </c>
      <c r="D971" s="1">
        <v>7</v>
      </c>
      <c r="E971" s="1">
        <v>3.57</v>
      </c>
      <c r="J971" s="64" t="s">
        <v>129</v>
      </c>
      <c r="K971" s="64" t="s">
        <v>151</v>
      </c>
      <c r="L971" s="64">
        <v>100</v>
      </c>
      <c r="M971" s="64">
        <v>2</v>
      </c>
      <c r="N971" s="64">
        <v>3.7</v>
      </c>
    </row>
    <row r="972" spans="1:14" x14ac:dyDescent="0.25">
      <c r="A972" t="s">
        <v>191</v>
      </c>
      <c r="B972" s="1" t="s">
        <v>82</v>
      </c>
      <c r="C972" s="291" t="s">
        <v>83</v>
      </c>
      <c r="D972" s="1">
        <v>8</v>
      </c>
      <c r="E972" s="1">
        <v>3.71</v>
      </c>
      <c r="J972" s="64" t="s">
        <v>129</v>
      </c>
      <c r="K972" s="64" t="s">
        <v>151</v>
      </c>
      <c r="L972" s="64">
        <v>100</v>
      </c>
      <c r="M972" s="64">
        <v>3</v>
      </c>
      <c r="N972" s="64">
        <v>5.4</v>
      </c>
    </row>
    <row r="973" spans="1:14" x14ac:dyDescent="0.25">
      <c r="A973" t="s">
        <v>191</v>
      </c>
      <c r="B973" s="1" t="s">
        <v>82</v>
      </c>
      <c r="C973" s="291" t="s">
        <v>83</v>
      </c>
      <c r="D973" s="1">
        <v>9</v>
      </c>
      <c r="E973" s="1">
        <v>3.86</v>
      </c>
      <c r="J973" s="64" t="s">
        <v>129</v>
      </c>
      <c r="K973" s="64" t="s">
        <v>151</v>
      </c>
      <c r="L973" s="64">
        <v>100</v>
      </c>
      <c r="M973" s="64">
        <v>4</v>
      </c>
      <c r="N973" s="64">
        <v>6.7</v>
      </c>
    </row>
    <row r="974" spans="1:14" x14ac:dyDescent="0.25">
      <c r="A974" t="s">
        <v>191</v>
      </c>
      <c r="B974" s="1" t="s">
        <v>82</v>
      </c>
      <c r="C974" s="291" t="s">
        <v>83</v>
      </c>
      <c r="D974" s="1">
        <v>10</v>
      </c>
      <c r="E974" s="1">
        <v>4</v>
      </c>
      <c r="J974" s="64" t="s">
        <v>129</v>
      </c>
      <c r="K974" s="64" t="s">
        <v>151</v>
      </c>
      <c r="L974" s="64">
        <v>125</v>
      </c>
      <c r="M974" s="64">
        <v>1</v>
      </c>
      <c r="N974" s="64">
        <v>1.85</v>
      </c>
    </row>
    <row r="975" spans="1:14" x14ac:dyDescent="0.25">
      <c r="A975" t="s">
        <v>191</v>
      </c>
      <c r="B975" s="1" t="s">
        <v>82</v>
      </c>
      <c r="C975" s="291" t="s">
        <v>2412</v>
      </c>
      <c r="D975" s="1">
        <v>-10</v>
      </c>
      <c r="E975" s="1">
        <v>2</v>
      </c>
      <c r="J975" s="64" t="s">
        <v>129</v>
      </c>
      <c r="K975" s="64" t="s">
        <v>151</v>
      </c>
      <c r="L975" s="64">
        <v>125</v>
      </c>
      <c r="M975" s="64">
        <v>2</v>
      </c>
      <c r="N975" s="64">
        <v>3.65</v>
      </c>
    </row>
    <row r="976" spans="1:14" x14ac:dyDescent="0.25">
      <c r="A976" t="s">
        <v>191</v>
      </c>
      <c r="B976" s="1" t="s">
        <v>82</v>
      </c>
      <c r="C976" s="291" t="s">
        <v>2412</v>
      </c>
      <c r="D976" s="1">
        <v>-9</v>
      </c>
      <c r="E976" s="1">
        <v>2.16</v>
      </c>
      <c r="J976" s="64" t="s">
        <v>129</v>
      </c>
      <c r="K976" s="64" t="s">
        <v>151</v>
      </c>
      <c r="L976" s="64">
        <v>125</v>
      </c>
      <c r="M976" s="64">
        <v>3</v>
      </c>
      <c r="N976" s="64">
        <v>5.35</v>
      </c>
    </row>
    <row r="977" spans="1:14" x14ac:dyDescent="0.25">
      <c r="A977" t="s">
        <v>191</v>
      </c>
      <c r="B977" s="1" t="s">
        <v>82</v>
      </c>
      <c r="C977" s="291" t="s">
        <v>2412</v>
      </c>
      <c r="D977" s="1">
        <v>-8</v>
      </c>
      <c r="E977" s="1">
        <v>2.3199999999999998</v>
      </c>
      <c r="J977" s="64" t="s">
        <v>129</v>
      </c>
      <c r="K977" s="64" t="s">
        <v>151</v>
      </c>
      <c r="L977" s="64">
        <v>125</v>
      </c>
      <c r="M977" s="64">
        <v>4</v>
      </c>
      <c r="N977" s="64">
        <v>7.25</v>
      </c>
    </row>
    <row r="978" spans="1:14" x14ac:dyDescent="0.25">
      <c r="A978" t="s">
        <v>191</v>
      </c>
      <c r="B978" s="1" t="s">
        <v>82</v>
      </c>
      <c r="C978" s="291" t="s">
        <v>2412</v>
      </c>
      <c r="D978" s="1">
        <v>-7</v>
      </c>
      <c r="E978" s="1">
        <v>2.48</v>
      </c>
      <c r="J978" s="64" t="s">
        <v>129</v>
      </c>
      <c r="K978" s="64" t="s">
        <v>151</v>
      </c>
      <c r="L978" s="64">
        <v>125</v>
      </c>
      <c r="M978" s="64">
        <v>5</v>
      </c>
      <c r="N978" s="64">
        <v>8.6</v>
      </c>
    </row>
    <row r="979" spans="1:14" x14ac:dyDescent="0.25">
      <c r="A979" t="s">
        <v>191</v>
      </c>
      <c r="B979" s="1" t="s">
        <v>82</v>
      </c>
      <c r="C979" s="291" t="s">
        <v>2412</v>
      </c>
      <c r="D979" s="1">
        <v>-6</v>
      </c>
      <c r="E979" s="1">
        <v>2.64</v>
      </c>
      <c r="J979" s="64" t="s">
        <v>129</v>
      </c>
      <c r="K979" s="64" t="s">
        <v>151</v>
      </c>
      <c r="L979" s="64">
        <v>125</v>
      </c>
      <c r="M979" s="64">
        <v>6</v>
      </c>
      <c r="N979" s="64">
        <v>9.8000000000000007</v>
      </c>
    </row>
    <row r="980" spans="1:14" x14ac:dyDescent="0.25">
      <c r="A980" t="s">
        <v>191</v>
      </c>
      <c r="B980" s="1" t="s">
        <v>82</v>
      </c>
      <c r="C980" s="291" t="s">
        <v>2412</v>
      </c>
      <c r="D980" s="1">
        <v>-5</v>
      </c>
      <c r="E980" s="1">
        <v>2.8</v>
      </c>
      <c r="J980" s="64" t="s">
        <v>129</v>
      </c>
      <c r="K980" s="64" t="s">
        <v>151</v>
      </c>
      <c r="L980" s="64">
        <v>160</v>
      </c>
      <c r="M980" s="64">
        <v>1</v>
      </c>
      <c r="N980" s="64">
        <v>3.3</v>
      </c>
    </row>
    <row r="981" spans="1:14" x14ac:dyDescent="0.25">
      <c r="A981" t="s">
        <v>191</v>
      </c>
      <c r="B981" s="1" t="s">
        <v>82</v>
      </c>
      <c r="C981" s="291" t="s">
        <v>2412</v>
      </c>
      <c r="D981" s="1">
        <v>-4</v>
      </c>
      <c r="E981" s="1">
        <v>2.96</v>
      </c>
      <c r="J981" s="64" t="s">
        <v>129</v>
      </c>
      <c r="K981" s="64" t="s">
        <v>151</v>
      </c>
      <c r="L981" s="64">
        <v>160</v>
      </c>
      <c r="M981" s="64">
        <v>2</v>
      </c>
      <c r="N981" s="64">
        <v>5.6</v>
      </c>
    </row>
    <row r="982" spans="1:14" x14ac:dyDescent="0.25">
      <c r="A982" t="s">
        <v>191</v>
      </c>
      <c r="B982" s="1" t="s">
        <v>82</v>
      </c>
      <c r="C982" s="291" t="s">
        <v>2412</v>
      </c>
      <c r="D982" s="1">
        <v>-3</v>
      </c>
      <c r="E982" s="1">
        <v>3.12</v>
      </c>
      <c r="J982" s="64" t="s">
        <v>129</v>
      </c>
      <c r="K982" s="64" t="s">
        <v>151</v>
      </c>
      <c r="L982" s="64">
        <v>160</v>
      </c>
      <c r="M982" s="64">
        <v>3</v>
      </c>
      <c r="N982" s="64">
        <v>9.1</v>
      </c>
    </row>
    <row r="983" spans="1:14" x14ac:dyDescent="0.25">
      <c r="A983" t="s">
        <v>191</v>
      </c>
      <c r="B983" s="1" t="s">
        <v>82</v>
      </c>
      <c r="C983" s="291" t="s">
        <v>2412</v>
      </c>
      <c r="D983" s="1">
        <v>-2</v>
      </c>
      <c r="E983" s="1">
        <v>3.28</v>
      </c>
      <c r="J983" s="64" t="s">
        <v>129</v>
      </c>
      <c r="K983" s="64" t="s">
        <v>151</v>
      </c>
      <c r="L983" s="64">
        <v>160</v>
      </c>
      <c r="M983" s="64">
        <v>4</v>
      </c>
      <c r="N983" s="64">
        <v>13</v>
      </c>
    </row>
    <row r="984" spans="1:14" x14ac:dyDescent="0.25">
      <c r="A984" t="s">
        <v>191</v>
      </c>
      <c r="B984" s="1" t="s">
        <v>82</v>
      </c>
      <c r="C984" s="291" t="s">
        <v>2412</v>
      </c>
      <c r="D984" s="1">
        <v>-1</v>
      </c>
      <c r="E984" s="1">
        <v>3.44</v>
      </c>
      <c r="J984" s="64" t="s">
        <v>129</v>
      </c>
      <c r="K984" s="64" t="s">
        <v>151</v>
      </c>
      <c r="L984" s="64">
        <v>160</v>
      </c>
      <c r="M984" s="64">
        <v>5</v>
      </c>
      <c r="N984" s="64">
        <v>14.7</v>
      </c>
    </row>
    <row r="985" spans="1:14" x14ac:dyDescent="0.25">
      <c r="A985" t="s">
        <v>191</v>
      </c>
      <c r="B985" s="1" t="s">
        <v>82</v>
      </c>
      <c r="C985" s="291" t="s">
        <v>2412</v>
      </c>
      <c r="D985" s="1">
        <v>0</v>
      </c>
      <c r="E985" s="1">
        <v>3.6</v>
      </c>
      <c r="J985" s="64" t="s">
        <v>129</v>
      </c>
      <c r="K985" s="64" t="s">
        <v>151</v>
      </c>
      <c r="L985" s="64">
        <v>160</v>
      </c>
      <c r="M985" s="64">
        <v>6</v>
      </c>
      <c r="N985" s="64">
        <v>17</v>
      </c>
    </row>
    <row r="986" spans="1:14" x14ac:dyDescent="0.25">
      <c r="A986" t="s">
        <v>191</v>
      </c>
      <c r="B986" s="1" t="s">
        <v>82</v>
      </c>
      <c r="C986" s="291" t="s">
        <v>2412</v>
      </c>
      <c r="D986" s="1">
        <v>1</v>
      </c>
      <c r="E986" s="1">
        <v>3.76</v>
      </c>
      <c r="J986" s="64" t="s">
        <v>129</v>
      </c>
      <c r="K986" s="64" t="s">
        <v>151</v>
      </c>
      <c r="L986" s="64">
        <v>200</v>
      </c>
      <c r="M986" s="64">
        <v>1</v>
      </c>
      <c r="N986" s="64">
        <v>5.2</v>
      </c>
    </row>
    <row r="987" spans="1:14" x14ac:dyDescent="0.25">
      <c r="A987" t="s">
        <v>191</v>
      </c>
      <c r="B987" s="1" t="s">
        <v>82</v>
      </c>
      <c r="C987" s="291" t="s">
        <v>2412</v>
      </c>
      <c r="D987" s="1">
        <v>2</v>
      </c>
      <c r="E987" s="1">
        <v>3.92</v>
      </c>
      <c r="J987" s="64" t="s">
        <v>129</v>
      </c>
      <c r="K987" s="64" t="s">
        <v>151</v>
      </c>
      <c r="L987" s="64">
        <v>200</v>
      </c>
      <c r="M987" s="64">
        <v>2</v>
      </c>
      <c r="N987" s="64">
        <v>10</v>
      </c>
    </row>
    <row r="988" spans="1:14" x14ac:dyDescent="0.25">
      <c r="A988" t="s">
        <v>191</v>
      </c>
      <c r="B988" s="1" t="s">
        <v>82</v>
      </c>
      <c r="C988" s="291" t="s">
        <v>2412</v>
      </c>
      <c r="D988" s="1">
        <v>3</v>
      </c>
      <c r="E988" s="1">
        <v>4.08</v>
      </c>
      <c r="J988" s="64" t="s">
        <v>129</v>
      </c>
      <c r="K988" s="64" t="s">
        <v>151</v>
      </c>
      <c r="L988" s="64">
        <v>200</v>
      </c>
      <c r="M988" s="64">
        <v>3</v>
      </c>
      <c r="N988" s="64">
        <v>15.1</v>
      </c>
    </row>
    <row r="989" spans="1:14" x14ac:dyDescent="0.25">
      <c r="A989" t="s">
        <v>191</v>
      </c>
      <c r="B989" s="1" t="s">
        <v>82</v>
      </c>
      <c r="C989" s="291" t="s">
        <v>2412</v>
      </c>
      <c r="D989" s="1">
        <v>4</v>
      </c>
      <c r="E989" s="1">
        <v>4.24</v>
      </c>
      <c r="J989" s="64" t="s">
        <v>129</v>
      </c>
      <c r="K989" s="64" t="s">
        <v>151</v>
      </c>
      <c r="L989" s="64">
        <v>200</v>
      </c>
      <c r="M989" s="64">
        <v>4</v>
      </c>
      <c r="N989" s="64">
        <v>21.3</v>
      </c>
    </row>
    <row r="990" spans="1:14" x14ac:dyDescent="0.25">
      <c r="A990" t="s">
        <v>191</v>
      </c>
      <c r="B990" s="1" t="s">
        <v>82</v>
      </c>
      <c r="C990" s="291" t="s">
        <v>2412</v>
      </c>
      <c r="D990" s="1">
        <v>5</v>
      </c>
      <c r="E990" s="1">
        <v>4.4000000000000004</v>
      </c>
      <c r="J990" s="64" t="s">
        <v>129</v>
      </c>
      <c r="K990" s="64" t="s">
        <v>151</v>
      </c>
      <c r="L990" s="64">
        <v>200</v>
      </c>
      <c r="M990" s="64">
        <v>5</v>
      </c>
      <c r="N990" s="64">
        <v>26.1</v>
      </c>
    </row>
    <row r="991" spans="1:14" x14ac:dyDescent="0.25">
      <c r="A991" t="s">
        <v>191</v>
      </c>
      <c r="B991" s="1" t="s">
        <v>82</v>
      </c>
      <c r="C991" s="291" t="s">
        <v>2412</v>
      </c>
      <c r="D991" s="1">
        <v>6</v>
      </c>
      <c r="E991" s="1">
        <v>4.5599999999999996</v>
      </c>
      <c r="J991" s="64" t="s">
        <v>129</v>
      </c>
      <c r="K991" s="64" t="s">
        <v>151</v>
      </c>
      <c r="L991" s="64">
        <v>200</v>
      </c>
      <c r="M991" s="64">
        <v>6</v>
      </c>
      <c r="N991" s="64">
        <v>29.3</v>
      </c>
    </row>
    <row r="992" spans="1:14" x14ac:dyDescent="0.25">
      <c r="A992" t="s">
        <v>191</v>
      </c>
      <c r="B992" s="1" t="s">
        <v>82</v>
      </c>
      <c r="C992" s="291" t="s">
        <v>2412</v>
      </c>
      <c r="D992" s="1">
        <v>7</v>
      </c>
      <c r="E992" s="1">
        <v>4.72</v>
      </c>
      <c r="J992" s="64" t="s">
        <v>129</v>
      </c>
      <c r="K992" s="64" t="s">
        <v>151</v>
      </c>
      <c r="L992" s="64">
        <v>250</v>
      </c>
      <c r="M992" s="64">
        <v>1</v>
      </c>
      <c r="N992" s="64">
        <v>8.6999999999999993</v>
      </c>
    </row>
    <row r="993" spans="1:14" x14ac:dyDescent="0.25">
      <c r="A993" t="s">
        <v>191</v>
      </c>
      <c r="B993" s="1" t="s">
        <v>82</v>
      </c>
      <c r="C993" s="291" t="s">
        <v>2412</v>
      </c>
      <c r="D993" s="1">
        <v>8</v>
      </c>
      <c r="E993" s="1">
        <v>4.88</v>
      </c>
      <c r="J993" s="64" t="s">
        <v>129</v>
      </c>
      <c r="K993" s="64" t="s">
        <v>151</v>
      </c>
      <c r="L993" s="64">
        <v>250</v>
      </c>
      <c r="M993" s="64">
        <v>2</v>
      </c>
      <c r="N993" s="64">
        <v>16.600000000000001</v>
      </c>
    </row>
    <row r="994" spans="1:14" x14ac:dyDescent="0.25">
      <c r="A994" t="s">
        <v>191</v>
      </c>
      <c r="B994" s="1" t="s">
        <v>82</v>
      </c>
      <c r="C994" s="291" t="s">
        <v>2412</v>
      </c>
      <c r="D994" s="1">
        <v>9</v>
      </c>
      <c r="E994" s="1">
        <v>5.04</v>
      </c>
      <c r="J994" s="64" t="s">
        <v>129</v>
      </c>
      <c r="K994" s="64" t="s">
        <v>151</v>
      </c>
      <c r="L994" s="64">
        <v>250</v>
      </c>
      <c r="M994" s="64">
        <v>3</v>
      </c>
      <c r="N994" s="64">
        <v>24.2</v>
      </c>
    </row>
    <row r="995" spans="1:14" x14ac:dyDescent="0.25">
      <c r="A995" t="s">
        <v>191</v>
      </c>
      <c r="B995" s="1" t="s">
        <v>82</v>
      </c>
      <c r="C995" s="291" t="s">
        <v>2412</v>
      </c>
      <c r="D995" s="1">
        <v>10</v>
      </c>
      <c r="E995" s="1">
        <v>5.3</v>
      </c>
      <c r="J995" s="64" t="s">
        <v>129</v>
      </c>
      <c r="K995" s="64" t="s">
        <v>151</v>
      </c>
      <c r="L995" s="64">
        <v>250</v>
      </c>
      <c r="M995" s="64">
        <v>4</v>
      </c>
      <c r="N995" s="64">
        <v>33.700000000000003</v>
      </c>
    </row>
    <row r="996" spans="1:14" x14ac:dyDescent="0.25">
      <c r="A996" t="s">
        <v>191</v>
      </c>
      <c r="B996" s="1" t="s">
        <v>82</v>
      </c>
      <c r="C996" s="291" t="s">
        <v>2412</v>
      </c>
      <c r="D996" s="1">
        <v>11</v>
      </c>
      <c r="E996" s="1">
        <v>5.48</v>
      </c>
      <c r="J996" s="64" t="s">
        <v>129</v>
      </c>
      <c r="K996" s="64" t="s">
        <v>151</v>
      </c>
      <c r="L996" s="64">
        <v>250</v>
      </c>
      <c r="M996" s="64">
        <v>5</v>
      </c>
      <c r="N996" s="64">
        <v>40.6</v>
      </c>
    </row>
    <row r="997" spans="1:14" x14ac:dyDescent="0.25">
      <c r="A997" t="s">
        <v>191</v>
      </c>
      <c r="B997" s="1" t="s">
        <v>82</v>
      </c>
      <c r="C997" s="291" t="s">
        <v>2412</v>
      </c>
      <c r="D997" s="1">
        <v>12</v>
      </c>
      <c r="E997" s="1">
        <v>5.66</v>
      </c>
      <c r="J997" s="64" t="s">
        <v>129</v>
      </c>
      <c r="K997" s="64" t="s">
        <v>151</v>
      </c>
      <c r="L997" s="64">
        <v>250</v>
      </c>
      <c r="M997" s="64">
        <v>6</v>
      </c>
      <c r="N997" s="64">
        <v>43.5</v>
      </c>
    </row>
    <row r="998" spans="1:14" x14ac:dyDescent="0.25">
      <c r="A998" t="s">
        <v>191</v>
      </c>
      <c r="B998" s="1" t="s">
        <v>82</v>
      </c>
      <c r="C998" s="291" t="s">
        <v>2412</v>
      </c>
      <c r="D998" s="1">
        <v>13</v>
      </c>
      <c r="E998" s="1">
        <v>5.84</v>
      </c>
      <c r="J998" s="64" t="s">
        <v>129</v>
      </c>
      <c r="K998" s="64" t="s">
        <v>151</v>
      </c>
      <c r="L998" s="64">
        <v>315</v>
      </c>
      <c r="M998" s="64">
        <v>1</v>
      </c>
      <c r="N998" s="64">
        <v>7.8</v>
      </c>
    </row>
    <row r="999" spans="1:14" x14ac:dyDescent="0.25">
      <c r="A999" t="s">
        <v>191</v>
      </c>
      <c r="B999" s="1" t="s">
        <v>82</v>
      </c>
      <c r="C999" s="291" t="s">
        <v>2412</v>
      </c>
      <c r="D999" s="1">
        <v>14</v>
      </c>
      <c r="E999" s="1">
        <v>6.02</v>
      </c>
      <c r="J999" s="64" t="s">
        <v>129</v>
      </c>
      <c r="K999" s="64" t="s">
        <v>151</v>
      </c>
      <c r="L999" s="64">
        <v>315</v>
      </c>
      <c r="M999" s="64">
        <v>2</v>
      </c>
      <c r="N999" s="64">
        <v>18</v>
      </c>
    </row>
    <row r="1000" spans="1:14" x14ac:dyDescent="0.25">
      <c r="A1000" t="s">
        <v>191</v>
      </c>
      <c r="B1000" s="1" t="s">
        <v>82</v>
      </c>
      <c r="C1000" s="291" t="s">
        <v>2412</v>
      </c>
      <c r="D1000" s="1">
        <v>15</v>
      </c>
      <c r="E1000" s="1">
        <v>6.2</v>
      </c>
      <c r="J1000" s="64" t="s">
        <v>129</v>
      </c>
      <c r="K1000" s="64" t="s">
        <v>151</v>
      </c>
      <c r="L1000" s="64">
        <v>315</v>
      </c>
      <c r="M1000" s="64">
        <v>3</v>
      </c>
      <c r="N1000" s="64">
        <v>27.9</v>
      </c>
    </row>
    <row r="1001" spans="1:14" x14ac:dyDescent="0.25">
      <c r="A1001" t="s">
        <v>191</v>
      </c>
      <c r="B1001" s="1" t="s">
        <v>82</v>
      </c>
      <c r="C1001" s="291" t="s">
        <v>2413</v>
      </c>
      <c r="D1001" s="1">
        <v>-3</v>
      </c>
      <c r="E1001" s="1">
        <v>1.8</v>
      </c>
      <c r="J1001" s="64" t="s">
        <v>129</v>
      </c>
      <c r="K1001" s="64" t="s">
        <v>151</v>
      </c>
      <c r="L1001" s="64">
        <v>315</v>
      </c>
      <c r="M1001" s="64">
        <v>4</v>
      </c>
      <c r="N1001" s="64">
        <v>36.1</v>
      </c>
    </row>
    <row r="1002" spans="1:14" x14ac:dyDescent="0.25">
      <c r="A1002" t="s">
        <v>191</v>
      </c>
      <c r="B1002" s="1" t="s">
        <v>82</v>
      </c>
      <c r="C1002" s="291" t="s">
        <v>2413</v>
      </c>
      <c r="D1002" s="1">
        <v>-2</v>
      </c>
      <c r="E1002" s="1">
        <v>2</v>
      </c>
      <c r="J1002" s="64" t="s">
        <v>129</v>
      </c>
      <c r="K1002" s="64" t="s">
        <v>151</v>
      </c>
      <c r="L1002" s="64">
        <v>315</v>
      </c>
      <c r="M1002" s="64">
        <v>5</v>
      </c>
      <c r="N1002" s="64">
        <v>47.5</v>
      </c>
    </row>
    <row r="1003" spans="1:14" x14ac:dyDescent="0.25">
      <c r="A1003" t="s">
        <v>191</v>
      </c>
      <c r="B1003" s="1" t="s">
        <v>82</v>
      </c>
      <c r="C1003" s="291" t="s">
        <v>2413</v>
      </c>
      <c r="D1003" s="1">
        <v>-1</v>
      </c>
      <c r="E1003" s="1">
        <v>2.2000000000000002</v>
      </c>
      <c r="J1003" s="64" t="s">
        <v>129</v>
      </c>
      <c r="K1003" s="64" t="s">
        <v>151</v>
      </c>
      <c r="L1003" s="64">
        <v>315</v>
      </c>
      <c r="M1003" s="64">
        <v>6</v>
      </c>
      <c r="N1003" s="64">
        <v>56.5</v>
      </c>
    </row>
    <row r="1004" spans="1:14" x14ac:dyDescent="0.25">
      <c r="A1004" t="s">
        <v>191</v>
      </c>
      <c r="B1004" s="1" t="s">
        <v>82</v>
      </c>
      <c r="C1004" s="291" t="s">
        <v>2413</v>
      </c>
      <c r="D1004" s="1">
        <v>0</v>
      </c>
      <c r="E1004" s="1">
        <v>2.4</v>
      </c>
      <c r="J1004" s="64" t="s">
        <v>129</v>
      </c>
      <c r="K1004" s="64" t="s">
        <v>151</v>
      </c>
      <c r="L1004" s="64">
        <v>315</v>
      </c>
      <c r="M1004" s="64">
        <v>7</v>
      </c>
      <c r="N1004" s="64">
        <v>86.4</v>
      </c>
    </row>
    <row r="1005" spans="1:14" x14ac:dyDescent="0.25">
      <c r="A1005" t="s">
        <v>191</v>
      </c>
      <c r="B1005" s="1" t="s">
        <v>82</v>
      </c>
      <c r="C1005" s="291" t="s">
        <v>2413</v>
      </c>
      <c r="D1005" s="1">
        <v>1</v>
      </c>
      <c r="E1005" s="1">
        <v>2.68</v>
      </c>
      <c r="J1005" s="64" t="s">
        <v>129</v>
      </c>
      <c r="K1005" s="64" t="s">
        <v>151</v>
      </c>
      <c r="L1005" s="64">
        <v>315</v>
      </c>
      <c r="M1005" s="64">
        <v>8</v>
      </c>
      <c r="N1005" s="64">
        <v>91.3</v>
      </c>
    </row>
    <row r="1006" spans="1:14" x14ac:dyDescent="0.25">
      <c r="A1006" t="s">
        <v>191</v>
      </c>
      <c r="B1006" s="1" t="s">
        <v>82</v>
      </c>
      <c r="C1006" s="291" t="s">
        <v>2413</v>
      </c>
      <c r="D1006" s="1">
        <v>2</v>
      </c>
      <c r="E1006" s="1">
        <v>2.96</v>
      </c>
      <c r="J1006" s="64" t="s">
        <v>129</v>
      </c>
      <c r="K1006" s="64" t="s">
        <v>152</v>
      </c>
      <c r="L1006" s="64">
        <v>100</v>
      </c>
      <c r="M1006" s="64">
        <v>1</v>
      </c>
      <c r="N1006" s="64">
        <v>2</v>
      </c>
    </row>
    <row r="1007" spans="1:14" x14ac:dyDescent="0.25">
      <c r="A1007" t="s">
        <v>191</v>
      </c>
      <c r="B1007" s="1" t="s">
        <v>82</v>
      </c>
      <c r="C1007" s="291" t="s">
        <v>2413</v>
      </c>
      <c r="D1007" s="1">
        <v>3</v>
      </c>
      <c r="E1007" s="1">
        <v>3.24</v>
      </c>
      <c r="J1007" s="64" t="s">
        <v>129</v>
      </c>
      <c r="K1007" s="64" t="s">
        <v>152</v>
      </c>
      <c r="L1007" s="64">
        <v>100</v>
      </c>
      <c r="M1007" s="64">
        <v>2</v>
      </c>
      <c r="N1007" s="64">
        <v>4</v>
      </c>
    </row>
    <row r="1008" spans="1:14" x14ac:dyDescent="0.25">
      <c r="A1008" t="s">
        <v>191</v>
      </c>
      <c r="B1008" s="1" t="s">
        <v>82</v>
      </c>
      <c r="C1008" s="291" t="s">
        <v>2413</v>
      </c>
      <c r="D1008" s="1">
        <v>4</v>
      </c>
      <c r="E1008" s="1">
        <v>3.52</v>
      </c>
      <c r="J1008" s="64" t="s">
        <v>129</v>
      </c>
      <c r="K1008" s="64" t="s">
        <v>152</v>
      </c>
      <c r="L1008" s="64">
        <v>100</v>
      </c>
      <c r="M1008" s="64">
        <v>3</v>
      </c>
      <c r="N1008" s="64">
        <v>5.9</v>
      </c>
    </row>
    <row r="1009" spans="1:14" x14ac:dyDescent="0.25">
      <c r="A1009" t="s">
        <v>191</v>
      </c>
      <c r="B1009" s="1" t="s">
        <v>82</v>
      </c>
      <c r="C1009" s="291" t="s">
        <v>2413</v>
      </c>
      <c r="D1009" s="1">
        <v>5</v>
      </c>
      <c r="E1009" s="1">
        <v>3.8</v>
      </c>
      <c r="J1009" s="64" t="s">
        <v>129</v>
      </c>
      <c r="K1009" s="64" t="s">
        <v>152</v>
      </c>
      <c r="L1009" s="64">
        <v>100</v>
      </c>
      <c r="M1009" s="64">
        <v>4</v>
      </c>
      <c r="N1009" s="64">
        <v>7.5</v>
      </c>
    </row>
    <row r="1010" spans="1:14" x14ac:dyDescent="0.25">
      <c r="A1010" t="s">
        <v>191</v>
      </c>
      <c r="B1010" s="1" t="s">
        <v>82</v>
      </c>
      <c r="C1010" s="291" t="s">
        <v>2413</v>
      </c>
      <c r="D1010" s="1">
        <v>6</v>
      </c>
      <c r="E1010" s="1">
        <v>4.04</v>
      </c>
      <c r="J1010" s="64" t="s">
        <v>129</v>
      </c>
      <c r="K1010" s="64" t="s">
        <v>152</v>
      </c>
      <c r="L1010" s="64">
        <v>125</v>
      </c>
      <c r="M1010" s="64">
        <v>1</v>
      </c>
      <c r="N1010" s="64">
        <v>2.1</v>
      </c>
    </row>
    <row r="1011" spans="1:14" x14ac:dyDescent="0.25">
      <c r="A1011" t="s">
        <v>191</v>
      </c>
      <c r="B1011" s="1" t="s">
        <v>82</v>
      </c>
      <c r="C1011" s="291" t="s">
        <v>2413</v>
      </c>
      <c r="D1011" s="1">
        <v>7</v>
      </c>
      <c r="E1011" s="1">
        <v>4.28</v>
      </c>
      <c r="J1011" s="64" t="s">
        <v>129</v>
      </c>
      <c r="K1011" s="64" t="s">
        <v>152</v>
      </c>
      <c r="L1011" s="64">
        <v>125</v>
      </c>
      <c r="M1011" s="64">
        <v>2</v>
      </c>
      <c r="N1011" s="64">
        <v>4.0999999999999996</v>
      </c>
    </row>
    <row r="1012" spans="1:14" x14ac:dyDescent="0.25">
      <c r="A1012" t="s">
        <v>191</v>
      </c>
      <c r="B1012" s="1" t="s">
        <v>82</v>
      </c>
      <c r="C1012" s="291" t="s">
        <v>2413</v>
      </c>
      <c r="D1012" s="1">
        <v>8</v>
      </c>
      <c r="E1012" s="1">
        <v>4.5199999999999996</v>
      </c>
      <c r="J1012" s="64" t="s">
        <v>129</v>
      </c>
      <c r="K1012" s="64" t="s">
        <v>152</v>
      </c>
      <c r="L1012" s="64">
        <v>125</v>
      </c>
      <c r="M1012" s="64">
        <v>3</v>
      </c>
      <c r="N1012" s="64">
        <v>6</v>
      </c>
    </row>
    <row r="1013" spans="1:14" x14ac:dyDescent="0.25">
      <c r="A1013" t="s">
        <v>191</v>
      </c>
      <c r="B1013" s="1" t="s">
        <v>82</v>
      </c>
      <c r="C1013" s="291" t="s">
        <v>2413</v>
      </c>
      <c r="D1013" s="1">
        <v>9</v>
      </c>
      <c r="E1013" s="1">
        <v>4.76</v>
      </c>
      <c r="J1013" s="64" t="s">
        <v>129</v>
      </c>
      <c r="K1013" s="64" t="s">
        <v>152</v>
      </c>
      <c r="L1013" s="64">
        <v>125</v>
      </c>
      <c r="M1013" s="64">
        <v>4</v>
      </c>
      <c r="N1013" s="64">
        <v>7.9</v>
      </c>
    </row>
    <row r="1014" spans="1:14" x14ac:dyDescent="0.25">
      <c r="A1014" t="s">
        <v>191</v>
      </c>
      <c r="B1014" s="1" t="s">
        <v>82</v>
      </c>
      <c r="C1014" s="291" t="s">
        <v>2413</v>
      </c>
      <c r="D1014" s="1">
        <v>10</v>
      </c>
      <c r="E1014" s="1">
        <v>5</v>
      </c>
      <c r="J1014" s="64" t="s">
        <v>129</v>
      </c>
      <c r="K1014" s="64" t="s">
        <v>152</v>
      </c>
      <c r="L1014" s="64">
        <v>125</v>
      </c>
      <c r="M1014" s="64">
        <v>5</v>
      </c>
      <c r="N1014" s="64">
        <v>9.5</v>
      </c>
    </row>
    <row r="1015" spans="1:14" x14ac:dyDescent="0.25">
      <c r="A1015" t="s">
        <v>191</v>
      </c>
      <c r="B1015" s="1" t="s">
        <v>82</v>
      </c>
      <c r="C1015" s="291" t="s">
        <v>2413</v>
      </c>
      <c r="D1015" s="1">
        <v>11</v>
      </c>
      <c r="E1015" s="1">
        <v>5.26</v>
      </c>
      <c r="J1015" s="64" t="s">
        <v>129</v>
      </c>
      <c r="K1015" s="64" t="s">
        <v>152</v>
      </c>
      <c r="L1015" s="64">
        <v>125</v>
      </c>
      <c r="M1015" s="64">
        <v>6</v>
      </c>
      <c r="N1015" s="64">
        <v>10.7</v>
      </c>
    </row>
    <row r="1016" spans="1:14" x14ac:dyDescent="0.25">
      <c r="A1016" t="s">
        <v>191</v>
      </c>
      <c r="B1016" s="1" t="s">
        <v>82</v>
      </c>
      <c r="C1016" s="291" t="s">
        <v>2413</v>
      </c>
      <c r="D1016" s="1">
        <v>12</v>
      </c>
      <c r="E1016" s="1">
        <v>5.52</v>
      </c>
      <c r="J1016" s="64" t="s">
        <v>129</v>
      </c>
      <c r="K1016" s="64" t="s">
        <v>152</v>
      </c>
      <c r="L1016" s="64">
        <v>160</v>
      </c>
      <c r="M1016" s="64">
        <v>1</v>
      </c>
      <c r="N1016" s="64">
        <v>3.5</v>
      </c>
    </row>
    <row r="1017" spans="1:14" x14ac:dyDescent="0.25">
      <c r="A1017" t="s">
        <v>191</v>
      </c>
      <c r="B1017" s="1" t="s">
        <v>82</v>
      </c>
      <c r="C1017" s="291" t="s">
        <v>2413</v>
      </c>
      <c r="D1017" s="1">
        <v>13</v>
      </c>
      <c r="E1017" s="1">
        <v>5.78</v>
      </c>
      <c r="J1017" s="64" t="s">
        <v>129</v>
      </c>
      <c r="K1017" s="64" t="s">
        <v>152</v>
      </c>
      <c r="L1017" s="64">
        <v>160</v>
      </c>
      <c r="M1017" s="64">
        <v>2</v>
      </c>
      <c r="N1017" s="64">
        <v>6.7</v>
      </c>
    </row>
    <row r="1018" spans="1:14" x14ac:dyDescent="0.25">
      <c r="A1018" t="s">
        <v>191</v>
      </c>
      <c r="B1018" s="1" t="s">
        <v>82</v>
      </c>
      <c r="C1018" s="291" t="s">
        <v>2413</v>
      </c>
      <c r="D1018" s="1">
        <v>14</v>
      </c>
      <c r="E1018" s="1">
        <v>6.04</v>
      </c>
      <c r="J1018" s="64" t="s">
        <v>129</v>
      </c>
      <c r="K1018" s="64" t="s">
        <v>152</v>
      </c>
      <c r="L1018" s="64">
        <v>160</v>
      </c>
      <c r="M1018" s="64">
        <v>3</v>
      </c>
      <c r="N1018" s="64">
        <v>9.9</v>
      </c>
    </row>
    <row r="1019" spans="1:14" x14ac:dyDescent="0.25">
      <c r="A1019" t="s">
        <v>191</v>
      </c>
      <c r="B1019" s="1" t="s">
        <v>82</v>
      </c>
      <c r="C1019" s="291" t="s">
        <v>2413</v>
      </c>
      <c r="D1019" s="1">
        <v>15</v>
      </c>
      <c r="E1019" s="1">
        <v>6.3</v>
      </c>
      <c r="J1019" s="64" t="s">
        <v>129</v>
      </c>
      <c r="K1019" s="64" t="s">
        <v>152</v>
      </c>
      <c r="L1019" s="64">
        <v>160</v>
      </c>
      <c r="M1019" s="64">
        <v>4</v>
      </c>
      <c r="N1019" s="64">
        <v>12.9</v>
      </c>
    </row>
    <row r="1020" spans="1:14" x14ac:dyDescent="0.25">
      <c r="A1020" t="s">
        <v>191</v>
      </c>
      <c r="B1020" s="1" t="s">
        <v>82</v>
      </c>
      <c r="C1020" s="291" t="s">
        <v>2413</v>
      </c>
      <c r="D1020" s="1">
        <v>16</v>
      </c>
      <c r="E1020" s="1">
        <v>6.56</v>
      </c>
      <c r="J1020" s="64" t="s">
        <v>129</v>
      </c>
      <c r="K1020" s="64" t="s">
        <v>152</v>
      </c>
      <c r="L1020" s="64">
        <v>160</v>
      </c>
      <c r="M1020" s="64">
        <v>5</v>
      </c>
      <c r="N1020" s="64">
        <v>15.6</v>
      </c>
    </row>
    <row r="1021" spans="1:14" x14ac:dyDescent="0.25">
      <c r="A1021" t="s">
        <v>191</v>
      </c>
      <c r="B1021" s="1" t="s">
        <v>82</v>
      </c>
      <c r="C1021" s="291" t="s">
        <v>2413</v>
      </c>
      <c r="D1021" s="1">
        <v>17</v>
      </c>
      <c r="E1021" s="1">
        <v>6.82</v>
      </c>
      <c r="J1021" s="64" t="s">
        <v>129</v>
      </c>
      <c r="K1021" s="64" t="s">
        <v>152</v>
      </c>
      <c r="L1021" s="64">
        <v>160</v>
      </c>
      <c r="M1021" s="64">
        <v>6</v>
      </c>
      <c r="N1021" s="64">
        <v>17.7</v>
      </c>
    </row>
    <row r="1022" spans="1:14" x14ac:dyDescent="0.25">
      <c r="A1022" t="s">
        <v>191</v>
      </c>
      <c r="B1022" s="1" t="s">
        <v>82</v>
      </c>
      <c r="C1022" s="291" t="s">
        <v>2413</v>
      </c>
      <c r="D1022" s="1">
        <v>18</v>
      </c>
      <c r="E1022" s="1">
        <v>7.08</v>
      </c>
      <c r="J1022" s="64" t="s">
        <v>129</v>
      </c>
      <c r="K1022" s="64" t="s">
        <v>152</v>
      </c>
      <c r="L1022" s="64">
        <v>200</v>
      </c>
      <c r="M1022" s="64">
        <v>1</v>
      </c>
      <c r="N1022" s="64">
        <v>5.0999999999999996</v>
      </c>
    </row>
    <row r="1023" spans="1:14" x14ac:dyDescent="0.25">
      <c r="A1023" t="s">
        <v>191</v>
      </c>
      <c r="B1023" s="1" t="s">
        <v>82</v>
      </c>
      <c r="C1023" s="291" t="s">
        <v>2413</v>
      </c>
      <c r="D1023" s="1">
        <v>19</v>
      </c>
      <c r="E1023" s="1">
        <v>7.34</v>
      </c>
      <c r="J1023" s="64" t="s">
        <v>129</v>
      </c>
      <c r="K1023" s="64" t="s">
        <v>152</v>
      </c>
      <c r="L1023" s="64">
        <v>200</v>
      </c>
      <c r="M1023" s="64">
        <v>2</v>
      </c>
      <c r="N1023" s="64">
        <v>9.9</v>
      </c>
    </row>
    <row r="1024" spans="1:14" x14ac:dyDescent="0.25">
      <c r="A1024" t="s">
        <v>191</v>
      </c>
      <c r="B1024" s="1" t="s">
        <v>82</v>
      </c>
      <c r="C1024" s="291" t="s">
        <v>2413</v>
      </c>
      <c r="D1024" s="1">
        <v>20</v>
      </c>
      <c r="E1024" s="1">
        <v>7.5</v>
      </c>
      <c r="J1024" s="64" t="s">
        <v>129</v>
      </c>
      <c r="K1024" s="64" t="s">
        <v>152</v>
      </c>
      <c r="L1024" s="64">
        <v>200</v>
      </c>
      <c r="M1024" s="64">
        <v>3</v>
      </c>
      <c r="N1024" s="64">
        <v>14.7</v>
      </c>
    </row>
    <row r="1025" spans="1:14" x14ac:dyDescent="0.25">
      <c r="A1025" t="s">
        <v>191</v>
      </c>
      <c r="B1025" s="1" t="s">
        <v>82</v>
      </c>
      <c r="C1025" s="291" t="s">
        <v>2413</v>
      </c>
      <c r="D1025" s="1">
        <v>21</v>
      </c>
      <c r="E1025" s="1">
        <v>7.72</v>
      </c>
      <c r="J1025" s="64" t="s">
        <v>129</v>
      </c>
      <c r="K1025" s="64" t="s">
        <v>152</v>
      </c>
      <c r="L1025" s="64">
        <v>200</v>
      </c>
      <c r="M1025" s="64">
        <v>4</v>
      </c>
      <c r="N1025" s="64">
        <v>19.399999999999999</v>
      </c>
    </row>
    <row r="1026" spans="1:14" x14ac:dyDescent="0.25">
      <c r="A1026" t="s">
        <v>191</v>
      </c>
      <c r="B1026" s="1" t="s">
        <v>82</v>
      </c>
      <c r="C1026" s="291" t="s">
        <v>2413</v>
      </c>
      <c r="D1026" s="1">
        <v>22</v>
      </c>
      <c r="E1026" s="1">
        <v>7.94</v>
      </c>
      <c r="J1026" s="64" t="s">
        <v>129</v>
      </c>
      <c r="K1026" s="64" t="s">
        <v>152</v>
      </c>
      <c r="L1026" s="64">
        <v>200</v>
      </c>
      <c r="M1026" s="64">
        <v>5</v>
      </c>
      <c r="N1026" s="64">
        <v>23.6</v>
      </c>
    </row>
    <row r="1027" spans="1:14" x14ac:dyDescent="0.25">
      <c r="A1027" t="s">
        <v>191</v>
      </c>
      <c r="B1027" s="1" t="s">
        <v>82</v>
      </c>
      <c r="C1027" s="291" t="s">
        <v>2413</v>
      </c>
      <c r="D1027" s="1">
        <v>23</v>
      </c>
      <c r="E1027" s="1">
        <v>8.16</v>
      </c>
      <c r="J1027" s="64" t="s">
        <v>129</v>
      </c>
      <c r="K1027" s="64" t="s">
        <v>152</v>
      </c>
      <c r="L1027" s="64">
        <v>200</v>
      </c>
      <c r="M1027" s="64">
        <v>6</v>
      </c>
      <c r="N1027" s="64">
        <v>26.8</v>
      </c>
    </row>
    <row r="1028" spans="1:14" x14ac:dyDescent="0.25">
      <c r="A1028" t="s">
        <v>191</v>
      </c>
      <c r="B1028" s="1" t="s">
        <v>82</v>
      </c>
      <c r="C1028" s="291" t="s">
        <v>2413</v>
      </c>
      <c r="D1028" s="1">
        <v>24</v>
      </c>
      <c r="E1028" s="1">
        <v>8.3800000000000008</v>
      </c>
      <c r="J1028" s="64" t="s">
        <v>129</v>
      </c>
      <c r="K1028" s="64" t="s">
        <v>152</v>
      </c>
      <c r="L1028" s="64">
        <v>250</v>
      </c>
      <c r="M1028" s="64">
        <v>1</v>
      </c>
      <c r="N1028" s="64">
        <v>6.3</v>
      </c>
    </row>
    <row r="1029" spans="1:14" x14ac:dyDescent="0.25">
      <c r="A1029" t="s">
        <v>191</v>
      </c>
      <c r="B1029" s="1" t="s">
        <v>82</v>
      </c>
      <c r="C1029" s="291" t="s">
        <v>2413</v>
      </c>
      <c r="D1029" s="1">
        <v>25</v>
      </c>
      <c r="E1029" s="1">
        <v>8.6</v>
      </c>
      <c r="J1029" s="64" t="s">
        <v>129</v>
      </c>
      <c r="K1029" s="64" t="s">
        <v>152</v>
      </c>
      <c r="L1029" s="64">
        <v>250</v>
      </c>
      <c r="M1029" s="64">
        <v>2</v>
      </c>
      <c r="N1029" s="64">
        <v>12.5</v>
      </c>
    </row>
    <row r="1030" spans="1:14" x14ac:dyDescent="0.25">
      <c r="A1030" t="s">
        <v>191</v>
      </c>
      <c r="B1030" s="1" t="s">
        <v>373</v>
      </c>
      <c r="C1030" s="291" t="s">
        <v>374</v>
      </c>
      <c r="D1030" s="1">
        <v>0</v>
      </c>
      <c r="E1030" s="1">
        <v>9</v>
      </c>
      <c r="J1030" s="64" t="s">
        <v>129</v>
      </c>
      <c r="K1030" s="64" t="s">
        <v>152</v>
      </c>
      <c r="L1030" s="64">
        <v>250</v>
      </c>
      <c r="M1030" s="64">
        <v>3</v>
      </c>
      <c r="N1030" s="64">
        <v>18.5</v>
      </c>
    </row>
    <row r="1031" spans="1:14" x14ac:dyDescent="0.25">
      <c r="A1031" t="s">
        <v>191</v>
      </c>
      <c r="B1031" s="1" t="s">
        <v>373</v>
      </c>
      <c r="C1031" s="291" t="s">
        <v>392</v>
      </c>
      <c r="D1031" s="1">
        <v>0</v>
      </c>
      <c r="E1031" s="1">
        <v>11</v>
      </c>
      <c r="J1031" s="64" t="s">
        <v>129</v>
      </c>
      <c r="K1031" s="64" t="s">
        <v>152</v>
      </c>
      <c r="L1031" s="64">
        <v>250</v>
      </c>
      <c r="M1031" s="64">
        <v>4</v>
      </c>
      <c r="N1031" s="64">
        <v>24.4</v>
      </c>
    </row>
    <row r="1032" spans="1:14" x14ac:dyDescent="0.25">
      <c r="A1032" t="s">
        <v>191</v>
      </c>
      <c r="B1032" s="1" t="s">
        <v>373</v>
      </c>
      <c r="C1032" s="291" t="s">
        <v>410</v>
      </c>
      <c r="D1032" s="1">
        <v>0</v>
      </c>
      <c r="E1032" s="1">
        <v>10</v>
      </c>
      <c r="J1032" s="64" t="s">
        <v>129</v>
      </c>
      <c r="K1032" s="64" t="s">
        <v>152</v>
      </c>
      <c r="L1032" s="64">
        <v>250</v>
      </c>
      <c r="M1032" s="64">
        <v>5</v>
      </c>
      <c r="N1032" s="64">
        <v>30</v>
      </c>
    </row>
    <row r="1033" spans="1:14" x14ac:dyDescent="0.25">
      <c r="A1033" t="s">
        <v>191</v>
      </c>
      <c r="B1033" s="1" t="s">
        <v>373</v>
      </c>
      <c r="C1033" s="291" t="s">
        <v>375</v>
      </c>
      <c r="D1033" s="1">
        <v>0</v>
      </c>
      <c r="E1033" s="1">
        <v>15</v>
      </c>
      <c r="J1033" s="64" t="s">
        <v>129</v>
      </c>
      <c r="K1033" s="64" t="s">
        <v>152</v>
      </c>
      <c r="L1033" s="64">
        <v>250</v>
      </c>
      <c r="M1033" s="64">
        <v>6</v>
      </c>
      <c r="N1033" s="64">
        <v>35.299999999999997</v>
      </c>
    </row>
    <row r="1034" spans="1:14" x14ac:dyDescent="0.25">
      <c r="A1034" t="s">
        <v>191</v>
      </c>
      <c r="B1034" s="1" t="s">
        <v>373</v>
      </c>
      <c r="C1034" s="291" t="s">
        <v>393</v>
      </c>
      <c r="D1034" s="1">
        <v>0</v>
      </c>
      <c r="E1034" s="1">
        <v>17</v>
      </c>
      <c r="J1034" s="64" t="s">
        <v>129</v>
      </c>
      <c r="K1034" s="64" t="s">
        <v>152</v>
      </c>
      <c r="L1034" s="64">
        <v>315</v>
      </c>
      <c r="M1034" s="64">
        <v>1</v>
      </c>
      <c r="N1034" s="64">
        <v>7.4</v>
      </c>
    </row>
    <row r="1035" spans="1:14" x14ac:dyDescent="0.25">
      <c r="A1035" t="s">
        <v>191</v>
      </c>
      <c r="B1035" s="1" t="s">
        <v>373</v>
      </c>
      <c r="C1035" s="291" t="s">
        <v>411</v>
      </c>
      <c r="D1035" s="1">
        <v>0</v>
      </c>
      <c r="E1035" s="1">
        <v>16</v>
      </c>
      <c r="J1035" s="64" t="s">
        <v>129</v>
      </c>
      <c r="K1035" s="64" t="s">
        <v>152</v>
      </c>
      <c r="L1035" s="64">
        <v>315</v>
      </c>
      <c r="M1035" s="64">
        <v>2</v>
      </c>
      <c r="N1035" s="64">
        <v>14.2</v>
      </c>
    </row>
    <row r="1036" spans="1:14" x14ac:dyDescent="0.25">
      <c r="A1036" t="s">
        <v>191</v>
      </c>
      <c r="B1036" s="1" t="s">
        <v>373</v>
      </c>
      <c r="C1036" s="291" t="s">
        <v>376</v>
      </c>
      <c r="D1036" s="1">
        <v>0</v>
      </c>
      <c r="E1036" s="1">
        <v>22</v>
      </c>
      <c r="J1036" s="64" t="s">
        <v>129</v>
      </c>
      <c r="K1036" s="64" t="s">
        <v>152</v>
      </c>
      <c r="L1036" s="64">
        <v>315</v>
      </c>
      <c r="M1036" s="64">
        <v>3</v>
      </c>
      <c r="N1036" s="64">
        <v>21.5</v>
      </c>
    </row>
    <row r="1037" spans="1:14" x14ac:dyDescent="0.25">
      <c r="A1037" t="s">
        <v>191</v>
      </c>
      <c r="B1037" s="1" t="s">
        <v>373</v>
      </c>
      <c r="C1037" s="291" t="s">
        <v>394</v>
      </c>
      <c r="D1037" s="1">
        <v>0</v>
      </c>
      <c r="E1037" s="1">
        <v>22</v>
      </c>
      <c r="J1037" s="64" t="s">
        <v>129</v>
      </c>
      <c r="K1037" s="64" t="s">
        <v>152</v>
      </c>
      <c r="L1037" s="64">
        <v>315</v>
      </c>
      <c r="M1037" s="64">
        <v>4</v>
      </c>
      <c r="N1037" s="64">
        <v>29</v>
      </c>
    </row>
    <row r="1038" spans="1:14" x14ac:dyDescent="0.25">
      <c r="A1038" t="s">
        <v>191</v>
      </c>
      <c r="B1038" s="1" t="s">
        <v>373</v>
      </c>
      <c r="C1038" s="291" t="s">
        <v>412</v>
      </c>
      <c r="D1038" s="1">
        <v>0</v>
      </c>
      <c r="E1038" s="1">
        <v>22</v>
      </c>
      <c r="J1038" s="64" t="s">
        <v>129</v>
      </c>
      <c r="K1038" s="64" t="s">
        <v>152</v>
      </c>
      <c r="L1038" s="64">
        <v>315</v>
      </c>
      <c r="M1038" s="64">
        <v>5</v>
      </c>
      <c r="N1038" s="64">
        <v>36</v>
      </c>
    </row>
    <row r="1039" spans="1:14" x14ac:dyDescent="0.25">
      <c r="A1039" t="s">
        <v>191</v>
      </c>
      <c r="B1039" s="1" t="s">
        <v>373</v>
      </c>
      <c r="C1039" s="291" t="s">
        <v>381</v>
      </c>
      <c r="D1039" s="1">
        <v>0</v>
      </c>
      <c r="E1039" s="1">
        <v>25</v>
      </c>
      <c r="J1039" s="64" t="s">
        <v>129</v>
      </c>
      <c r="K1039" s="64" t="s">
        <v>152</v>
      </c>
      <c r="L1039" s="64">
        <v>315</v>
      </c>
      <c r="M1039" s="64">
        <v>6</v>
      </c>
      <c r="N1039" s="64">
        <v>43.1</v>
      </c>
    </row>
    <row r="1040" spans="1:14" x14ac:dyDescent="0.25">
      <c r="A1040" t="s">
        <v>191</v>
      </c>
      <c r="B1040" s="1" t="s">
        <v>373</v>
      </c>
      <c r="C1040" s="291" t="s">
        <v>399</v>
      </c>
      <c r="D1040" s="1">
        <v>0</v>
      </c>
      <c r="E1040" s="1">
        <v>27</v>
      </c>
      <c r="J1040" s="64" t="s">
        <v>129</v>
      </c>
      <c r="K1040" s="64" t="s">
        <v>152</v>
      </c>
      <c r="L1040" s="64">
        <v>315</v>
      </c>
      <c r="M1040" s="64">
        <v>7</v>
      </c>
      <c r="N1040" s="64">
        <v>50</v>
      </c>
    </row>
    <row r="1041" spans="1:14" x14ac:dyDescent="0.25">
      <c r="A1041" t="s">
        <v>191</v>
      </c>
      <c r="B1041" s="1" t="s">
        <v>373</v>
      </c>
      <c r="C1041" s="291" t="s">
        <v>417</v>
      </c>
      <c r="D1041" s="1">
        <v>0</v>
      </c>
      <c r="E1041" s="1">
        <v>20</v>
      </c>
      <c r="J1041" s="64" t="s">
        <v>129</v>
      </c>
      <c r="K1041" s="64" t="s">
        <v>152</v>
      </c>
      <c r="L1041" s="64">
        <v>315</v>
      </c>
      <c r="M1041" s="64">
        <v>8</v>
      </c>
      <c r="N1041" s="64">
        <v>56.4</v>
      </c>
    </row>
    <row r="1042" spans="1:14" x14ac:dyDescent="0.25">
      <c r="A1042" t="s">
        <v>191</v>
      </c>
      <c r="B1042" s="1" t="s">
        <v>373</v>
      </c>
      <c r="C1042" s="291" t="s">
        <v>377</v>
      </c>
      <c r="D1042" s="1">
        <v>0</v>
      </c>
      <c r="E1042" s="1">
        <v>34</v>
      </c>
      <c r="J1042" s="64" t="s">
        <v>129</v>
      </c>
      <c r="K1042" s="64" t="s">
        <v>153</v>
      </c>
      <c r="L1042" s="64" t="s">
        <v>144</v>
      </c>
      <c r="M1042" s="64">
        <v>1</v>
      </c>
      <c r="N1042" s="64">
        <v>2.1</v>
      </c>
    </row>
    <row r="1043" spans="1:14" x14ac:dyDescent="0.25">
      <c r="A1043" t="s">
        <v>191</v>
      </c>
      <c r="B1043" s="1" t="s">
        <v>373</v>
      </c>
      <c r="C1043" s="291" t="s">
        <v>395</v>
      </c>
      <c r="D1043" s="1">
        <v>0</v>
      </c>
      <c r="E1043" s="1">
        <v>28</v>
      </c>
      <c r="J1043" s="64" t="s">
        <v>129</v>
      </c>
      <c r="K1043" s="64" t="s">
        <v>153</v>
      </c>
      <c r="L1043" s="64" t="s">
        <v>144</v>
      </c>
      <c r="M1043" s="64">
        <v>2</v>
      </c>
      <c r="N1043" s="64">
        <v>3.8</v>
      </c>
    </row>
    <row r="1044" spans="1:14" x14ac:dyDescent="0.25">
      <c r="A1044" t="s">
        <v>191</v>
      </c>
      <c r="B1044" s="1" t="s">
        <v>373</v>
      </c>
      <c r="C1044" s="291" t="s">
        <v>413</v>
      </c>
      <c r="D1044" s="1">
        <v>0</v>
      </c>
      <c r="E1044" s="1">
        <v>25</v>
      </c>
      <c r="J1044" s="64" t="s">
        <v>129</v>
      </c>
      <c r="K1044" s="64" t="s">
        <v>153</v>
      </c>
      <c r="L1044" s="64" t="s">
        <v>144</v>
      </c>
      <c r="M1044" s="64">
        <v>3</v>
      </c>
      <c r="N1044" s="64">
        <v>5.2</v>
      </c>
    </row>
    <row r="1045" spans="1:14" x14ac:dyDescent="0.25">
      <c r="A1045" t="s">
        <v>191</v>
      </c>
      <c r="B1045" s="1" t="s">
        <v>373</v>
      </c>
      <c r="C1045" s="291" t="s">
        <v>380</v>
      </c>
      <c r="D1045" s="1">
        <v>0</v>
      </c>
      <c r="E1045" s="1">
        <v>63</v>
      </c>
      <c r="J1045" s="64" t="s">
        <v>129</v>
      </c>
      <c r="K1045" s="64" t="s">
        <v>153</v>
      </c>
      <c r="L1045" s="64" t="s">
        <v>144</v>
      </c>
      <c r="M1045" s="64">
        <v>4</v>
      </c>
      <c r="N1045" s="64">
        <v>6.3</v>
      </c>
    </row>
    <row r="1046" spans="1:14" x14ac:dyDescent="0.25">
      <c r="A1046" t="s">
        <v>191</v>
      </c>
      <c r="B1046" s="1" t="s">
        <v>373</v>
      </c>
      <c r="C1046" s="291" t="s">
        <v>398</v>
      </c>
      <c r="D1046" s="1">
        <v>0</v>
      </c>
      <c r="E1046" s="1">
        <v>59</v>
      </c>
      <c r="J1046" s="64" t="s">
        <v>129</v>
      </c>
      <c r="K1046" s="64" t="s">
        <v>153</v>
      </c>
      <c r="L1046" s="64" t="s">
        <v>145</v>
      </c>
      <c r="M1046" s="64">
        <v>1</v>
      </c>
      <c r="N1046" s="64">
        <v>2.2000000000000002</v>
      </c>
    </row>
    <row r="1047" spans="1:14" x14ac:dyDescent="0.25">
      <c r="A1047" t="s">
        <v>191</v>
      </c>
      <c r="B1047" s="1" t="s">
        <v>373</v>
      </c>
      <c r="C1047" s="291" t="s">
        <v>416</v>
      </c>
      <c r="D1047" s="1">
        <v>0</v>
      </c>
      <c r="E1047" s="1">
        <v>60</v>
      </c>
      <c r="J1047" s="64" t="s">
        <v>129</v>
      </c>
      <c r="K1047" s="64" t="s">
        <v>153</v>
      </c>
      <c r="L1047" s="64" t="s">
        <v>145</v>
      </c>
      <c r="M1047" s="64">
        <v>2</v>
      </c>
      <c r="N1047" s="64">
        <v>4.0999999999999996</v>
      </c>
    </row>
    <row r="1048" spans="1:14" x14ac:dyDescent="0.25">
      <c r="A1048" t="s">
        <v>191</v>
      </c>
      <c r="B1048" s="1" t="s">
        <v>373</v>
      </c>
      <c r="C1048" s="291" t="s">
        <v>382</v>
      </c>
      <c r="D1048" s="1">
        <v>0</v>
      </c>
      <c r="E1048" s="1">
        <v>32</v>
      </c>
      <c r="J1048" s="64" t="s">
        <v>129</v>
      </c>
      <c r="K1048" s="64" t="s">
        <v>153</v>
      </c>
      <c r="L1048" s="64" t="s">
        <v>145</v>
      </c>
      <c r="M1048" s="64">
        <v>3</v>
      </c>
      <c r="N1048" s="64">
        <v>5.8</v>
      </c>
    </row>
    <row r="1049" spans="1:14" x14ac:dyDescent="0.25">
      <c r="A1049" t="s">
        <v>191</v>
      </c>
      <c r="B1049" s="1" t="s">
        <v>373</v>
      </c>
      <c r="C1049" s="291" t="s">
        <v>400</v>
      </c>
      <c r="D1049" s="1">
        <v>0</v>
      </c>
      <c r="E1049" s="1">
        <v>34</v>
      </c>
      <c r="J1049" s="64" t="s">
        <v>129</v>
      </c>
      <c r="K1049" s="64" t="s">
        <v>153</v>
      </c>
      <c r="L1049" s="64" t="s">
        <v>145</v>
      </c>
      <c r="M1049" s="64">
        <v>4</v>
      </c>
      <c r="N1049" s="64">
        <v>7.3</v>
      </c>
    </row>
    <row r="1050" spans="1:14" x14ac:dyDescent="0.25">
      <c r="A1050" t="s">
        <v>191</v>
      </c>
      <c r="B1050" s="1" t="s">
        <v>373</v>
      </c>
      <c r="C1050" s="291" t="s">
        <v>418</v>
      </c>
      <c r="D1050" s="1">
        <v>0</v>
      </c>
      <c r="E1050" s="1">
        <v>36</v>
      </c>
      <c r="J1050" s="64" t="s">
        <v>129</v>
      </c>
      <c r="K1050" s="64" t="s">
        <v>153</v>
      </c>
      <c r="L1050" s="64" t="s">
        <v>145</v>
      </c>
      <c r="M1050" s="64">
        <v>5</v>
      </c>
      <c r="N1050" s="64">
        <v>8.5</v>
      </c>
    </row>
    <row r="1051" spans="1:14" x14ac:dyDescent="0.25">
      <c r="A1051" t="s">
        <v>191</v>
      </c>
      <c r="B1051" s="1" t="s">
        <v>373</v>
      </c>
      <c r="C1051" s="291" t="s">
        <v>387</v>
      </c>
      <c r="D1051" s="1">
        <v>0</v>
      </c>
      <c r="E1051" s="1">
        <v>45</v>
      </c>
      <c r="J1051" s="64" t="s">
        <v>129</v>
      </c>
      <c r="K1051" s="64" t="s">
        <v>153</v>
      </c>
      <c r="L1051" s="64" t="s">
        <v>145</v>
      </c>
      <c r="M1051" s="64">
        <v>6</v>
      </c>
      <c r="N1051" s="64">
        <v>9.6</v>
      </c>
    </row>
    <row r="1052" spans="1:14" x14ac:dyDescent="0.25">
      <c r="A1052" t="s">
        <v>191</v>
      </c>
      <c r="B1052" s="1" t="s">
        <v>373</v>
      </c>
      <c r="C1052" s="291" t="s">
        <v>405</v>
      </c>
      <c r="D1052" s="1">
        <v>0</v>
      </c>
      <c r="E1052" s="1">
        <v>52</v>
      </c>
      <c r="J1052" s="64" t="s">
        <v>129</v>
      </c>
      <c r="K1052" s="64" t="s">
        <v>153</v>
      </c>
      <c r="L1052" s="64" t="s">
        <v>146</v>
      </c>
      <c r="M1052" s="64">
        <v>1</v>
      </c>
      <c r="N1052" s="64">
        <v>3.6</v>
      </c>
    </row>
    <row r="1053" spans="1:14" x14ac:dyDescent="0.25">
      <c r="A1053" t="s">
        <v>191</v>
      </c>
      <c r="B1053" s="1" t="s">
        <v>373</v>
      </c>
      <c r="C1053" s="291" t="s">
        <v>423</v>
      </c>
      <c r="D1053" s="1">
        <v>0</v>
      </c>
      <c r="E1053" s="1">
        <v>43</v>
      </c>
      <c r="J1053" s="64" t="s">
        <v>129</v>
      </c>
      <c r="K1053" s="64" t="s">
        <v>153</v>
      </c>
      <c r="L1053" s="64" t="s">
        <v>146</v>
      </c>
      <c r="M1053" s="64">
        <v>2</v>
      </c>
      <c r="N1053" s="64">
        <v>6.8</v>
      </c>
    </row>
    <row r="1054" spans="1:14" x14ac:dyDescent="0.25">
      <c r="A1054" t="s">
        <v>191</v>
      </c>
      <c r="B1054" s="1" t="s">
        <v>373</v>
      </c>
      <c r="C1054" s="291" t="s">
        <v>383</v>
      </c>
      <c r="D1054" s="1">
        <v>0</v>
      </c>
      <c r="E1054" s="1">
        <v>43</v>
      </c>
      <c r="J1054" s="64" t="s">
        <v>129</v>
      </c>
      <c r="K1054" s="64" t="s">
        <v>153</v>
      </c>
      <c r="L1054" s="64" t="s">
        <v>146</v>
      </c>
      <c r="M1054" s="64">
        <v>3</v>
      </c>
      <c r="N1054" s="64">
        <v>9.6</v>
      </c>
    </row>
    <row r="1055" spans="1:14" x14ac:dyDescent="0.25">
      <c r="A1055" t="s">
        <v>191</v>
      </c>
      <c r="B1055" s="1" t="s">
        <v>373</v>
      </c>
      <c r="C1055" s="291" t="s">
        <v>401</v>
      </c>
      <c r="D1055" s="1">
        <v>0</v>
      </c>
      <c r="E1055" s="1">
        <v>47</v>
      </c>
      <c r="J1055" s="64" t="s">
        <v>129</v>
      </c>
      <c r="K1055" s="64" t="s">
        <v>153</v>
      </c>
      <c r="L1055" s="64" t="s">
        <v>146</v>
      </c>
      <c r="M1055" s="64">
        <v>4</v>
      </c>
      <c r="N1055" s="64">
        <v>12.1</v>
      </c>
    </row>
    <row r="1056" spans="1:14" x14ac:dyDescent="0.25">
      <c r="A1056" t="s">
        <v>191</v>
      </c>
      <c r="B1056" s="1" t="s">
        <v>373</v>
      </c>
      <c r="C1056" s="291" t="s">
        <v>419</v>
      </c>
      <c r="D1056" s="1">
        <v>0</v>
      </c>
      <c r="E1056" s="1">
        <v>42</v>
      </c>
      <c r="J1056" s="64" t="s">
        <v>129</v>
      </c>
      <c r="K1056" s="64" t="s">
        <v>153</v>
      </c>
      <c r="L1056" s="64" t="s">
        <v>146</v>
      </c>
      <c r="M1056" s="64">
        <v>5</v>
      </c>
      <c r="N1056" s="64">
        <v>14.2</v>
      </c>
    </row>
    <row r="1057" spans="1:14" x14ac:dyDescent="0.25">
      <c r="A1057" t="s">
        <v>191</v>
      </c>
      <c r="B1057" s="1" t="s">
        <v>373</v>
      </c>
      <c r="C1057" s="291" t="s">
        <v>378</v>
      </c>
      <c r="D1057" s="1">
        <v>0</v>
      </c>
      <c r="E1057" s="1">
        <v>36</v>
      </c>
      <c r="J1057" s="64" t="s">
        <v>129</v>
      </c>
      <c r="K1057" s="64" t="s">
        <v>153</v>
      </c>
      <c r="L1057" s="64" t="s">
        <v>146</v>
      </c>
      <c r="M1057" s="64">
        <v>6</v>
      </c>
      <c r="N1057" s="64">
        <v>15.9</v>
      </c>
    </row>
    <row r="1058" spans="1:14" x14ac:dyDescent="0.25">
      <c r="A1058" t="s">
        <v>191</v>
      </c>
      <c r="B1058" s="1" t="s">
        <v>373</v>
      </c>
      <c r="C1058" s="291" t="s">
        <v>396</v>
      </c>
      <c r="D1058" s="1">
        <v>0</v>
      </c>
      <c r="E1058" s="1">
        <v>32</v>
      </c>
      <c r="J1058" s="64" t="s">
        <v>129</v>
      </c>
      <c r="K1058" s="64" t="s">
        <v>153</v>
      </c>
      <c r="L1058" s="64" t="s">
        <v>147</v>
      </c>
      <c r="M1058" s="64">
        <v>1</v>
      </c>
      <c r="N1058" s="64">
        <v>5.6</v>
      </c>
    </row>
    <row r="1059" spans="1:14" x14ac:dyDescent="0.25">
      <c r="A1059" t="s">
        <v>191</v>
      </c>
      <c r="B1059" s="1" t="s">
        <v>373</v>
      </c>
      <c r="C1059" s="291" t="s">
        <v>414</v>
      </c>
      <c r="D1059" s="1">
        <v>0</v>
      </c>
      <c r="E1059" s="1">
        <v>36</v>
      </c>
      <c r="J1059" s="64" t="s">
        <v>129</v>
      </c>
      <c r="K1059" s="64" t="s">
        <v>153</v>
      </c>
      <c r="L1059" s="64" t="s">
        <v>147</v>
      </c>
      <c r="M1059" s="64">
        <v>2</v>
      </c>
      <c r="N1059" s="64">
        <v>10.7</v>
      </c>
    </row>
    <row r="1060" spans="1:14" x14ac:dyDescent="0.25">
      <c r="A1060" t="s">
        <v>191</v>
      </c>
      <c r="B1060" s="1" t="s">
        <v>373</v>
      </c>
      <c r="C1060" s="291" t="s">
        <v>384</v>
      </c>
      <c r="D1060" s="1">
        <v>0</v>
      </c>
      <c r="E1060" s="1">
        <v>53</v>
      </c>
      <c r="J1060" s="64" t="s">
        <v>129</v>
      </c>
      <c r="K1060" s="64" t="s">
        <v>153</v>
      </c>
      <c r="L1060" s="64" t="s">
        <v>147</v>
      </c>
      <c r="M1060" s="64">
        <v>3</v>
      </c>
      <c r="N1060" s="64">
        <v>15.1</v>
      </c>
    </row>
    <row r="1061" spans="1:14" x14ac:dyDescent="0.25">
      <c r="A1061" t="s">
        <v>191</v>
      </c>
      <c r="B1061" s="1" t="s">
        <v>373</v>
      </c>
      <c r="C1061" s="291" t="s">
        <v>402</v>
      </c>
      <c r="D1061" s="1">
        <v>0</v>
      </c>
      <c r="E1061" s="1">
        <v>53</v>
      </c>
      <c r="J1061" s="64" t="s">
        <v>129</v>
      </c>
      <c r="K1061" s="64" t="s">
        <v>153</v>
      </c>
      <c r="L1061" s="64" t="s">
        <v>147</v>
      </c>
      <c r="M1061" s="64">
        <v>4</v>
      </c>
      <c r="N1061" s="64">
        <v>19</v>
      </c>
    </row>
    <row r="1062" spans="1:14" x14ac:dyDescent="0.25">
      <c r="A1062" t="s">
        <v>191</v>
      </c>
      <c r="B1062" s="1" t="s">
        <v>373</v>
      </c>
      <c r="C1062" s="291" t="s">
        <v>420</v>
      </c>
      <c r="D1062" s="1">
        <v>0</v>
      </c>
      <c r="E1062" s="1">
        <v>53</v>
      </c>
      <c r="J1062" s="64" t="s">
        <v>129</v>
      </c>
      <c r="K1062" s="64" t="s">
        <v>153</v>
      </c>
      <c r="L1062" s="64" t="s">
        <v>147</v>
      </c>
      <c r="M1062" s="64">
        <v>5</v>
      </c>
      <c r="N1062" s="64">
        <v>22.2</v>
      </c>
    </row>
    <row r="1063" spans="1:14" x14ac:dyDescent="0.25">
      <c r="A1063" t="s">
        <v>191</v>
      </c>
      <c r="B1063" s="1" t="s">
        <v>373</v>
      </c>
      <c r="C1063" s="291" t="s">
        <v>379</v>
      </c>
      <c r="D1063" s="1">
        <v>0</v>
      </c>
      <c r="E1063" s="1">
        <v>53</v>
      </c>
      <c r="J1063" s="64" t="s">
        <v>129</v>
      </c>
      <c r="K1063" s="64" t="s">
        <v>153</v>
      </c>
      <c r="L1063" s="64" t="s">
        <v>147</v>
      </c>
      <c r="M1063" s="64">
        <v>6</v>
      </c>
      <c r="N1063" s="64">
        <v>24.9</v>
      </c>
    </row>
    <row r="1064" spans="1:14" x14ac:dyDescent="0.25">
      <c r="A1064" t="s">
        <v>191</v>
      </c>
      <c r="B1064" s="1" t="s">
        <v>373</v>
      </c>
      <c r="C1064" s="291" t="s">
        <v>397</v>
      </c>
      <c r="D1064" s="1">
        <v>0</v>
      </c>
      <c r="E1064" s="1">
        <v>47</v>
      </c>
      <c r="J1064" s="64" t="s">
        <v>129</v>
      </c>
      <c r="K1064" s="64" t="s">
        <v>153</v>
      </c>
      <c r="L1064" s="64" t="s">
        <v>148</v>
      </c>
      <c r="M1064" s="64">
        <v>1</v>
      </c>
      <c r="N1064" s="64">
        <v>6.6</v>
      </c>
    </row>
    <row r="1065" spans="1:14" x14ac:dyDescent="0.25">
      <c r="A1065" t="s">
        <v>191</v>
      </c>
      <c r="B1065" s="1" t="s">
        <v>373</v>
      </c>
      <c r="C1065" s="291" t="s">
        <v>415</v>
      </c>
      <c r="D1065" s="1">
        <v>0</v>
      </c>
      <c r="E1065" s="1">
        <v>46</v>
      </c>
      <c r="J1065" s="64" t="s">
        <v>129</v>
      </c>
      <c r="K1065" s="64" t="s">
        <v>153</v>
      </c>
      <c r="L1065" s="64" t="s">
        <v>148</v>
      </c>
      <c r="M1065" s="64">
        <v>2</v>
      </c>
      <c r="N1065" s="64">
        <v>12.8</v>
      </c>
    </row>
    <row r="1066" spans="1:14" x14ac:dyDescent="0.25">
      <c r="A1066" t="s">
        <v>191</v>
      </c>
      <c r="B1066" s="1" t="s">
        <v>373</v>
      </c>
      <c r="C1066" s="291" t="s">
        <v>386</v>
      </c>
      <c r="D1066" s="1">
        <v>0</v>
      </c>
      <c r="E1066" s="1">
        <v>109</v>
      </c>
      <c r="J1066" s="64" t="s">
        <v>129</v>
      </c>
      <c r="K1066" s="64" t="s">
        <v>153</v>
      </c>
      <c r="L1066" s="64" t="s">
        <v>148</v>
      </c>
      <c r="M1066" s="64">
        <v>3</v>
      </c>
      <c r="N1066" s="64">
        <v>18.399999999999999</v>
      </c>
    </row>
    <row r="1067" spans="1:14" x14ac:dyDescent="0.25">
      <c r="A1067" t="s">
        <v>191</v>
      </c>
      <c r="B1067" s="1" t="s">
        <v>373</v>
      </c>
      <c r="C1067" s="291" t="s">
        <v>404</v>
      </c>
      <c r="D1067" s="1">
        <v>0</v>
      </c>
      <c r="E1067" s="1">
        <v>91</v>
      </c>
      <c r="J1067" s="64" t="s">
        <v>129</v>
      </c>
      <c r="K1067" s="64" t="s">
        <v>153</v>
      </c>
      <c r="L1067" s="64" t="s">
        <v>148</v>
      </c>
      <c r="M1067" s="64">
        <v>4</v>
      </c>
      <c r="N1067" s="64">
        <v>23.5</v>
      </c>
    </row>
    <row r="1068" spans="1:14" x14ac:dyDescent="0.25">
      <c r="A1068" t="s">
        <v>191</v>
      </c>
      <c r="B1068" s="1" t="s">
        <v>373</v>
      </c>
      <c r="C1068" s="291" t="s">
        <v>422</v>
      </c>
      <c r="D1068" s="1">
        <v>0</v>
      </c>
      <c r="E1068" s="1">
        <v>96</v>
      </c>
      <c r="J1068" s="64" t="s">
        <v>129</v>
      </c>
      <c r="K1068" s="64" t="s">
        <v>153</v>
      </c>
      <c r="L1068" s="64" t="s">
        <v>148</v>
      </c>
      <c r="M1068" s="64">
        <v>5</v>
      </c>
      <c r="N1068" s="64">
        <v>28.1</v>
      </c>
    </row>
    <row r="1069" spans="1:14" x14ac:dyDescent="0.25">
      <c r="A1069" t="s">
        <v>191</v>
      </c>
      <c r="B1069" s="1" t="s">
        <v>373</v>
      </c>
      <c r="C1069" s="291" t="s">
        <v>391</v>
      </c>
      <c r="D1069" s="1">
        <v>0</v>
      </c>
      <c r="E1069" s="1">
        <v>176</v>
      </c>
      <c r="J1069" s="64" t="s">
        <v>129</v>
      </c>
      <c r="K1069" s="64" t="s">
        <v>153</v>
      </c>
      <c r="L1069" s="64" t="s">
        <v>148</v>
      </c>
      <c r="M1069" s="64">
        <v>6</v>
      </c>
      <c r="N1069" s="64">
        <v>32.1</v>
      </c>
    </row>
    <row r="1070" spans="1:14" x14ac:dyDescent="0.25">
      <c r="A1070" t="s">
        <v>191</v>
      </c>
      <c r="B1070" s="1" t="s">
        <v>373</v>
      </c>
      <c r="C1070" s="291" t="s">
        <v>409</v>
      </c>
      <c r="D1070" s="1">
        <v>0</v>
      </c>
      <c r="E1070" s="1">
        <v>124</v>
      </c>
      <c r="J1070" s="64" t="s">
        <v>129</v>
      </c>
      <c r="K1070" s="64" t="s">
        <v>153</v>
      </c>
      <c r="L1070" s="64" t="s">
        <v>149</v>
      </c>
      <c r="M1070" s="64">
        <v>1</v>
      </c>
      <c r="N1070" s="64">
        <v>7.8</v>
      </c>
    </row>
    <row r="1071" spans="1:14" x14ac:dyDescent="0.25">
      <c r="A1071" t="s">
        <v>191</v>
      </c>
      <c r="B1071" s="1" t="s">
        <v>373</v>
      </c>
      <c r="C1071" s="291" t="s">
        <v>427</v>
      </c>
      <c r="D1071" s="1">
        <v>0</v>
      </c>
      <c r="E1071" s="1">
        <v>139</v>
      </c>
      <c r="J1071" s="64" t="s">
        <v>129</v>
      </c>
      <c r="K1071" s="64" t="s">
        <v>153</v>
      </c>
      <c r="L1071" s="64" t="s">
        <v>149</v>
      </c>
      <c r="M1071" s="64">
        <v>2</v>
      </c>
      <c r="N1071" s="64">
        <v>15.1</v>
      </c>
    </row>
    <row r="1072" spans="1:14" x14ac:dyDescent="0.25">
      <c r="A1072" t="s">
        <v>191</v>
      </c>
      <c r="B1072" s="1" t="s">
        <v>373</v>
      </c>
      <c r="C1072" s="291" t="s">
        <v>388</v>
      </c>
      <c r="D1072" s="1">
        <v>0</v>
      </c>
      <c r="E1072" s="1">
        <v>60</v>
      </c>
      <c r="J1072" s="64" t="s">
        <v>129</v>
      </c>
      <c r="K1072" s="64" t="s">
        <v>153</v>
      </c>
      <c r="L1072" s="64" t="s">
        <v>149</v>
      </c>
      <c r="M1072" s="64">
        <v>3</v>
      </c>
      <c r="N1072" s="64">
        <v>22</v>
      </c>
    </row>
    <row r="1073" spans="1:14" x14ac:dyDescent="0.25">
      <c r="A1073" t="s">
        <v>191</v>
      </c>
      <c r="B1073" s="1" t="s">
        <v>373</v>
      </c>
      <c r="C1073" s="291" t="s">
        <v>406</v>
      </c>
      <c r="D1073" s="1">
        <v>0</v>
      </c>
      <c r="E1073" s="1">
        <v>63</v>
      </c>
      <c r="J1073" s="64" t="s">
        <v>129</v>
      </c>
      <c r="K1073" s="64" t="s">
        <v>153</v>
      </c>
      <c r="L1073" s="64" t="s">
        <v>149</v>
      </c>
      <c r="M1073" s="64">
        <v>4</v>
      </c>
      <c r="N1073" s="64">
        <v>28.4</v>
      </c>
    </row>
    <row r="1074" spans="1:14" x14ac:dyDescent="0.25">
      <c r="A1074" t="s">
        <v>191</v>
      </c>
      <c r="B1074" s="1" t="s">
        <v>373</v>
      </c>
      <c r="C1074" s="291" t="s">
        <v>424</v>
      </c>
      <c r="D1074" s="1">
        <v>0</v>
      </c>
      <c r="E1074" s="1">
        <v>63</v>
      </c>
      <c r="J1074" s="64" t="s">
        <v>129</v>
      </c>
      <c r="K1074" s="64" t="s">
        <v>153</v>
      </c>
      <c r="L1074" s="64" t="s">
        <v>149</v>
      </c>
      <c r="M1074" s="64">
        <v>5</v>
      </c>
      <c r="N1074" s="64">
        <v>34.5</v>
      </c>
    </row>
    <row r="1075" spans="1:14" x14ac:dyDescent="0.25">
      <c r="A1075" t="s">
        <v>191</v>
      </c>
      <c r="B1075" s="1" t="s">
        <v>373</v>
      </c>
      <c r="C1075" s="291" t="s">
        <v>389</v>
      </c>
      <c r="D1075" s="1">
        <v>0</v>
      </c>
      <c r="E1075" s="1">
        <v>75</v>
      </c>
      <c r="J1075" s="64" t="s">
        <v>129</v>
      </c>
      <c r="K1075" s="64" t="s">
        <v>153</v>
      </c>
      <c r="L1075" s="64" t="s">
        <v>149</v>
      </c>
      <c r="M1075" s="64">
        <v>6</v>
      </c>
      <c r="N1075" s="64">
        <v>40.1</v>
      </c>
    </row>
    <row r="1076" spans="1:14" x14ac:dyDescent="0.25">
      <c r="A1076" t="s">
        <v>191</v>
      </c>
      <c r="B1076" s="1" t="s">
        <v>373</v>
      </c>
      <c r="C1076" s="291" t="s">
        <v>407</v>
      </c>
      <c r="D1076" s="1">
        <v>0</v>
      </c>
      <c r="E1076" s="1">
        <v>77</v>
      </c>
      <c r="J1076" s="64" t="s">
        <v>129</v>
      </c>
      <c r="K1076" s="64" t="s">
        <v>153</v>
      </c>
      <c r="L1076" s="64" t="s">
        <v>149</v>
      </c>
      <c r="M1076" s="64">
        <v>7</v>
      </c>
      <c r="N1076" s="64">
        <v>45.2</v>
      </c>
    </row>
    <row r="1077" spans="1:14" x14ac:dyDescent="0.25">
      <c r="A1077" t="s">
        <v>191</v>
      </c>
      <c r="B1077" s="1" t="s">
        <v>373</v>
      </c>
      <c r="C1077" s="291" t="s">
        <v>425</v>
      </c>
      <c r="D1077" s="1">
        <v>0</v>
      </c>
      <c r="E1077" s="1">
        <v>71</v>
      </c>
      <c r="J1077" s="64" t="s">
        <v>129</v>
      </c>
      <c r="K1077" s="64" t="s">
        <v>153</v>
      </c>
      <c r="L1077" s="64" t="s">
        <v>149</v>
      </c>
      <c r="M1077" s="64">
        <v>8</v>
      </c>
      <c r="N1077" s="64">
        <v>49.9</v>
      </c>
    </row>
    <row r="1078" spans="1:14" x14ac:dyDescent="0.25">
      <c r="A1078" t="s">
        <v>191</v>
      </c>
      <c r="B1078" s="1" t="s">
        <v>373</v>
      </c>
      <c r="C1078" s="291" t="s">
        <v>385</v>
      </c>
      <c r="D1078" s="1">
        <v>0</v>
      </c>
      <c r="E1078" s="1">
        <v>74</v>
      </c>
      <c r="J1078" s="64" t="s">
        <v>129</v>
      </c>
      <c r="K1078" s="64" t="s">
        <v>154</v>
      </c>
      <c r="L1078" s="64" t="s">
        <v>144</v>
      </c>
      <c r="M1078" s="64">
        <v>1</v>
      </c>
      <c r="N1078" s="64">
        <v>2.19</v>
      </c>
    </row>
    <row r="1079" spans="1:14" x14ac:dyDescent="0.25">
      <c r="A1079" t="s">
        <v>191</v>
      </c>
      <c r="B1079" s="1" t="s">
        <v>373</v>
      </c>
      <c r="C1079" s="291" t="s">
        <v>403</v>
      </c>
      <c r="D1079" s="1">
        <v>0</v>
      </c>
      <c r="E1079" s="1">
        <v>77</v>
      </c>
      <c r="J1079" s="64" t="s">
        <v>129</v>
      </c>
      <c r="K1079" s="64" t="s">
        <v>154</v>
      </c>
      <c r="L1079" s="64" t="s">
        <v>144</v>
      </c>
      <c r="M1079" s="64">
        <v>2</v>
      </c>
      <c r="N1079" s="64">
        <v>3.93</v>
      </c>
    </row>
    <row r="1080" spans="1:14" x14ac:dyDescent="0.25">
      <c r="A1080" t="s">
        <v>191</v>
      </c>
      <c r="B1080" s="1" t="s">
        <v>373</v>
      </c>
      <c r="C1080" s="291" t="s">
        <v>421</v>
      </c>
      <c r="D1080" s="1">
        <v>0</v>
      </c>
      <c r="E1080" s="1">
        <v>73</v>
      </c>
      <c r="J1080" s="64" t="s">
        <v>129</v>
      </c>
      <c r="K1080" s="64" t="s">
        <v>154</v>
      </c>
      <c r="L1080" s="64" t="s">
        <v>144</v>
      </c>
      <c r="M1080" s="64">
        <v>3</v>
      </c>
      <c r="N1080" s="64">
        <v>5.43</v>
      </c>
    </row>
    <row r="1081" spans="1:14" x14ac:dyDescent="0.25">
      <c r="A1081" t="s">
        <v>191</v>
      </c>
      <c r="B1081" s="1" t="s">
        <v>373</v>
      </c>
      <c r="C1081" s="291" t="s">
        <v>390</v>
      </c>
      <c r="D1081" s="1">
        <v>0</v>
      </c>
      <c r="E1081" s="1">
        <v>82</v>
      </c>
      <c r="J1081" s="64" t="s">
        <v>129</v>
      </c>
      <c r="K1081" s="64" t="s">
        <v>154</v>
      </c>
      <c r="L1081" s="64" t="s">
        <v>144</v>
      </c>
      <c r="M1081" s="64">
        <v>4</v>
      </c>
      <c r="N1081" s="64">
        <v>6.38</v>
      </c>
    </row>
    <row r="1082" spans="1:14" x14ac:dyDescent="0.25">
      <c r="A1082" t="s">
        <v>191</v>
      </c>
      <c r="B1082" s="1" t="s">
        <v>373</v>
      </c>
      <c r="C1082" s="291" t="s">
        <v>408</v>
      </c>
      <c r="D1082" s="1">
        <v>0</v>
      </c>
      <c r="E1082" s="1">
        <v>107</v>
      </c>
      <c r="J1082" s="64" t="s">
        <v>129</v>
      </c>
      <c r="K1082" s="64" t="s">
        <v>154</v>
      </c>
      <c r="L1082" s="64" t="s">
        <v>145</v>
      </c>
      <c r="M1082" s="64">
        <v>1</v>
      </c>
      <c r="N1082" s="64">
        <v>2.39</v>
      </c>
    </row>
    <row r="1083" spans="1:14" x14ac:dyDescent="0.25">
      <c r="A1083" t="s">
        <v>191</v>
      </c>
      <c r="B1083" s="1" t="s">
        <v>373</v>
      </c>
      <c r="C1083" s="291" t="s">
        <v>426</v>
      </c>
      <c r="D1083" s="1">
        <v>0</v>
      </c>
      <c r="E1083" s="1">
        <v>104</v>
      </c>
      <c r="J1083" s="64" t="s">
        <v>129</v>
      </c>
      <c r="K1083" s="64" t="s">
        <v>154</v>
      </c>
      <c r="L1083" s="64" t="s">
        <v>145</v>
      </c>
      <c r="M1083" s="64">
        <v>2</v>
      </c>
      <c r="N1083" s="64">
        <v>4.17</v>
      </c>
    </row>
    <row r="1084" spans="1:14" x14ac:dyDescent="0.25">
      <c r="A1084" t="s">
        <v>191</v>
      </c>
      <c r="B1084" s="1" t="s">
        <v>428</v>
      </c>
      <c r="C1084" s="291" t="s">
        <v>374</v>
      </c>
      <c r="D1084" s="1">
        <v>0</v>
      </c>
      <c r="E1084" s="1">
        <v>10</v>
      </c>
      <c r="J1084" s="64" t="s">
        <v>129</v>
      </c>
      <c r="K1084" s="64" t="s">
        <v>154</v>
      </c>
      <c r="L1084" s="64" t="s">
        <v>145</v>
      </c>
      <c r="M1084" s="64">
        <v>3</v>
      </c>
      <c r="N1084" s="64">
        <v>5.87</v>
      </c>
    </row>
    <row r="1085" spans="1:14" x14ac:dyDescent="0.25">
      <c r="A1085" t="s">
        <v>191</v>
      </c>
      <c r="B1085" s="1" t="s">
        <v>428</v>
      </c>
      <c r="C1085" s="291" t="s">
        <v>392</v>
      </c>
      <c r="D1085" s="1">
        <v>0</v>
      </c>
      <c r="E1085" s="1">
        <v>8</v>
      </c>
      <c r="J1085" s="64" t="s">
        <v>129</v>
      </c>
      <c r="K1085" s="64" t="s">
        <v>154</v>
      </c>
      <c r="L1085" s="64" t="s">
        <v>145</v>
      </c>
      <c r="M1085" s="64">
        <v>4</v>
      </c>
      <c r="N1085" s="64">
        <v>7.27</v>
      </c>
    </row>
    <row r="1086" spans="1:14" x14ac:dyDescent="0.25">
      <c r="A1086" t="s">
        <v>191</v>
      </c>
      <c r="B1086" s="1" t="s">
        <v>428</v>
      </c>
      <c r="C1086" s="291" t="s">
        <v>410</v>
      </c>
      <c r="D1086" s="1">
        <v>0</v>
      </c>
      <c r="E1086" s="1">
        <v>10</v>
      </c>
      <c r="J1086" s="64" t="s">
        <v>129</v>
      </c>
      <c r="K1086" s="64" t="s">
        <v>154</v>
      </c>
      <c r="L1086" s="64" t="s">
        <v>145</v>
      </c>
      <c r="M1086" s="64">
        <v>5</v>
      </c>
      <c r="N1086" s="64">
        <v>8.44</v>
      </c>
    </row>
    <row r="1087" spans="1:14" x14ac:dyDescent="0.25">
      <c r="A1087" t="s">
        <v>191</v>
      </c>
      <c r="B1087" s="1" t="s">
        <v>428</v>
      </c>
      <c r="C1087" s="291" t="s">
        <v>375</v>
      </c>
      <c r="D1087" s="1">
        <v>0</v>
      </c>
      <c r="E1087" s="1">
        <v>16</v>
      </c>
      <c r="J1087" s="64" t="s">
        <v>129</v>
      </c>
      <c r="K1087" s="64" t="s">
        <v>154</v>
      </c>
      <c r="L1087" s="64" t="s">
        <v>145</v>
      </c>
      <c r="M1087" s="64">
        <v>6</v>
      </c>
      <c r="N1087" s="64">
        <v>9.11</v>
      </c>
    </row>
    <row r="1088" spans="1:14" x14ac:dyDescent="0.25">
      <c r="A1088" t="s">
        <v>191</v>
      </c>
      <c r="B1088" s="1" t="s">
        <v>428</v>
      </c>
      <c r="C1088" s="291" t="s">
        <v>393</v>
      </c>
      <c r="D1088" s="1">
        <v>0</v>
      </c>
      <c r="E1088" s="1">
        <v>15</v>
      </c>
      <c r="J1088" s="64" t="s">
        <v>129</v>
      </c>
      <c r="K1088" s="64" t="s">
        <v>154</v>
      </c>
      <c r="L1088" s="64" t="s">
        <v>146</v>
      </c>
      <c r="M1088" s="64">
        <v>1</v>
      </c>
      <c r="N1088" s="64">
        <v>3.25</v>
      </c>
    </row>
    <row r="1089" spans="1:14" x14ac:dyDescent="0.25">
      <c r="A1089" t="s">
        <v>191</v>
      </c>
      <c r="B1089" s="1" t="s">
        <v>428</v>
      </c>
      <c r="C1089" s="291" t="s">
        <v>411</v>
      </c>
      <c r="D1089" s="1">
        <v>0</v>
      </c>
      <c r="E1089" s="1">
        <v>16</v>
      </c>
      <c r="J1089" s="64" t="s">
        <v>129</v>
      </c>
      <c r="K1089" s="64" t="s">
        <v>154</v>
      </c>
      <c r="L1089" s="64" t="s">
        <v>146</v>
      </c>
      <c r="M1089" s="64">
        <v>2</v>
      </c>
      <c r="N1089" s="64">
        <v>6.57</v>
      </c>
    </row>
    <row r="1090" spans="1:14" x14ac:dyDescent="0.25">
      <c r="A1090" t="s">
        <v>191</v>
      </c>
      <c r="B1090" s="1" t="s">
        <v>428</v>
      </c>
      <c r="C1090" s="291" t="s">
        <v>376</v>
      </c>
      <c r="D1090" s="1">
        <v>0</v>
      </c>
      <c r="E1090" s="1">
        <v>22</v>
      </c>
      <c r="J1090" s="64" t="s">
        <v>129</v>
      </c>
      <c r="K1090" s="64" t="s">
        <v>154</v>
      </c>
      <c r="L1090" s="64" t="s">
        <v>146</v>
      </c>
      <c r="M1090" s="64">
        <v>3</v>
      </c>
      <c r="N1090" s="64">
        <v>9.3800000000000008</v>
      </c>
    </row>
    <row r="1091" spans="1:14" x14ac:dyDescent="0.25">
      <c r="A1091" t="s">
        <v>191</v>
      </c>
      <c r="B1091" s="1" t="s">
        <v>428</v>
      </c>
      <c r="C1091" s="291" t="s">
        <v>394</v>
      </c>
      <c r="D1091" s="1">
        <v>0</v>
      </c>
      <c r="E1091" s="1">
        <v>21</v>
      </c>
      <c r="J1091" s="64" t="s">
        <v>129</v>
      </c>
      <c r="K1091" s="64" t="s">
        <v>154</v>
      </c>
      <c r="L1091" s="64" t="s">
        <v>146</v>
      </c>
      <c r="M1091" s="64">
        <v>4</v>
      </c>
      <c r="N1091" s="64">
        <v>11.9</v>
      </c>
    </row>
    <row r="1092" spans="1:14" x14ac:dyDescent="0.25">
      <c r="A1092" t="s">
        <v>191</v>
      </c>
      <c r="B1092" s="1" t="s">
        <v>428</v>
      </c>
      <c r="C1092" s="291" t="s">
        <v>412</v>
      </c>
      <c r="D1092" s="1">
        <v>0</v>
      </c>
      <c r="E1092" s="1">
        <v>22</v>
      </c>
      <c r="J1092" s="64" t="s">
        <v>129</v>
      </c>
      <c r="K1092" s="64" t="s">
        <v>154</v>
      </c>
      <c r="L1092" s="64" t="s">
        <v>146</v>
      </c>
      <c r="M1092" s="64">
        <v>5</v>
      </c>
      <c r="N1092" s="64">
        <v>13.9</v>
      </c>
    </row>
    <row r="1093" spans="1:14" x14ac:dyDescent="0.25">
      <c r="A1093" t="s">
        <v>191</v>
      </c>
      <c r="B1093" s="1" t="s">
        <v>428</v>
      </c>
      <c r="C1093" s="291" t="s">
        <v>381</v>
      </c>
      <c r="D1093" s="1">
        <v>0</v>
      </c>
      <c r="E1093" s="1">
        <v>25</v>
      </c>
      <c r="J1093" s="64" t="s">
        <v>129</v>
      </c>
      <c r="K1093" s="64" t="s">
        <v>154</v>
      </c>
      <c r="L1093" s="64" t="s">
        <v>146</v>
      </c>
      <c r="M1093" s="64">
        <v>6</v>
      </c>
      <c r="N1093" s="64">
        <v>15</v>
      </c>
    </row>
    <row r="1094" spans="1:14" x14ac:dyDescent="0.25">
      <c r="A1094" t="s">
        <v>191</v>
      </c>
      <c r="B1094" s="1" t="s">
        <v>428</v>
      </c>
      <c r="C1094" s="291" t="s">
        <v>399</v>
      </c>
      <c r="D1094" s="1">
        <v>0</v>
      </c>
      <c r="E1094" s="1">
        <v>22</v>
      </c>
      <c r="J1094" s="64" t="s">
        <v>129</v>
      </c>
      <c r="K1094" s="64" t="s">
        <v>154</v>
      </c>
      <c r="L1094" s="64" t="s">
        <v>147</v>
      </c>
      <c r="M1094" s="64">
        <v>1</v>
      </c>
      <c r="N1094" s="64">
        <v>5.44</v>
      </c>
    </row>
    <row r="1095" spans="1:14" x14ac:dyDescent="0.25">
      <c r="A1095" t="s">
        <v>191</v>
      </c>
      <c r="B1095" s="1" t="s">
        <v>428</v>
      </c>
      <c r="C1095" s="291" t="s">
        <v>417</v>
      </c>
      <c r="D1095" s="1">
        <v>0</v>
      </c>
      <c r="E1095" s="1">
        <v>24</v>
      </c>
      <c r="J1095" s="64" t="s">
        <v>129</v>
      </c>
      <c r="K1095" s="64" t="s">
        <v>154</v>
      </c>
      <c r="L1095" s="64" t="s">
        <v>147</v>
      </c>
      <c r="M1095" s="64">
        <v>2</v>
      </c>
      <c r="N1095" s="64">
        <v>9.9499999999999993</v>
      </c>
    </row>
    <row r="1096" spans="1:14" x14ac:dyDescent="0.25">
      <c r="A1096" t="s">
        <v>191</v>
      </c>
      <c r="B1096" s="1" t="s">
        <v>428</v>
      </c>
      <c r="C1096" s="291" t="s">
        <v>377</v>
      </c>
      <c r="D1096" s="1">
        <v>0</v>
      </c>
      <c r="E1096" s="1">
        <v>28</v>
      </c>
      <c r="J1096" s="64" t="s">
        <v>129</v>
      </c>
      <c r="K1096" s="64" t="s">
        <v>154</v>
      </c>
      <c r="L1096" s="64" t="s">
        <v>147</v>
      </c>
      <c r="M1096" s="64">
        <v>3</v>
      </c>
      <c r="N1096" s="64">
        <v>14.3</v>
      </c>
    </row>
    <row r="1097" spans="1:14" x14ac:dyDescent="0.25">
      <c r="A1097" t="s">
        <v>191</v>
      </c>
      <c r="B1097" s="1" t="s">
        <v>428</v>
      </c>
      <c r="C1097" s="291" t="s">
        <v>395</v>
      </c>
      <c r="D1097" s="1">
        <v>0</v>
      </c>
      <c r="E1097" s="1">
        <v>25</v>
      </c>
      <c r="J1097" s="64" t="s">
        <v>129</v>
      </c>
      <c r="K1097" s="64" t="s">
        <v>154</v>
      </c>
      <c r="L1097" s="64" t="s">
        <v>147</v>
      </c>
      <c r="M1097" s="64">
        <v>4</v>
      </c>
      <c r="N1097" s="64">
        <v>18.3</v>
      </c>
    </row>
    <row r="1098" spans="1:14" x14ac:dyDescent="0.25">
      <c r="A1098" t="s">
        <v>191</v>
      </c>
      <c r="B1098" s="1" t="s">
        <v>428</v>
      </c>
      <c r="C1098" s="291" t="s">
        <v>413</v>
      </c>
      <c r="D1098" s="1">
        <v>0</v>
      </c>
      <c r="E1098" s="1">
        <v>27</v>
      </c>
      <c r="J1098" s="64" t="s">
        <v>129</v>
      </c>
      <c r="K1098" s="64" t="s">
        <v>154</v>
      </c>
      <c r="L1098" s="64" t="s">
        <v>147</v>
      </c>
      <c r="M1098" s="64">
        <v>5</v>
      </c>
      <c r="N1098" s="64">
        <v>21.4</v>
      </c>
    </row>
    <row r="1099" spans="1:14" x14ac:dyDescent="0.25">
      <c r="A1099" t="s">
        <v>191</v>
      </c>
      <c r="B1099" s="1" t="s">
        <v>428</v>
      </c>
      <c r="C1099" s="291" t="s">
        <v>380</v>
      </c>
      <c r="D1099" s="1">
        <v>0</v>
      </c>
      <c r="E1099" s="1">
        <v>71</v>
      </c>
      <c r="J1099" s="64" t="s">
        <v>129</v>
      </c>
      <c r="K1099" s="64" t="s">
        <v>154</v>
      </c>
      <c r="L1099" s="64" t="s">
        <v>147</v>
      </c>
      <c r="M1099" s="64">
        <v>6</v>
      </c>
      <c r="N1099" s="64">
        <v>23.3</v>
      </c>
    </row>
    <row r="1100" spans="1:14" x14ac:dyDescent="0.25">
      <c r="A1100" t="s">
        <v>191</v>
      </c>
      <c r="B1100" s="1" t="s">
        <v>428</v>
      </c>
      <c r="C1100" s="291" t="s">
        <v>398</v>
      </c>
      <c r="D1100" s="1">
        <v>0</v>
      </c>
      <c r="E1100" s="1">
        <v>64</v>
      </c>
      <c r="J1100" s="64" t="s">
        <v>129</v>
      </c>
      <c r="K1100" s="64" t="s">
        <v>154</v>
      </c>
      <c r="L1100" s="64" t="s">
        <v>148</v>
      </c>
      <c r="M1100" s="64">
        <v>1</v>
      </c>
      <c r="N1100" s="64">
        <v>6.03</v>
      </c>
    </row>
    <row r="1101" spans="1:14" x14ac:dyDescent="0.25">
      <c r="A1101" t="s">
        <v>191</v>
      </c>
      <c r="B1101" s="1" t="s">
        <v>428</v>
      </c>
      <c r="C1101" s="291" t="s">
        <v>416</v>
      </c>
      <c r="D1101" s="1">
        <v>0</v>
      </c>
      <c r="E1101" s="1">
        <v>69</v>
      </c>
      <c r="J1101" s="64" t="s">
        <v>129</v>
      </c>
      <c r="K1101" s="64" t="s">
        <v>154</v>
      </c>
      <c r="L1101" s="64" t="s">
        <v>148</v>
      </c>
      <c r="M1101" s="64">
        <v>2</v>
      </c>
      <c r="N1101" s="64">
        <v>12.4</v>
      </c>
    </row>
    <row r="1102" spans="1:14" x14ac:dyDescent="0.25">
      <c r="A1102" t="s">
        <v>191</v>
      </c>
      <c r="B1102" s="1" t="s">
        <v>428</v>
      </c>
      <c r="C1102" s="291" t="s">
        <v>382</v>
      </c>
      <c r="D1102" s="1">
        <v>0</v>
      </c>
      <c r="E1102" s="1">
        <v>32</v>
      </c>
      <c r="J1102" s="64" t="s">
        <v>129</v>
      </c>
      <c r="K1102" s="64" t="s">
        <v>154</v>
      </c>
      <c r="L1102" s="64" t="s">
        <v>148</v>
      </c>
      <c r="M1102" s="64">
        <v>3</v>
      </c>
      <c r="N1102" s="64">
        <v>17.7</v>
      </c>
    </row>
    <row r="1103" spans="1:14" x14ac:dyDescent="0.25">
      <c r="A1103" t="s">
        <v>191</v>
      </c>
      <c r="B1103" s="1" t="s">
        <v>428</v>
      </c>
      <c r="C1103" s="291" t="s">
        <v>400</v>
      </c>
      <c r="D1103" s="1">
        <v>0</v>
      </c>
      <c r="E1103" s="1">
        <v>30</v>
      </c>
      <c r="J1103" s="64" t="s">
        <v>129</v>
      </c>
      <c r="K1103" s="64" t="s">
        <v>154</v>
      </c>
      <c r="L1103" s="64" t="s">
        <v>148</v>
      </c>
      <c r="M1103" s="64">
        <v>4</v>
      </c>
      <c r="N1103" s="64">
        <v>22.9</v>
      </c>
    </row>
    <row r="1104" spans="1:14" x14ac:dyDescent="0.25">
      <c r="A1104" t="s">
        <v>191</v>
      </c>
      <c r="B1104" s="1" t="s">
        <v>428</v>
      </c>
      <c r="C1104" s="291" t="s">
        <v>418</v>
      </c>
      <c r="D1104" s="1">
        <v>0</v>
      </c>
      <c r="E1104" s="1">
        <v>32</v>
      </c>
      <c r="J1104" s="64" t="s">
        <v>129</v>
      </c>
      <c r="K1104" s="64" t="s">
        <v>154</v>
      </c>
      <c r="L1104" s="64" t="s">
        <v>148</v>
      </c>
      <c r="M1104" s="64">
        <v>5</v>
      </c>
      <c r="N1104" s="64">
        <v>27</v>
      </c>
    </row>
    <row r="1105" spans="1:14" x14ac:dyDescent="0.25">
      <c r="A1105" t="s">
        <v>191</v>
      </c>
      <c r="B1105" s="1" t="s">
        <v>428</v>
      </c>
      <c r="C1105" s="291" t="s">
        <v>387</v>
      </c>
      <c r="D1105" s="1">
        <v>0</v>
      </c>
      <c r="E1105" s="1">
        <v>44</v>
      </c>
      <c r="J1105" s="64" t="s">
        <v>129</v>
      </c>
      <c r="K1105" s="64" t="s">
        <v>154</v>
      </c>
      <c r="L1105" s="64" t="s">
        <v>148</v>
      </c>
      <c r="M1105" s="64">
        <v>6</v>
      </c>
      <c r="N1105" s="64">
        <v>29.5</v>
      </c>
    </row>
    <row r="1106" spans="1:14" x14ac:dyDescent="0.25">
      <c r="A1106" t="s">
        <v>191</v>
      </c>
      <c r="B1106" s="1" t="s">
        <v>428</v>
      </c>
      <c r="C1106" s="291" t="s">
        <v>405</v>
      </c>
      <c r="D1106" s="1">
        <v>0</v>
      </c>
      <c r="E1106" s="1">
        <v>42</v>
      </c>
      <c r="J1106" s="64" t="s">
        <v>129</v>
      </c>
      <c r="K1106" s="64" t="s">
        <v>154</v>
      </c>
      <c r="L1106" s="64" t="s">
        <v>149</v>
      </c>
      <c r="M1106" s="64">
        <v>1</v>
      </c>
      <c r="N1106" s="64">
        <v>8.09</v>
      </c>
    </row>
    <row r="1107" spans="1:14" x14ac:dyDescent="0.25">
      <c r="A1107" t="s">
        <v>191</v>
      </c>
      <c r="B1107" s="1" t="s">
        <v>428</v>
      </c>
      <c r="C1107" s="291" t="s">
        <v>423</v>
      </c>
      <c r="D1107" s="1">
        <v>0</v>
      </c>
      <c r="E1107" s="1">
        <v>45</v>
      </c>
      <c r="J1107" s="64" t="s">
        <v>129</v>
      </c>
      <c r="K1107" s="64" t="s">
        <v>154</v>
      </c>
      <c r="L1107" s="64" t="s">
        <v>149</v>
      </c>
      <c r="M1107" s="64">
        <v>2</v>
      </c>
      <c r="N1107" s="64">
        <v>14.4</v>
      </c>
    </row>
    <row r="1108" spans="1:14" x14ac:dyDescent="0.25">
      <c r="A1108" t="s">
        <v>191</v>
      </c>
      <c r="B1108" s="1" t="s">
        <v>428</v>
      </c>
      <c r="C1108" s="291" t="s">
        <v>383</v>
      </c>
      <c r="D1108" s="1">
        <v>0</v>
      </c>
      <c r="E1108" s="1">
        <v>37</v>
      </c>
      <c r="J1108" s="64" t="s">
        <v>129</v>
      </c>
      <c r="K1108" s="64" t="s">
        <v>154</v>
      </c>
      <c r="L1108" s="64" t="s">
        <v>149</v>
      </c>
      <c r="M1108" s="64">
        <v>3</v>
      </c>
      <c r="N1108" s="64">
        <v>21</v>
      </c>
    </row>
    <row r="1109" spans="1:14" x14ac:dyDescent="0.25">
      <c r="A1109" t="s">
        <v>191</v>
      </c>
      <c r="B1109" s="1" t="s">
        <v>428</v>
      </c>
      <c r="C1109" s="291" t="s">
        <v>401</v>
      </c>
      <c r="D1109" s="1">
        <v>0</v>
      </c>
      <c r="E1109" s="1">
        <v>38</v>
      </c>
      <c r="J1109" s="64" t="s">
        <v>129</v>
      </c>
      <c r="K1109" s="64" t="s">
        <v>154</v>
      </c>
      <c r="L1109" s="64" t="s">
        <v>149</v>
      </c>
      <c r="M1109" s="64">
        <v>4</v>
      </c>
      <c r="N1109" s="64">
        <v>27</v>
      </c>
    </row>
    <row r="1110" spans="1:14" x14ac:dyDescent="0.25">
      <c r="A1110" t="s">
        <v>191</v>
      </c>
      <c r="B1110" s="1" t="s">
        <v>428</v>
      </c>
      <c r="C1110" s="291" t="s">
        <v>419</v>
      </c>
      <c r="D1110" s="1">
        <v>0</v>
      </c>
      <c r="E1110" s="1">
        <v>40</v>
      </c>
      <c r="J1110" s="64" t="s">
        <v>129</v>
      </c>
      <c r="K1110" s="64" t="s">
        <v>154</v>
      </c>
      <c r="L1110" s="64" t="s">
        <v>149</v>
      </c>
      <c r="M1110" s="64">
        <v>5</v>
      </c>
      <c r="N1110" s="64">
        <v>32.6</v>
      </c>
    </row>
    <row r="1111" spans="1:14" x14ac:dyDescent="0.25">
      <c r="A1111" t="s">
        <v>191</v>
      </c>
      <c r="B1111" s="1" t="s">
        <v>428</v>
      </c>
      <c r="C1111" s="291" t="s">
        <v>378</v>
      </c>
      <c r="D1111" s="1">
        <v>0</v>
      </c>
      <c r="E1111" s="1">
        <v>33</v>
      </c>
      <c r="J1111" s="64" t="s">
        <v>129</v>
      </c>
      <c r="K1111" s="64" t="s">
        <v>154</v>
      </c>
      <c r="L1111" s="64" t="s">
        <v>149</v>
      </c>
      <c r="M1111" s="64">
        <v>6</v>
      </c>
      <c r="N1111" s="64">
        <v>37.200000000000003</v>
      </c>
    </row>
    <row r="1112" spans="1:14" x14ac:dyDescent="0.25">
      <c r="A1112" t="s">
        <v>191</v>
      </c>
      <c r="B1112" s="1" t="s">
        <v>428</v>
      </c>
      <c r="C1112" s="291" t="s">
        <v>396</v>
      </c>
      <c r="D1112" s="1">
        <v>0</v>
      </c>
      <c r="E1112" s="1">
        <v>30</v>
      </c>
      <c r="J1112" s="64" t="s">
        <v>129</v>
      </c>
      <c r="K1112" s="64" t="s">
        <v>154</v>
      </c>
      <c r="L1112" s="64" t="s">
        <v>149</v>
      </c>
      <c r="M1112" s="64">
        <v>7</v>
      </c>
      <c r="N1112" s="64">
        <v>40.5</v>
      </c>
    </row>
    <row r="1113" spans="1:14" x14ac:dyDescent="0.25">
      <c r="A1113" t="s">
        <v>191</v>
      </c>
      <c r="B1113" s="1" t="s">
        <v>428</v>
      </c>
      <c r="C1113" s="291" t="s">
        <v>414</v>
      </c>
      <c r="D1113" s="1">
        <v>0</v>
      </c>
      <c r="E1113" s="1">
        <v>33</v>
      </c>
      <c r="J1113" s="64" t="s">
        <v>129</v>
      </c>
      <c r="K1113" s="64" t="s">
        <v>154</v>
      </c>
      <c r="L1113" s="64" t="s">
        <v>149</v>
      </c>
      <c r="M1113" s="64">
        <v>8</v>
      </c>
      <c r="N1113" s="64">
        <v>43.7</v>
      </c>
    </row>
    <row r="1114" spans="1:14" x14ac:dyDescent="0.25">
      <c r="A1114" t="s">
        <v>191</v>
      </c>
      <c r="B1114" s="1" t="s">
        <v>428</v>
      </c>
      <c r="C1114" s="291" t="s">
        <v>384</v>
      </c>
      <c r="D1114" s="1">
        <v>0</v>
      </c>
      <c r="E1114" s="1">
        <v>50</v>
      </c>
      <c r="J1114" s="64" t="s">
        <v>129</v>
      </c>
      <c r="K1114" s="64" t="s">
        <v>155</v>
      </c>
      <c r="L1114" s="64" t="s">
        <v>156</v>
      </c>
      <c r="M1114" s="64">
        <v>1</v>
      </c>
      <c r="N1114" s="64">
        <v>2.1</v>
      </c>
    </row>
    <row r="1115" spans="1:14" x14ac:dyDescent="0.25">
      <c r="A1115" t="s">
        <v>191</v>
      </c>
      <c r="B1115" s="1" t="s">
        <v>428</v>
      </c>
      <c r="C1115" s="291" t="s">
        <v>402</v>
      </c>
      <c r="D1115" s="1">
        <v>0</v>
      </c>
      <c r="E1115" s="1">
        <v>44</v>
      </c>
      <c r="J1115" s="64" t="s">
        <v>129</v>
      </c>
      <c r="K1115" s="64" t="s">
        <v>155</v>
      </c>
      <c r="L1115" s="64" t="s">
        <v>156</v>
      </c>
      <c r="M1115" s="64">
        <v>2</v>
      </c>
      <c r="N1115" s="64">
        <v>3.8</v>
      </c>
    </row>
    <row r="1116" spans="1:14" x14ac:dyDescent="0.25">
      <c r="A1116" t="s">
        <v>191</v>
      </c>
      <c r="B1116" s="1" t="s">
        <v>428</v>
      </c>
      <c r="C1116" s="291" t="s">
        <v>420</v>
      </c>
      <c r="D1116" s="1">
        <v>0</v>
      </c>
      <c r="E1116" s="1">
        <v>49</v>
      </c>
      <c r="J1116" s="64" t="s">
        <v>129</v>
      </c>
      <c r="K1116" s="64" t="s">
        <v>155</v>
      </c>
      <c r="L1116" s="64" t="s">
        <v>156</v>
      </c>
      <c r="M1116" s="64">
        <v>3</v>
      </c>
      <c r="N1116" s="64">
        <v>5.4</v>
      </c>
    </row>
    <row r="1117" spans="1:14" x14ac:dyDescent="0.25">
      <c r="A1117" t="s">
        <v>191</v>
      </c>
      <c r="B1117" s="1" t="s">
        <v>428</v>
      </c>
      <c r="C1117" s="291" t="s">
        <v>379</v>
      </c>
      <c r="D1117" s="1">
        <v>0</v>
      </c>
      <c r="E1117" s="1" t="s">
        <v>26</v>
      </c>
      <c r="J1117" s="64" t="s">
        <v>129</v>
      </c>
      <c r="K1117" s="64" t="s">
        <v>155</v>
      </c>
      <c r="L1117" s="64" t="s">
        <v>156</v>
      </c>
      <c r="M1117" s="64">
        <v>4</v>
      </c>
      <c r="N1117" s="64">
        <v>6.9</v>
      </c>
    </row>
    <row r="1118" spans="1:14" x14ac:dyDescent="0.25">
      <c r="A1118" t="s">
        <v>191</v>
      </c>
      <c r="B1118" s="1" t="s">
        <v>428</v>
      </c>
      <c r="C1118" s="291" t="s">
        <v>397</v>
      </c>
      <c r="D1118" s="1">
        <v>0</v>
      </c>
      <c r="E1118" s="1" t="s">
        <v>26</v>
      </c>
      <c r="J1118" s="64" t="s">
        <v>129</v>
      </c>
      <c r="K1118" s="64" t="s">
        <v>155</v>
      </c>
      <c r="L1118" s="64" t="s">
        <v>157</v>
      </c>
      <c r="M1118" s="64">
        <v>1</v>
      </c>
      <c r="N1118" s="64">
        <v>2.2000000000000002</v>
      </c>
    </row>
    <row r="1119" spans="1:14" x14ac:dyDescent="0.25">
      <c r="A1119" t="s">
        <v>191</v>
      </c>
      <c r="B1119" s="1" t="s">
        <v>428</v>
      </c>
      <c r="C1119" s="291" t="s">
        <v>415</v>
      </c>
      <c r="D1119" s="1">
        <v>0</v>
      </c>
      <c r="E1119" s="1" t="s">
        <v>26</v>
      </c>
      <c r="J1119" s="64" t="s">
        <v>129</v>
      </c>
      <c r="K1119" s="64" t="s">
        <v>155</v>
      </c>
      <c r="L1119" s="64" t="s">
        <v>157</v>
      </c>
      <c r="M1119" s="64">
        <v>2</v>
      </c>
      <c r="N1119" s="64">
        <v>4</v>
      </c>
    </row>
    <row r="1120" spans="1:14" x14ac:dyDescent="0.25">
      <c r="A1120" t="s">
        <v>191</v>
      </c>
      <c r="B1120" s="1" t="s">
        <v>428</v>
      </c>
      <c r="C1120" s="291" t="s">
        <v>386</v>
      </c>
      <c r="D1120" s="1">
        <v>0</v>
      </c>
      <c r="E1120" s="1" t="s">
        <v>26</v>
      </c>
      <c r="J1120" s="64" t="s">
        <v>129</v>
      </c>
      <c r="K1120" s="64" t="s">
        <v>155</v>
      </c>
      <c r="L1120" s="64" t="s">
        <v>157</v>
      </c>
      <c r="M1120" s="64">
        <v>3</v>
      </c>
      <c r="N1120" s="64">
        <v>5.7</v>
      </c>
    </row>
    <row r="1121" spans="1:14" x14ac:dyDescent="0.25">
      <c r="A1121" t="s">
        <v>191</v>
      </c>
      <c r="B1121" s="1" t="s">
        <v>428</v>
      </c>
      <c r="C1121" s="291" t="s">
        <v>404</v>
      </c>
      <c r="D1121" s="1">
        <v>0</v>
      </c>
      <c r="E1121" s="1" t="s">
        <v>26</v>
      </c>
      <c r="J1121" s="64" t="s">
        <v>129</v>
      </c>
      <c r="K1121" s="64" t="s">
        <v>155</v>
      </c>
      <c r="L1121" s="64" t="s">
        <v>157</v>
      </c>
      <c r="M1121" s="64">
        <v>4</v>
      </c>
      <c r="N1121" s="64">
        <v>7.3</v>
      </c>
    </row>
    <row r="1122" spans="1:14" x14ac:dyDescent="0.25">
      <c r="A1122" t="s">
        <v>191</v>
      </c>
      <c r="B1122" s="1" t="s">
        <v>428</v>
      </c>
      <c r="C1122" s="291" t="s">
        <v>422</v>
      </c>
      <c r="D1122" s="1">
        <v>0</v>
      </c>
      <c r="E1122" s="1" t="s">
        <v>26</v>
      </c>
      <c r="J1122" s="64" t="s">
        <v>129</v>
      </c>
      <c r="K1122" s="64" t="s">
        <v>155</v>
      </c>
      <c r="L1122" s="64" t="s">
        <v>157</v>
      </c>
      <c r="M1122" s="64">
        <v>5</v>
      </c>
      <c r="N1122" s="64">
        <v>8.9</v>
      </c>
    </row>
    <row r="1123" spans="1:14" x14ac:dyDescent="0.25">
      <c r="A1123" t="s">
        <v>191</v>
      </c>
      <c r="B1123" s="1" t="s">
        <v>428</v>
      </c>
      <c r="C1123" s="291" t="s">
        <v>391</v>
      </c>
      <c r="D1123" s="1">
        <v>0</v>
      </c>
      <c r="E1123" s="1">
        <v>147</v>
      </c>
      <c r="J1123" s="64" t="s">
        <v>129</v>
      </c>
      <c r="K1123" s="64" t="s">
        <v>155</v>
      </c>
      <c r="L1123" s="64" t="s">
        <v>157</v>
      </c>
      <c r="M1123" s="64">
        <v>6</v>
      </c>
      <c r="N1123" s="64">
        <v>10.4</v>
      </c>
    </row>
    <row r="1124" spans="1:14" x14ac:dyDescent="0.25">
      <c r="A1124" t="s">
        <v>191</v>
      </c>
      <c r="B1124" s="1" t="s">
        <v>428</v>
      </c>
      <c r="C1124" s="291" t="s">
        <v>409</v>
      </c>
      <c r="D1124" s="1">
        <v>0</v>
      </c>
      <c r="E1124" s="1">
        <v>109</v>
      </c>
      <c r="J1124" s="64" t="s">
        <v>129</v>
      </c>
      <c r="K1124" s="64" t="s">
        <v>155</v>
      </c>
      <c r="L1124" s="64" t="s">
        <v>158</v>
      </c>
      <c r="M1124" s="64">
        <v>1</v>
      </c>
      <c r="N1124" s="64">
        <v>3.6</v>
      </c>
    </row>
    <row r="1125" spans="1:14" x14ac:dyDescent="0.25">
      <c r="A1125" t="s">
        <v>191</v>
      </c>
      <c r="B1125" s="1" t="s">
        <v>428</v>
      </c>
      <c r="C1125" s="291" t="s">
        <v>427</v>
      </c>
      <c r="D1125" s="1">
        <v>0</v>
      </c>
      <c r="E1125" s="1">
        <v>126</v>
      </c>
      <c r="J1125" s="64" t="s">
        <v>129</v>
      </c>
      <c r="K1125" s="64" t="s">
        <v>155</v>
      </c>
      <c r="L1125" s="64" t="s">
        <v>158</v>
      </c>
      <c r="M1125" s="64">
        <v>2</v>
      </c>
      <c r="N1125" s="64">
        <v>6.7</v>
      </c>
    </row>
    <row r="1126" spans="1:14" x14ac:dyDescent="0.25">
      <c r="A1126" t="s">
        <v>191</v>
      </c>
      <c r="B1126" s="1" t="s">
        <v>428</v>
      </c>
      <c r="C1126" s="291" t="s">
        <v>388</v>
      </c>
      <c r="D1126" s="1">
        <v>0</v>
      </c>
      <c r="E1126" s="1">
        <v>59</v>
      </c>
      <c r="J1126" s="64" t="s">
        <v>129</v>
      </c>
      <c r="K1126" s="64" t="s">
        <v>155</v>
      </c>
      <c r="L1126" s="64" t="s">
        <v>158</v>
      </c>
      <c r="M1126" s="64">
        <v>3</v>
      </c>
      <c r="N1126" s="64">
        <v>9.5</v>
      </c>
    </row>
    <row r="1127" spans="1:14" x14ac:dyDescent="0.25">
      <c r="A1127" t="s">
        <v>191</v>
      </c>
      <c r="B1127" s="1" t="s">
        <v>428</v>
      </c>
      <c r="C1127" s="291" t="s">
        <v>406</v>
      </c>
      <c r="D1127" s="1">
        <v>0</v>
      </c>
      <c r="E1127" s="1">
        <v>54</v>
      </c>
      <c r="J1127" s="64" t="s">
        <v>129</v>
      </c>
      <c r="K1127" s="64" t="s">
        <v>155</v>
      </c>
      <c r="L1127" s="64" t="s">
        <v>158</v>
      </c>
      <c r="M1127" s="64">
        <v>4</v>
      </c>
      <c r="N1127" s="64">
        <v>12.2</v>
      </c>
    </row>
    <row r="1128" spans="1:14" x14ac:dyDescent="0.25">
      <c r="A1128" t="s">
        <v>191</v>
      </c>
      <c r="B1128" s="1" t="s">
        <v>428</v>
      </c>
      <c r="C1128" s="291" t="s">
        <v>424</v>
      </c>
      <c r="D1128" s="1">
        <v>0</v>
      </c>
      <c r="E1128" s="1">
        <v>58</v>
      </c>
      <c r="J1128" s="64" t="s">
        <v>129</v>
      </c>
      <c r="K1128" s="64" t="s">
        <v>155</v>
      </c>
      <c r="L1128" s="64" t="s">
        <v>158</v>
      </c>
      <c r="M1128" s="64">
        <v>5</v>
      </c>
      <c r="N1128" s="64">
        <v>14.8</v>
      </c>
    </row>
    <row r="1129" spans="1:14" x14ac:dyDescent="0.25">
      <c r="A1129" t="s">
        <v>191</v>
      </c>
      <c r="B1129" s="1" t="s">
        <v>428</v>
      </c>
      <c r="C1129" s="291" t="s">
        <v>389</v>
      </c>
      <c r="D1129" s="1">
        <v>0</v>
      </c>
      <c r="E1129" s="1">
        <v>74</v>
      </c>
      <c r="J1129" s="64" t="s">
        <v>129</v>
      </c>
      <c r="K1129" s="64" t="s">
        <v>155</v>
      </c>
      <c r="L1129" s="64" t="s">
        <v>158</v>
      </c>
      <c r="M1129" s="64">
        <v>6</v>
      </c>
      <c r="N1129" s="64">
        <v>17.2</v>
      </c>
    </row>
    <row r="1130" spans="1:14" x14ac:dyDescent="0.25">
      <c r="A1130" t="s">
        <v>191</v>
      </c>
      <c r="B1130" s="1" t="s">
        <v>428</v>
      </c>
      <c r="C1130" s="291" t="s">
        <v>407</v>
      </c>
      <c r="D1130" s="1">
        <v>0</v>
      </c>
      <c r="E1130" s="1">
        <v>63</v>
      </c>
      <c r="J1130" s="64" t="s">
        <v>129</v>
      </c>
      <c r="K1130" s="64" t="s">
        <v>155</v>
      </c>
      <c r="L1130" s="64" t="s">
        <v>159</v>
      </c>
      <c r="M1130" s="64">
        <v>1</v>
      </c>
      <c r="N1130" s="64">
        <v>5.5</v>
      </c>
    </row>
    <row r="1131" spans="1:14" x14ac:dyDescent="0.25">
      <c r="A1131" t="s">
        <v>191</v>
      </c>
      <c r="B1131" s="1" t="s">
        <v>428</v>
      </c>
      <c r="C1131" s="291" t="s">
        <v>425</v>
      </c>
      <c r="D1131" s="1">
        <v>0</v>
      </c>
      <c r="E1131" s="1">
        <v>69</v>
      </c>
      <c r="J1131" s="64" t="s">
        <v>129</v>
      </c>
      <c r="K1131" s="64" t="s">
        <v>155</v>
      </c>
      <c r="L1131" s="64" t="s">
        <v>159</v>
      </c>
      <c r="M1131" s="64">
        <v>2</v>
      </c>
      <c r="N1131" s="64">
        <v>10</v>
      </c>
    </row>
    <row r="1132" spans="1:14" x14ac:dyDescent="0.25">
      <c r="A1132" t="s">
        <v>191</v>
      </c>
      <c r="B1132" s="1" t="s">
        <v>428</v>
      </c>
      <c r="C1132" s="291" t="s">
        <v>385</v>
      </c>
      <c r="D1132" s="1">
        <v>0</v>
      </c>
      <c r="E1132" s="1">
        <v>63</v>
      </c>
      <c r="J1132" s="64" t="s">
        <v>129</v>
      </c>
      <c r="K1132" s="64" t="s">
        <v>155</v>
      </c>
      <c r="L1132" s="64" t="s">
        <v>159</v>
      </c>
      <c r="M1132" s="64">
        <v>3</v>
      </c>
      <c r="N1132" s="64">
        <v>14.2</v>
      </c>
    </row>
    <row r="1133" spans="1:14" x14ac:dyDescent="0.25">
      <c r="A1133" t="s">
        <v>191</v>
      </c>
      <c r="B1133" s="1" t="s">
        <v>428</v>
      </c>
      <c r="C1133" s="291" t="s">
        <v>403</v>
      </c>
      <c r="D1133" s="1">
        <v>0</v>
      </c>
      <c r="E1133" s="1">
        <v>59</v>
      </c>
      <c r="J1133" s="64" t="s">
        <v>129</v>
      </c>
      <c r="K1133" s="64" t="s">
        <v>155</v>
      </c>
      <c r="L1133" s="64" t="s">
        <v>159</v>
      </c>
      <c r="M1133" s="64">
        <v>4</v>
      </c>
      <c r="N1133" s="64">
        <v>18.2</v>
      </c>
    </row>
    <row r="1134" spans="1:14" x14ac:dyDescent="0.25">
      <c r="A1134" t="s">
        <v>191</v>
      </c>
      <c r="B1134" s="1" t="s">
        <v>428</v>
      </c>
      <c r="C1134" s="291" t="s">
        <v>421</v>
      </c>
      <c r="D1134" s="1">
        <v>0</v>
      </c>
      <c r="E1134" s="1">
        <v>65</v>
      </c>
      <c r="J1134" s="64" t="s">
        <v>129</v>
      </c>
      <c r="K1134" s="64" t="s">
        <v>155</v>
      </c>
      <c r="L1134" s="64" t="s">
        <v>159</v>
      </c>
      <c r="M1134" s="64">
        <v>5</v>
      </c>
      <c r="N1134" s="64">
        <v>22.1</v>
      </c>
    </row>
    <row r="1135" spans="1:14" x14ac:dyDescent="0.25">
      <c r="A1135" t="s">
        <v>191</v>
      </c>
      <c r="B1135" s="1" t="s">
        <v>428</v>
      </c>
      <c r="C1135" s="291" t="s">
        <v>390</v>
      </c>
      <c r="D1135" s="1">
        <v>0</v>
      </c>
      <c r="E1135" s="1">
        <v>99</v>
      </c>
      <c r="J1135" s="64" t="s">
        <v>129</v>
      </c>
      <c r="K1135" s="64" t="s">
        <v>155</v>
      </c>
      <c r="L1135" s="64" t="s">
        <v>159</v>
      </c>
      <c r="M1135" s="64">
        <v>6</v>
      </c>
      <c r="N1135" s="64">
        <v>25.8</v>
      </c>
    </row>
    <row r="1136" spans="1:14" x14ac:dyDescent="0.25">
      <c r="A1136" t="s">
        <v>191</v>
      </c>
      <c r="B1136" s="1" t="s">
        <v>428</v>
      </c>
      <c r="C1136" s="291" t="s">
        <v>408</v>
      </c>
      <c r="D1136" s="1">
        <v>0</v>
      </c>
      <c r="E1136" s="1">
        <v>85</v>
      </c>
      <c r="J1136" s="64" t="s">
        <v>129</v>
      </c>
      <c r="K1136" s="64" t="s">
        <v>155</v>
      </c>
      <c r="L1136" s="64" t="s">
        <v>160</v>
      </c>
      <c r="M1136" s="64">
        <v>1</v>
      </c>
      <c r="N1136" s="64">
        <v>6.9</v>
      </c>
    </row>
    <row r="1137" spans="1:14" x14ac:dyDescent="0.25">
      <c r="A1137" t="s">
        <v>191</v>
      </c>
      <c r="B1137" s="1" t="s">
        <v>428</v>
      </c>
      <c r="C1137" s="291" t="s">
        <v>426</v>
      </c>
      <c r="D1137" s="1">
        <v>0</v>
      </c>
      <c r="E1137" s="1">
        <v>94</v>
      </c>
      <c r="J1137" s="64" t="s">
        <v>129</v>
      </c>
      <c r="K1137" s="64" t="s">
        <v>155</v>
      </c>
      <c r="L1137" s="64" t="s">
        <v>160</v>
      </c>
      <c r="M1137" s="64">
        <v>2</v>
      </c>
      <c r="N1137" s="64">
        <v>12.7</v>
      </c>
    </row>
    <row r="1138" spans="1:14" x14ac:dyDescent="0.25">
      <c r="A1138" t="s">
        <v>191</v>
      </c>
      <c r="B1138" s="1" t="s">
        <v>429</v>
      </c>
      <c r="C1138" s="291" t="s">
        <v>374</v>
      </c>
      <c r="D1138" s="1">
        <v>0</v>
      </c>
      <c r="E1138" s="1">
        <v>11</v>
      </c>
      <c r="J1138" s="64" t="s">
        <v>129</v>
      </c>
      <c r="K1138" s="64" t="s">
        <v>155</v>
      </c>
      <c r="L1138" s="64" t="s">
        <v>160</v>
      </c>
      <c r="M1138" s="64">
        <v>3</v>
      </c>
      <c r="N1138" s="64">
        <v>18.100000000000001</v>
      </c>
    </row>
    <row r="1139" spans="1:14" x14ac:dyDescent="0.25">
      <c r="A1139" t="s">
        <v>191</v>
      </c>
      <c r="B1139" s="1" t="s">
        <v>429</v>
      </c>
      <c r="C1139" s="291" t="s">
        <v>392</v>
      </c>
      <c r="D1139" s="1">
        <v>0</v>
      </c>
      <c r="E1139" s="1">
        <v>13</v>
      </c>
      <c r="J1139" s="64" t="s">
        <v>129</v>
      </c>
      <c r="K1139" s="64" t="s">
        <v>155</v>
      </c>
      <c r="L1139" s="64" t="s">
        <v>160</v>
      </c>
      <c r="M1139" s="64">
        <v>4</v>
      </c>
      <c r="N1139" s="64">
        <v>23.2</v>
      </c>
    </row>
    <row r="1140" spans="1:14" x14ac:dyDescent="0.25">
      <c r="A1140" t="s">
        <v>191</v>
      </c>
      <c r="B1140" s="1" t="s">
        <v>429</v>
      </c>
      <c r="C1140" s="291" t="s">
        <v>410</v>
      </c>
      <c r="D1140" s="1">
        <v>0</v>
      </c>
      <c r="E1140" s="1">
        <v>11</v>
      </c>
      <c r="J1140" s="64" t="s">
        <v>129</v>
      </c>
      <c r="K1140" s="64" t="s">
        <v>155</v>
      </c>
      <c r="L1140" s="64" t="s">
        <v>160</v>
      </c>
      <c r="M1140" s="64">
        <v>5</v>
      </c>
      <c r="N1140" s="64">
        <v>28.1</v>
      </c>
    </row>
    <row r="1141" spans="1:14" x14ac:dyDescent="0.25">
      <c r="A1141" t="s">
        <v>191</v>
      </c>
      <c r="B1141" s="1" t="s">
        <v>429</v>
      </c>
      <c r="C1141" s="291" t="s">
        <v>375</v>
      </c>
      <c r="D1141" s="1">
        <v>0</v>
      </c>
      <c r="E1141" s="1">
        <v>19</v>
      </c>
      <c r="J1141" s="64" t="s">
        <v>129</v>
      </c>
      <c r="K1141" s="64" t="s">
        <v>155</v>
      </c>
      <c r="L1141" s="64" t="s">
        <v>160</v>
      </c>
      <c r="M1141" s="64">
        <v>6</v>
      </c>
      <c r="N1141" s="64">
        <v>32.9</v>
      </c>
    </row>
    <row r="1142" spans="1:14" x14ac:dyDescent="0.25">
      <c r="A1142" t="s">
        <v>191</v>
      </c>
      <c r="B1142" s="1" t="s">
        <v>429</v>
      </c>
      <c r="C1142" s="291" t="s">
        <v>393</v>
      </c>
      <c r="D1142" s="1">
        <v>0</v>
      </c>
      <c r="E1142" s="1">
        <v>21</v>
      </c>
      <c r="J1142" s="64" t="s">
        <v>129</v>
      </c>
      <c r="K1142" s="64" t="s">
        <v>161</v>
      </c>
      <c r="L1142" s="64">
        <v>160</v>
      </c>
      <c r="M1142" s="64">
        <v>0</v>
      </c>
      <c r="N1142" s="64">
        <v>18.3</v>
      </c>
    </row>
    <row r="1143" spans="1:14" x14ac:dyDescent="0.25">
      <c r="A1143" t="s">
        <v>191</v>
      </c>
      <c r="B1143" s="1" t="s">
        <v>429</v>
      </c>
      <c r="C1143" s="291" t="s">
        <v>411</v>
      </c>
      <c r="D1143" s="1">
        <v>0</v>
      </c>
      <c r="E1143" s="1">
        <v>19</v>
      </c>
      <c r="J1143" s="64" t="s">
        <v>129</v>
      </c>
      <c r="K1143" s="64" t="s">
        <v>161</v>
      </c>
      <c r="L1143" s="64">
        <v>200</v>
      </c>
      <c r="M1143" s="64">
        <v>0</v>
      </c>
      <c r="N1143" s="64">
        <v>34.6</v>
      </c>
    </row>
    <row r="1144" spans="1:14" x14ac:dyDescent="0.25">
      <c r="A1144" t="s">
        <v>191</v>
      </c>
      <c r="B1144" s="1" t="s">
        <v>429</v>
      </c>
      <c r="C1144" s="291" t="s">
        <v>376</v>
      </c>
      <c r="D1144" s="1">
        <v>0</v>
      </c>
      <c r="E1144" s="1">
        <v>25</v>
      </c>
      <c r="J1144" s="64" t="s">
        <v>129</v>
      </c>
      <c r="K1144" s="64" t="s">
        <v>161</v>
      </c>
      <c r="L1144" s="64">
        <v>250</v>
      </c>
      <c r="M1144" s="64">
        <v>0</v>
      </c>
      <c r="N1144" s="64">
        <v>58.9</v>
      </c>
    </row>
    <row r="1145" spans="1:14" x14ac:dyDescent="0.25">
      <c r="A1145" t="s">
        <v>191</v>
      </c>
      <c r="B1145" s="1" t="s">
        <v>429</v>
      </c>
      <c r="C1145" s="291" t="s">
        <v>394</v>
      </c>
      <c r="D1145" s="1">
        <v>0</v>
      </c>
      <c r="E1145" s="1">
        <v>31</v>
      </c>
      <c r="J1145" s="64" t="s">
        <v>129</v>
      </c>
      <c r="K1145" s="64" t="s">
        <v>161</v>
      </c>
      <c r="L1145" s="64">
        <v>315</v>
      </c>
      <c r="M1145" s="64">
        <v>0</v>
      </c>
      <c r="N1145" s="64">
        <v>84.2</v>
      </c>
    </row>
    <row r="1146" spans="1:14" x14ac:dyDescent="0.25">
      <c r="A1146" t="s">
        <v>191</v>
      </c>
      <c r="B1146" s="1" t="s">
        <v>429</v>
      </c>
      <c r="C1146" s="291" t="s">
        <v>412</v>
      </c>
      <c r="D1146" s="1">
        <v>0</v>
      </c>
      <c r="E1146" s="1">
        <v>26</v>
      </c>
      <c r="J1146" s="64" t="s">
        <v>129</v>
      </c>
      <c r="K1146" s="64" t="s">
        <v>161</v>
      </c>
      <c r="L1146" s="64">
        <v>400</v>
      </c>
      <c r="M1146" s="64">
        <v>0</v>
      </c>
      <c r="N1146" s="64">
        <v>157</v>
      </c>
    </row>
    <row r="1147" spans="1:14" x14ac:dyDescent="0.25">
      <c r="A1147" t="s">
        <v>191</v>
      </c>
      <c r="B1147" s="1" t="s">
        <v>429</v>
      </c>
      <c r="C1147" s="291" t="s">
        <v>381</v>
      </c>
      <c r="D1147" s="1">
        <v>0</v>
      </c>
      <c r="E1147" s="1">
        <v>25</v>
      </c>
      <c r="J1147" s="64" t="s">
        <v>129</v>
      </c>
      <c r="K1147" s="64" t="s">
        <v>162</v>
      </c>
      <c r="L1147" s="64">
        <v>125</v>
      </c>
      <c r="M1147" s="64">
        <v>0</v>
      </c>
      <c r="N1147" s="64">
        <v>12.5</v>
      </c>
    </row>
    <row r="1148" spans="1:14" x14ac:dyDescent="0.25">
      <c r="A1148" t="s">
        <v>191</v>
      </c>
      <c r="B1148" s="1" t="s">
        <v>429</v>
      </c>
      <c r="C1148" s="291" t="s">
        <v>399</v>
      </c>
      <c r="D1148" s="1">
        <v>0</v>
      </c>
      <c r="E1148" s="1">
        <v>34</v>
      </c>
      <c r="J1148" s="64" t="s">
        <v>129</v>
      </c>
      <c r="K1148" s="64" t="s">
        <v>162</v>
      </c>
      <c r="L1148" s="64">
        <v>160</v>
      </c>
      <c r="M1148" s="64">
        <v>0</v>
      </c>
      <c r="N1148" s="64">
        <v>20.7</v>
      </c>
    </row>
    <row r="1149" spans="1:14" x14ac:dyDescent="0.25">
      <c r="A1149" t="s">
        <v>191</v>
      </c>
      <c r="B1149" s="1" t="s">
        <v>429</v>
      </c>
      <c r="C1149" s="291" t="s">
        <v>417</v>
      </c>
      <c r="D1149" s="1">
        <v>0</v>
      </c>
      <c r="E1149" s="1">
        <v>24</v>
      </c>
      <c r="J1149" s="64" t="s">
        <v>129</v>
      </c>
      <c r="K1149" s="64" t="s">
        <v>162</v>
      </c>
      <c r="L1149" s="64">
        <v>200</v>
      </c>
      <c r="M1149" s="64">
        <v>0</v>
      </c>
      <c r="N1149" s="64">
        <v>35.700000000000003</v>
      </c>
    </row>
    <row r="1150" spans="1:14" x14ac:dyDescent="0.25">
      <c r="A1150" t="s">
        <v>191</v>
      </c>
      <c r="B1150" s="1" t="s">
        <v>429</v>
      </c>
      <c r="C1150" s="291" t="s">
        <v>377</v>
      </c>
      <c r="D1150" s="1">
        <v>0</v>
      </c>
      <c r="E1150" s="1">
        <v>34</v>
      </c>
      <c r="J1150" s="64" t="s">
        <v>129</v>
      </c>
      <c r="K1150" s="64" t="s">
        <v>162</v>
      </c>
      <c r="L1150" s="64">
        <v>250</v>
      </c>
      <c r="M1150" s="64">
        <v>0</v>
      </c>
      <c r="N1150" s="64">
        <v>53.9</v>
      </c>
    </row>
    <row r="1151" spans="1:14" x14ac:dyDescent="0.25">
      <c r="A1151" t="s">
        <v>191</v>
      </c>
      <c r="B1151" s="1" t="s">
        <v>429</v>
      </c>
      <c r="C1151" s="291" t="s">
        <v>395</v>
      </c>
      <c r="D1151" s="1">
        <v>0</v>
      </c>
      <c r="E1151" s="1">
        <v>37</v>
      </c>
      <c r="J1151" s="64" t="s">
        <v>129</v>
      </c>
      <c r="K1151" s="64" t="s">
        <v>162</v>
      </c>
      <c r="L1151" s="64">
        <v>315</v>
      </c>
      <c r="M1151" s="64">
        <v>0</v>
      </c>
      <c r="N1151" s="64">
        <v>99.3</v>
      </c>
    </row>
    <row r="1152" spans="1:14" x14ac:dyDescent="0.25">
      <c r="A1152" t="s">
        <v>191</v>
      </c>
      <c r="B1152" s="1" t="s">
        <v>429</v>
      </c>
      <c r="C1152" s="291" t="s">
        <v>413</v>
      </c>
      <c r="D1152" s="1">
        <v>0</v>
      </c>
      <c r="E1152" s="1">
        <v>36</v>
      </c>
      <c r="J1152" s="64" t="s">
        <v>129</v>
      </c>
      <c r="K1152" s="64" t="s">
        <v>162</v>
      </c>
      <c r="L1152" s="64">
        <v>400</v>
      </c>
      <c r="M1152" s="64">
        <v>0</v>
      </c>
      <c r="N1152" s="64">
        <v>144</v>
      </c>
    </row>
    <row r="1153" spans="1:14" x14ac:dyDescent="0.25">
      <c r="A1153" t="s">
        <v>191</v>
      </c>
      <c r="B1153" s="1" t="s">
        <v>429</v>
      </c>
      <c r="C1153" s="291" t="s">
        <v>380</v>
      </c>
      <c r="D1153" s="1">
        <v>0</v>
      </c>
      <c r="E1153" s="1">
        <v>62</v>
      </c>
      <c r="J1153" s="64" t="s">
        <v>129</v>
      </c>
      <c r="K1153" s="64" t="s">
        <v>163</v>
      </c>
      <c r="L1153" s="64">
        <v>125</v>
      </c>
      <c r="M1153" s="64">
        <v>0</v>
      </c>
      <c r="N1153" s="64">
        <v>12.6</v>
      </c>
    </row>
    <row r="1154" spans="1:14" x14ac:dyDescent="0.25">
      <c r="A1154" t="s">
        <v>191</v>
      </c>
      <c r="B1154" s="1" t="s">
        <v>429</v>
      </c>
      <c r="C1154" s="291" t="s">
        <v>398</v>
      </c>
      <c r="D1154" s="1">
        <v>0</v>
      </c>
      <c r="E1154" s="1">
        <v>62</v>
      </c>
      <c r="J1154" s="64" t="s">
        <v>129</v>
      </c>
      <c r="K1154" s="64" t="s">
        <v>163</v>
      </c>
      <c r="L1154" s="64">
        <v>160</v>
      </c>
      <c r="M1154" s="64">
        <v>0</v>
      </c>
      <c r="N1154" s="64">
        <v>21.9</v>
      </c>
    </row>
    <row r="1155" spans="1:14" x14ac:dyDescent="0.25">
      <c r="A1155" t="s">
        <v>191</v>
      </c>
      <c r="B1155" s="1" t="s">
        <v>429</v>
      </c>
      <c r="C1155" s="291" t="s">
        <v>416</v>
      </c>
      <c r="D1155" s="1">
        <v>0</v>
      </c>
      <c r="E1155" s="1">
        <v>63</v>
      </c>
      <c r="J1155" s="64" t="s">
        <v>129</v>
      </c>
      <c r="K1155" s="64" t="s">
        <v>163</v>
      </c>
      <c r="L1155" s="64">
        <v>200</v>
      </c>
      <c r="M1155" s="64">
        <v>0</v>
      </c>
      <c r="N1155" s="64">
        <v>36.4</v>
      </c>
    </row>
    <row r="1156" spans="1:14" x14ac:dyDescent="0.25">
      <c r="A1156" t="s">
        <v>191</v>
      </c>
      <c r="B1156" s="1" t="s">
        <v>429</v>
      </c>
      <c r="C1156" s="291" t="s">
        <v>382</v>
      </c>
      <c r="D1156" s="1">
        <v>0</v>
      </c>
      <c r="E1156" s="1">
        <v>45</v>
      </c>
      <c r="J1156" s="64" t="s">
        <v>129</v>
      </c>
      <c r="K1156" s="64" t="s">
        <v>163</v>
      </c>
      <c r="L1156" s="64">
        <v>250</v>
      </c>
      <c r="M1156" s="64">
        <v>0</v>
      </c>
      <c r="N1156" s="64">
        <v>55.9</v>
      </c>
    </row>
    <row r="1157" spans="1:14" x14ac:dyDescent="0.25">
      <c r="A1157" t="s">
        <v>191</v>
      </c>
      <c r="B1157" s="1" t="s">
        <v>429</v>
      </c>
      <c r="C1157" s="291" t="s">
        <v>400</v>
      </c>
      <c r="D1157" s="1">
        <v>0</v>
      </c>
      <c r="E1157" s="1">
        <v>46</v>
      </c>
      <c r="J1157" s="64" t="s">
        <v>129</v>
      </c>
      <c r="K1157" s="64" t="s">
        <v>163</v>
      </c>
      <c r="L1157" s="64">
        <v>315</v>
      </c>
      <c r="M1157" s="64">
        <v>0</v>
      </c>
      <c r="N1157" s="64">
        <v>103</v>
      </c>
    </row>
    <row r="1158" spans="1:14" x14ac:dyDescent="0.25">
      <c r="A1158" t="s">
        <v>191</v>
      </c>
      <c r="B1158" s="1" t="s">
        <v>429</v>
      </c>
      <c r="C1158" s="291" t="s">
        <v>418</v>
      </c>
      <c r="D1158" s="1">
        <v>0</v>
      </c>
      <c r="E1158" s="1">
        <v>39</v>
      </c>
      <c r="J1158" s="64" t="s">
        <v>129</v>
      </c>
      <c r="K1158" s="64" t="s">
        <v>163</v>
      </c>
      <c r="L1158" s="64">
        <v>400</v>
      </c>
      <c r="M1158" s="64">
        <v>0</v>
      </c>
      <c r="N1158" s="64">
        <v>166</v>
      </c>
    </row>
    <row r="1159" spans="1:14" x14ac:dyDescent="0.25">
      <c r="A1159" t="s">
        <v>191</v>
      </c>
      <c r="B1159" s="1" t="s">
        <v>429</v>
      </c>
      <c r="C1159" s="291" t="s">
        <v>387</v>
      </c>
      <c r="D1159" s="1">
        <v>0</v>
      </c>
      <c r="E1159" s="1">
        <v>47</v>
      </c>
      <c r="J1159" s="64" t="s">
        <v>129</v>
      </c>
      <c r="K1159" s="64" t="s">
        <v>164</v>
      </c>
      <c r="L1159" s="64" t="s">
        <v>165</v>
      </c>
      <c r="M1159" s="64">
        <v>1</v>
      </c>
      <c r="N1159" s="64">
        <v>8.3000000000000007</v>
      </c>
    </row>
    <row r="1160" spans="1:14" x14ac:dyDescent="0.25">
      <c r="A1160" t="s">
        <v>191</v>
      </c>
      <c r="B1160" s="1" t="s">
        <v>429</v>
      </c>
      <c r="C1160" s="291" t="s">
        <v>405</v>
      </c>
      <c r="D1160" s="1">
        <v>0</v>
      </c>
      <c r="E1160" s="1">
        <v>63</v>
      </c>
      <c r="J1160" s="64" t="s">
        <v>129</v>
      </c>
      <c r="K1160" s="64" t="s">
        <v>164</v>
      </c>
      <c r="L1160" s="64" t="s">
        <v>165</v>
      </c>
      <c r="M1160" s="64">
        <v>2</v>
      </c>
      <c r="N1160" s="64">
        <v>6.69</v>
      </c>
    </row>
    <row r="1161" spans="1:14" x14ac:dyDescent="0.25">
      <c r="A1161" t="s">
        <v>191</v>
      </c>
      <c r="B1161" s="1" t="s">
        <v>429</v>
      </c>
      <c r="C1161" s="291" t="s">
        <v>423</v>
      </c>
      <c r="D1161" s="1">
        <v>0</v>
      </c>
      <c r="E1161" s="1">
        <v>45</v>
      </c>
      <c r="J1161" s="64" t="s">
        <v>129</v>
      </c>
      <c r="K1161" s="64" t="s">
        <v>164</v>
      </c>
      <c r="L1161" s="64" t="s">
        <v>165</v>
      </c>
      <c r="M1161" s="64">
        <v>3</v>
      </c>
      <c r="N1161" s="64">
        <v>5.56</v>
      </c>
    </row>
    <row r="1162" spans="1:14" x14ac:dyDescent="0.25">
      <c r="A1162" t="s">
        <v>191</v>
      </c>
      <c r="B1162" s="1" t="s">
        <v>429</v>
      </c>
      <c r="C1162" s="291" t="s">
        <v>383</v>
      </c>
      <c r="D1162" s="1">
        <v>0</v>
      </c>
      <c r="E1162" s="1">
        <v>50</v>
      </c>
      <c r="J1162" s="64" t="s">
        <v>129</v>
      </c>
      <c r="K1162" s="64" t="s">
        <v>164</v>
      </c>
      <c r="L1162" s="64" t="s">
        <v>165</v>
      </c>
      <c r="M1162" s="64">
        <v>4</v>
      </c>
      <c r="N1162" s="64">
        <v>3.95</v>
      </c>
    </row>
    <row r="1163" spans="1:14" x14ac:dyDescent="0.25">
      <c r="A1163" t="s">
        <v>191</v>
      </c>
      <c r="B1163" s="1" t="s">
        <v>429</v>
      </c>
      <c r="C1163" s="291" t="s">
        <v>401</v>
      </c>
      <c r="D1163" s="1">
        <v>0</v>
      </c>
      <c r="E1163" s="1">
        <v>52</v>
      </c>
      <c r="J1163" s="64" t="s">
        <v>129</v>
      </c>
      <c r="K1163" s="64" t="s">
        <v>164</v>
      </c>
      <c r="L1163" s="64" t="s">
        <v>165</v>
      </c>
      <c r="M1163" s="64">
        <v>5</v>
      </c>
      <c r="N1163" s="64">
        <v>3.1</v>
      </c>
    </row>
    <row r="1164" spans="1:14" x14ac:dyDescent="0.25">
      <c r="A1164" t="s">
        <v>191</v>
      </c>
      <c r="B1164" s="1" t="s">
        <v>429</v>
      </c>
      <c r="C1164" s="291" t="s">
        <v>419</v>
      </c>
      <c r="D1164" s="1">
        <v>0</v>
      </c>
      <c r="E1164" s="1">
        <v>48</v>
      </c>
      <c r="J1164" s="64" t="s">
        <v>129</v>
      </c>
      <c r="K1164" s="64" t="s">
        <v>164</v>
      </c>
      <c r="L1164" s="64" t="s">
        <v>165</v>
      </c>
      <c r="M1164" s="64">
        <v>6</v>
      </c>
      <c r="N1164" s="64">
        <v>2.44</v>
      </c>
    </row>
    <row r="1165" spans="1:14" x14ac:dyDescent="0.25">
      <c r="A1165" t="s">
        <v>191</v>
      </c>
      <c r="B1165" s="1" t="s">
        <v>429</v>
      </c>
      <c r="C1165" s="291" t="s">
        <v>378</v>
      </c>
      <c r="D1165" s="1">
        <v>0</v>
      </c>
      <c r="E1165" s="1">
        <v>38</v>
      </c>
      <c r="J1165" s="64" t="s">
        <v>129</v>
      </c>
      <c r="K1165" s="64" t="s">
        <v>164</v>
      </c>
      <c r="L1165" s="64" t="s">
        <v>165</v>
      </c>
      <c r="M1165" s="64">
        <v>7</v>
      </c>
      <c r="N1165" s="64">
        <v>1.7</v>
      </c>
    </row>
    <row r="1166" spans="1:14" x14ac:dyDescent="0.25">
      <c r="A1166" t="s">
        <v>191</v>
      </c>
      <c r="B1166" s="1" t="s">
        <v>429</v>
      </c>
      <c r="C1166" s="291" t="s">
        <v>396</v>
      </c>
      <c r="D1166" s="1">
        <v>0</v>
      </c>
      <c r="E1166" s="1">
        <v>35</v>
      </c>
      <c r="J1166" s="64" t="s">
        <v>129</v>
      </c>
      <c r="K1166" s="64" t="s">
        <v>164</v>
      </c>
      <c r="L1166" s="64" t="s">
        <v>165</v>
      </c>
      <c r="M1166" s="64">
        <v>8</v>
      </c>
      <c r="N1166" s="64">
        <v>1.28</v>
      </c>
    </row>
    <row r="1167" spans="1:14" x14ac:dyDescent="0.25">
      <c r="A1167" t="s">
        <v>191</v>
      </c>
      <c r="B1167" s="1" t="s">
        <v>429</v>
      </c>
      <c r="C1167" s="291" t="s">
        <v>414</v>
      </c>
      <c r="D1167" s="1">
        <v>0</v>
      </c>
      <c r="E1167" s="1">
        <v>39</v>
      </c>
      <c r="J1167" s="64" t="s">
        <v>129</v>
      </c>
      <c r="K1167" s="64" t="s">
        <v>164</v>
      </c>
      <c r="L1167" s="64" t="s">
        <v>166</v>
      </c>
      <c r="M1167" s="64">
        <v>1</v>
      </c>
      <c r="N1167" s="64">
        <v>13.36</v>
      </c>
    </row>
    <row r="1168" spans="1:14" x14ac:dyDescent="0.25">
      <c r="A1168" t="s">
        <v>191</v>
      </c>
      <c r="B1168" s="1" t="s">
        <v>429</v>
      </c>
      <c r="C1168" s="291" t="s">
        <v>384</v>
      </c>
      <c r="D1168" s="1">
        <v>0</v>
      </c>
      <c r="E1168" s="1">
        <v>65</v>
      </c>
      <c r="J1168" s="64" t="s">
        <v>129</v>
      </c>
      <c r="K1168" s="64" t="s">
        <v>164</v>
      </c>
      <c r="L1168" s="64" t="s">
        <v>166</v>
      </c>
      <c r="M1168" s="64">
        <v>2</v>
      </c>
      <c r="N1168" s="64">
        <v>9.2100000000000009</v>
      </c>
    </row>
    <row r="1169" spans="1:14" x14ac:dyDescent="0.25">
      <c r="A1169" t="s">
        <v>191</v>
      </c>
      <c r="B1169" s="1" t="s">
        <v>429</v>
      </c>
      <c r="C1169" s="291" t="s">
        <v>402</v>
      </c>
      <c r="D1169" s="1">
        <v>0</v>
      </c>
      <c r="E1169" s="1">
        <v>92</v>
      </c>
      <c r="J1169" s="64" t="s">
        <v>129</v>
      </c>
      <c r="K1169" s="64" t="s">
        <v>164</v>
      </c>
      <c r="L1169" s="64" t="s">
        <v>166</v>
      </c>
      <c r="M1169" s="64">
        <v>3</v>
      </c>
      <c r="N1169" s="64">
        <v>7.28</v>
      </c>
    </row>
    <row r="1170" spans="1:14" x14ac:dyDescent="0.25">
      <c r="A1170" t="s">
        <v>191</v>
      </c>
      <c r="B1170" s="1" t="s">
        <v>429</v>
      </c>
      <c r="C1170" s="291" t="s">
        <v>420</v>
      </c>
      <c r="D1170" s="1">
        <v>0</v>
      </c>
      <c r="E1170" s="1">
        <v>62</v>
      </c>
      <c r="J1170" s="64" t="s">
        <v>129</v>
      </c>
      <c r="K1170" s="64" t="s">
        <v>164</v>
      </c>
      <c r="L1170" s="64" t="s">
        <v>166</v>
      </c>
      <c r="M1170" s="64">
        <v>4</v>
      </c>
      <c r="N1170" s="64">
        <v>5.33</v>
      </c>
    </row>
    <row r="1171" spans="1:14" x14ac:dyDescent="0.25">
      <c r="A1171" t="s">
        <v>191</v>
      </c>
      <c r="B1171" s="1" t="s">
        <v>429</v>
      </c>
      <c r="C1171" s="291" t="s">
        <v>379</v>
      </c>
      <c r="D1171" s="1">
        <v>0</v>
      </c>
      <c r="E1171" s="1">
        <v>60</v>
      </c>
      <c r="J1171" s="64" t="s">
        <v>129</v>
      </c>
      <c r="K1171" s="64" t="s">
        <v>164</v>
      </c>
      <c r="L1171" s="64" t="s">
        <v>166</v>
      </c>
      <c r="M1171" s="64">
        <v>5</v>
      </c>
      <c r="N1171" s="64">
        <v>4.07</v>
      </c>
    </row>
    <row r="1172" spans="1:14" x14ac:dyDescent="0.25">
      <c r="A1172" t="s">
        <v>191</v>
      </c>
      <c r="B1172" s="1" t="s">
        <v>429</v>
      </c>
      <c r="C1172" s="291" t="s">
        <v>397</v>
      </c>
      <c r="D1172" s="1">
        <v>0</v>
      </c>
      <c r="E1172" s="1">
        <v>50</v>
      </c>
      <c r="J1172" s="64" t="s">
        <v>129</v>
      </c>
      <c r="K1172" s="64" t="s">
        <v>164</v>
      </c>
      <c r="L1172" s="64" t="s">
        <v>166</v>
      </c>
      <c r="M1172" s="64">
        <v>6</v>
      </c>
      <c r="N1172" s="64">
        <v>3.13</v>
      </c>
    </row>
    <row r="1173" spans="1:14" x14ac:dyDescent="0.25">
      <c r="A1173" t="s">
        <v>191</v>
      </c>
      <c r="B1173" s="1" t="s">
        <v>429</v>
      </c>
      <c r="C1173" s="291" t="s">
        <v>415</v>
      </c>
      <c r="D1173" s="1">
        <v>0</v>
      </c>
      <c r="E1173" s="1">
        <v>51</v>
      </c>
      <c r="J1173" s="64" t="s">
        <v>129</v>
      </c>
      <c r="K1173" s="64" t="s">
        <v>164</v>
      </c>
      <c r="L1173" s="64" t="s">
        <v>166</v>
      </c>
      <c r="M1173" s="64">
        <v>7</v>
      </c>
      <c r="N1173" s="64">
        <v>1.87</v>
      </c>
    </row>
    <row r="1174" spans="1:14" x14ac:dyDescent="0.25">
      <c r="A1174" t="s">
        <v>191</v>
      </c>
      <c r="B1174" s="1" t="s">
        <v>429</v>
      </c>
      <c r="C1174" s="291" t="s">
        <v>386</v>
      </c>
      <c r="D1174" s="1">
        <v>0</v>
      </c>
      <c r="E1174" s="1">
        <v>118</v>
      </c>
      <c r="J1174" s="64" t="s">
        <v>129</v>
      </c>
      <c r="K1174" s="64" t="s">
        <v>164</v>
      </c>
      <c r="L1174" s="64" t="s">
        <v>167</v>
      </c>
      <c r="M1174" s="64">
        <v>1</v>
      </c>
      <c r="N1174" s="64">
        <v>24.59</v>
      </c>
    </row>
    <row r="1175" spans="1:14" x14ac:dyDescent="0.25">
      <c r="A1175" t="s">
        <v>191</v>
      </c>
      <c r="B1175" s="1" t="s">
        <v>429</v>
      </c>
      <c r="C1175" s="291" t="s">
        <v>404</v>
      </c>
      <c r="D1175" s="1">
        <v>0</v>
      </c>
      <c r="E1175" s="1">
        <v>106</v>
      </c>
      <c r="J1175" s="64" t="s">
        <v>129</v>
      </c>
      <c r="K1175" s="64" t="s">
        <v>164</v>
      </c>
      <c r="L1175" s="64" t="s">
        <v>167</v>
      </c>
      <c r="M1175" s="64">
        <v>2</v>
      </c>
      <c r="N1175" s="64">
        <v>17.13</v>
      </c>
    </row>
    <row r="1176" spans="1:14" x14ac:dyDescent="0.25">
      <c r="A1176" t="s">
        <v>191</v>
      </c>
      <c r="B1176" s="1" t="s">
        <v>429</v>
      </c>
      <c r="C1176" s="291" t="s">
        <v>422</v>
      </c>
      <c r="D1176" s="1">
        <v>0</v>
      </c>
      <c r="E1176" s="1">
        <v>103</v>
      </c>
      <c r="J1176" s="64" t="s">
        <v>129</v>
      </c>
      <c r="K1176" s="64" t="s">
        <v>164</v>
      </c>
      <c r="L1176" s="64" t="s">
        <v>167</v>
      </c>
      <c r="M1176" s="64">
        <v>3</v>
      </c>
      <c r="N1176" s="64">
        <v>14.75</v>
      </c>
    </row>
    <row r="1177" spans="1:14" x14ac:dyDescent="0.25">
      <c r="A1177" t="s">
        <v>191</v>
      </c>
      <c r="B1177" s="1" t="s">
        <v>429</v>
      </c>
      <c r="C1177" s="291" t="s">
        <v>391</v>
      </c>
      <c r="D1177" s="1">
        <v>0</v>
      </c>
      <c r="E1177" s="1">
        <v>177</v>
      </c>
      <c r="J1177" s="64" t="s">
        <v>129</v>
      </c>
      <c r="K1177" s="64" t="s">
        <v>164</v>
      </c>
      <c r="L1177" s="64" t="s">
        <v>167</v>
      </c>
      <c r="M1177" s="64">
        <v>4</v>
      </c>
      <c r="N1177" s="64">
        <v>12.32</v>
      </c>
    </row>
    <row r="1178" spans="1:14" x14ac:dyDescent="0.25">
      <c r="A1178" t="s">
        <v>191</v>
      </c>
      <c r="B1178" s="1" t="s">
        <v>429</v>
      </c>
      <c r="C1178" s="291" t="s">
        <v>409</v>
      </c>
      <c r="D1178" s="1">
        <v>0</v>
      </c>
      <c r="E1178" s="1">
        <v>154</v>
      </c>
      <c r="J1178" s="64" t="s">
        <v>129</v>
      </c>
      <c r="K1178" s="64" t="s">
        <v>164</v>
      </c>
      <c r="L1178" s="64" t="s">
        <v>167</v>
      </c>
      <c r="M1178" s="64">
        <v>5</v>
      </c>
      <c r="N1178" s="64">
        <v>9.6300000000000008</v>
      </c>
    </row>
    <row r="1179" spans="1:14" x14ac:dyDescent="0.25">
      <c r="A1179" t="s">
        <v>191</v>
      </c>
      <c r="B1179" s="1" t="s">
        <v>429</v>
      </c>
      <c r="C1179" s="291" t="s">
        <v>427</v>
      </c>
      <c r="D1179" s="1">
        <v>0</v>
      </c>
      <c r="E1179" s="1">
        <v>151</v>
      </c>
      <c r="J1179" s="64" t="s">
        <v>129</v>
      </c>
      <c r="K1179" s="64" t="s">
        <v>164</v>
      </c>
      <c r="L1179" s="64" t="s">
        <v>167</v>
      </c>
      <c r="M1179" s="64">
        <v>6</v>
      </c>
      <c r="N1179" s="64">
        <v>7.68</v>
      </c>
    </row>
    <row r="1180" spans="1:14" x14ac:dyDescent="0.25">
      <c r="A1180" t="s">
        <v>191</v>
      </c>
      <c r="B1180" s="1" t="s">
        <v>429</v>
      </c>
      <c r="C1180" s="291" t="s">
        <v>388</v>
      </c>
      <c r="D1180" s="1">
        <v>0</v>
      </c>
      <c r="E1180" s="1">
        <v>74</v>
      </c>
      <c r="J1180" s="64" t="s">
        <v>129</v>
      </c>
      <c r="K1180" s="64" t="s">
        <v>164</v>
      </c>
      <c r="L1180" s="64" t="s">
        <v>167</v>
      </c>
      <c r="M1180" s="64">
        <v>7</v>
      </c>
      <c r="N1180" s="64">
        <v>5.62</v>
      </c>
    </row>
    <row r="1181" spans="1:14" x14ac:dyDescent="0.25">
      <c r="A1181" t="s">
        <v>191</v>
      </c>
      <c r="B1181" s="1" t="s">
        <v>429</v>
      </c>
      <c r="C1181" s="291" t="s">
        <v>406</v>
      </c>
      <c r="D1181" s="1">
        <v>0</v>
      </c>
      <c r="E1181" s="1">
        <v>74</v>
      </c>
      <c r="J1181" s="64" t="s">
        <v>129</v>
      </c>
      <c r="K1181" s="64" t="s">
        <v>164</v>
      </c>
      <c r="L1181" s="64" t="s">
        <v>167</v>
      </c>
      <c r="M1181" s="64">
        <v>8</v>
      </c>
      <c r="N1181" s="64">
        <v>4.5199999999999996</v>
      </c>
    </row>
    <row r="1182" spans="1:14" x14ac:dyDescent="0.25">
      <c r="A1182" t="s">
        <v>191</v>
      </c>
      <c r="B1182" s="1" t="s">
        <v>429</v>
      </c>
      <c r="C1182" s="291" t="s">
        <v>424</v>
      </c>
      <c r="D1182" s="1">
        <v>0</v>
      </c>
      <c r="E1182" s="1">
        <v>61</v>
      </c>
      <c r="J1182" s="64" t="s">
        <v>129</v>
      </c>
      <c r="K1182" s="64" t="s">
        <v>164</v>
      </c>
      <c r="L1182" s="64" t="s">
        <v>168</v>
      </c>
      <c r="M1182" s="64">
        <v>1</v>
      </c>
      <c r="N1182" s="64">
        <v>50.06</v>
      </c>
    </row>
    <row r="1183" spans="1:14" x14ac:dyDescent="0.25">
      <c r="A1183" t="s">
        <v>191</v>
      </c>
      <c r="B1183" s="1" t="s">
        <v>429</v>
      </c>
      <c r="C1183" s="291" t="s">
        <v>389</v>
      </c>
      <c r="D1183" s="1">
        <v>0</v>
      </c>
      <c r="E1183" s="1">
        <v>80</v>
      </c>
      <c r="J1183" s="64" t="s">
        <v>129</v>
      </c>
      <c r="K1183" s="64" t="s">
        <v>164</v>
      </c>
      <c r="L1183" s="64" t="s">
        <v>168</v>
      </c>
      <c r="M1183" s="64">
        <v>2</v>
      </c>
      <c r="N1183" s="64">
        <v>35.92</v>
      </c>
    </row>
    <row r="1184" spans="1:14" x14ac:dyDescent="0.25">
      <c r="A1184" t="s">
        <v>191</v>
      </c>
      <c r="B1184" s="1" t="s">
        <v>429</v>
      </c>
      <c r="C1184" s="291" t="s">
        <v>407</v>
      </c>
      <c r="D1184" s="1">
        <v>0</v>
      </c>
      <c r="E1184" s="1">
        <v>89</v>
      </c>
      <c r="J1184" s="64" t="s">
        <v>129</v>
      </c>
      <c r="K1184" s="64" t="s">
        <v>164</v>
      </c>
      <c r="L1184" s="64" t="s">
        <v>168</v>
      </c>
      <c r="M1184" s="64">
        <v>3</v>
      </c>
      <c r="N1184" s="64">
        <v>25.94</v>
      </c>
    </row>
    <row r="1185" spans="1:14" x14ac:dyDescent="0.25">
      <c r="A1185" t="s">
        <v>191</v>
      </c>
      <c r="B1185" s="1" t="s">
        <v>429</v>
      </c>
      <c r="C1185" s="291" t="s">
        <v>425</v>
      </c>
      <c r="D1185" s="1">
        <v>0</v>
      </c>
      <c r="E1185" s="1">
        <v>70</v>
      </c>
      <c r="J1185" s="64" t="s">
        <v>129</v>
      </c>
      <c r="K1185" s="64" t="s">
        <v>164</v>
      </c>
      <c r="L1185" s="64" t="s">
        <v>168</v>
      </c>
      <c r="M1185" s="64">
        <v>4</v>
      </c>
      <c r="N1185" s="64">
        <v>20.38</v>
      </c>
    </row>
    <row r="1186" spans="1:14" x14ac:dyDescent="0.25">
      <c r="A1186" t="s">
        <v>191</v>
      </c>
      <c r="B1186" s="1" t="s">
        <v>429</v>
      </c>
      <c r="C1186" s="291" t="s">
        <v>385</v>
      </c>
      <c r="D1186" s="1">
        <v>0</v>
      </c>
      <c r="E1186" s="1">
        <v>86</v>
      </c>
      <c r="J1186" s="64" t="s">
        <v>129</v>
      </c>
      <c r="K1186" s="64" t="s">
        <v>164</v>
      </c>
      <c r="L1186" s="64" t="s">
        <v>168</v>
      </c>
      <c r="M1186" s="64">
        <v>5</v>
      </c>
      <c r="N1186" s="64">
        <v>15.15</v>
      </c>
    </row>
    <row r="1187" spans="1:14" x14ac:dyDescent="0.25">
      <c r="A1187" t="s">
        <v>191</v>
      </c>
      <c r="B1187" s="1" t="s">
        <v>429</v>
      </c>
      <c r="C1187" s="291" t="s">
        <v>403</v>
      </c>
      <c r="D1187" s="1">
        <v>0</v>
      </c>
      <c r="E1187" s="1">
        <v>90</v>
      </c>
      <c r="J1187" s="64" t="s">
        <v>129</v>
      </c>
      <c r="K1187" s="64" t="s">
        <v>164</v>
      </c>
      <c r="L1187" s="64" t="s">
        <v>168</v>
      </c>
      <c r="M1187" s="64">
        <v>6</v>
      </c>
      <c r="N1187" s="64">
        <v>11.74</v>
      </c>
    </row>
    <row r="1188" spans="1:14" x14ac:dyDescent="0.25">
      <c r="A1188" t="s">
        <v>191</v>
      </c>
      <c r="B1188" s="1" t="s">
        <v>429</v>
      </c>
      <c r="C1188" s="291" t="s">
        <v>421</v>
      </c>
      <c r="D1188" s="1">
        <v>0</v>
      </c>
      <c r="E1188" s="1">
        <v>82</v>
      </c>
      <c r="J1188" s="64" t="s">
        <v>129</v>
      </c>
      <c r="K1188" s="64" t="s">
        <v>164</v>
      </c>
      <c r="L1188" s="64" t="s">
        <v>168</v>
      </c>
      <c r="M1188" s="64">
        <v>7</v>
      </c>
      <c r="N1188" s="64">
        <v>8.69</v>
      </c>
    </row>
    <row r="1189" spans="1:14" x14ac:dyDescent="0.25">
      <c r="A1189" t="s">
        <v>191</v>
      </c>
      <c r="B1189" s="1" t="s">
        <v>429</v>
      </c>
      <c r="C1189" s="291" t="s">
        <v>390</v>
      </c>
      <c r="D1189" s="1">
        <v>0</v>
      </c>
      <c r="E1189" s="1">
        <v>105</v>
      </c>
      <c r="J1189" s="64" t="s">
        <v>129</v>
      </c>
      <c r="K1189" s="64" t="s">
        <v>164</v>
      </c>
      <c r="L1189" s="64" t="s">
        <v>168</v>
      </c>
      <c r="M1189" s="64">
        <v>8</v>
      </c>
      <c r="N1189" s="64">
        <v>5.12</v>
      </c>
    </row>
    <row r="1190" spans="1:14" x14ac:dyDescent="0.25">
      <c r="A1190" t="s">
        <v>191</v>
      </c>
      <c r="B1190" s="1" t="s">
        <v>429</v>
      </c>
      <c r="C1190" s="291" t="s">
        <v>408</v>
      </c>
      <c r="D1190" s="1">
        <v>0</v>
      </c>
      <c r="E1190" s="1">
        <v>131</v>
      </c>
      <c r="J1190" s="64" t="s">
        <v>129</v>
      </c>
      <c r="K1190" s="64" t="s">
        <v>164</v>
      </c>
      <c r="L1190" s="64" t="s">
        <v>169</v>
      </c>
      <c r="M1190" s="64">
        <v>1</v>
      </c>
      <c r="N1190" s="64">
        <v>71.290000000000006</v>
      </c>
    </row>
    <row r="1191" spans="1:14" x14ac:dyDescent="0.25">
      <c r="A1191" t="s">
        <v>191</v>
      </c>
      <c r="B1191" s="1" t="s">
        <v>429</v>
      </c>
      <c r="C1191" s="291" t="s">
        <v>426</v>
      </c>
      <c r="D1191" s="1">
        <v>0</v>
      </c>
      <c r="E1191" s="1">
        <v>107</v>
      </c>
      <c r="J1191" s="64" t="s">
        <v>129</v>
      </c>
      <c r="K1191" s="64" t="s">
        <v>164</v>
      </c>
      <c r="L1191" s="64" t="s">
        <v>169</v>
      </c>
      <c r="M1191" s="64">
        <v>2</v>
      </c>
      <c r="N1191" s="64">
        <v>51.58</v>
      </c>
    </row>
    <row r="1192" spans="1:14" x14ac:dyDescent="0.25">
      <c r="A1192" t="s">
        <v>430</v>
      </c>
      <c r="B1192" s="1" t="s">
        <v>484</v>
      </c>
      <c r="C1192" s="291">
        <v>125</v>
      </c>
      <c r="D1192" s="1">
        <v>0</v>
      </c>
      <c r="E1192" s="1">
        <v>9.6999999999999993</v>
      </c>
      <c r="J1192" s="64" t="s">
        <v>129</v>
      </c>
      <c r="K1192" s="64" t="s">
        <v>164</v>
      </c>
      <c r="L1192" s="64" t="s">
        <v>169</v>
      </c>
      <c r="M1192" s="64">
        <v>3</v>
      </c>
      <c r="N1192" s="64">
        <v>43.48</v>
      </c>
    </row>
    <row r="1193" spans="1:14" x14ac:dyDescent="0.25">
      <c r="A1193" t="s">
        <v>430</v>
      </c>
      <c r="B1193" s="1" t="s">
        <v>484</v>
      </c>
      <c r="C1193" s="291">
        <v>160</v>
      </c>
      <c r="D1193" s="1">
        <v>0</v>
      </c>
      <c r="E1193" s="1">
        <v>17.600000000000001</v>
      </c>
      <c r="J1193" s="64" t="s">
        <v>129</v>
      </c>
      <c r="K1193" s="64" t="s">
        <v>164</v>
      </c>
      <c r="L1193" s="64" t="s">
        <v>169</v>
      </c>
      <c r="M1193" s="64">
        <v>4</v>
      </c>
      <c r="N1193" s="64">
        <v>34.130000000000003</v>
      </c>
    </row>
    <row r="1194" spans="1:14" x14ac:dyDescent="0.25">
      <c r="A1194" t="s">
        <v>430</v>
      </c>
      <c r="B1194" s="1" t="s">
        <v>484</v>
      </c>
      <c r="C1194" s="291">
        <v>250</v>
      </c>
      <c r="D1194" s="1">
        <v>0</v>
      </c>
      <c r="E1194" s="1">
        <v>27.9</v>
      </c>
      <c r="J1194" s="64" t="s">
        <v>129</v>
      </c>
      <c r="K1194" s="64" t="s">
        <v>164</v>
      </c>
      <c r="L1194" s="64" t="s">
        <v>169</v>
      </c>
      <c r="M1194" s="64">
        <v>5</v>
      </c>
      <c r="N1194" s="64">
        <v>25.96</v>
      </c>
    </row>
    <row r="1195" spans="1:14" x14ac:dyDescent="0.25">
      <c r="A1195" t="s">
        <v>430</v>
      </c>
      <c r="B1195" s="1" t="s">
        <v>484</v>
      </c>
      <c r="C1195" s="291">
        <v>340</v>
      </c>
      <c r="D1195" s="1">
        <v>0</v>
      </c>
      <c r="E1195" s="1">
        <v>32.299999999999997</v>
      </c>
      <c r="J1195" s="64" t="s">
        <v>129</v>
      </c>
      <c r="K1195" s="64" t="s">
        <v>164</v>
      </c>
      <c r="L1195" s="64" t="s">
        <v>169</v>
      </c>
      <c r="M1195" s="64">
        <v>6</v>
      </c>
      <c r="N1195" s="64">
        <v>20.23</v>
      </c>
    </row>
    <row r="1196" spans="1:14" x14ac:dyDescent="0.25">
      <c r="A1196" t="s">
        <v>430</v>
      </c>
      <c r="B1196" s="1" t="s">
        <v>485</v>
      </c>
      <c r="C1196" s="291">
        <v>125</v>
      </c>
      <c r="D1196" s="1">
        <v>0</v>
      </c>
      <c r="E1196" s="1">
        <v>11.1</v>
      </c>
      <c r="J1196" s="64" t="s">
        <v>129</v>
      </c>
      <c r="K1196" s="64" t="s">
        <v>164</v>
      </c>
      <c r="L1196" s="64" t="s">
        <v>169</v>
      </c>
      <c r="M1196" s="64">
        <v>7</v>
      </c>
      <c r="N1196" s="64">
        <v>15.43</v>
      </c>
    </row>
    <row r="1197" spans="1:14" x14ac:dyDescent="0.25">
      <c r="A1197" t="s">
        <v>430</v>
      </c>
      <c r="B1197" s="1" t="s">
        <v>485</v>
      </c>
      <c r="C1197" s="291">
        <v>160</v>
      </c>
      <c r="D1197" s="1">
        <v>0</v>
      </c>
      <c r="E1197" s="1">
        <v>21.4</v>
      </c>
      <c r="J1197" s="64" t="s">
        <v>129</v>
      </c>
      <c r="K1197" s="64" t="s">
        <v>164</v>
      </c>
      <c r="L1197" s="64" t="s">
        <v>169</v>
      </c>
      <c r="M1197" s="64">
        <v>8</v>
      </c>
      <c r="N1197" s="64">
        <v>12.04</v>
      </c>
    </row>
    <row r="1198" spans="1:14" x14ac:dyDescent="0.25">
      <c r="A1198" t="s">
        <v>430</v>
      </c>
      <c r="B1198" s="1" t="s">
        <v>485</v>
      </c>
      <c r="C1198" s="291">
        <v>250</v>
      </c>
      <c r="D1198" s="1">
        <v>0</v>
      </c>
      <c r="E1198" s="1">
        <v>47.2</v>
      </c>
      <c r="J1198" s="64" t="s">
        <v>129</v>
      </c>
      <c r="K1198" s="64" t="s">
        <v>164</v>
      </c>
      <c r="L1198" s="64" t="s">
        <v>170</v>
      </c>
      <c r="M1198" s="64">
        <v>1</v>
      </c>
      <c r="N1198" s="64">
        <v>120.63</v>
      </c>
    </row>
    <row r="1199" spans="1:14" x14ac:dyDescent="0.25">
      <c r="A1199" t="s">
        <v>430</v>
      </c>
      <c r="B1199" s="1" t="s">
        <v>485</v>
      </c>
      <c r="C1199" s="291">
        <v>340</v>
      </c>
      <c r="D1199" s="1">
        <v>0</v>
      </c>
      <c r="E1199" s="1">
        <v>69.599999999999994</v>
      </c>
      <c r="J1199" s="64" t="s">
        <v>129</v>
      </c>
      <c r="K1199" s="64" t="s">
        <v>164</v>
      </c>
      <c r="L1199" s="64" t="s">
        <v>170</v>
      </c>
      <c r="M1199" s="64">
        <v>2</v>
      </c>
      <c r="N1199" s="64">
        <v>70.06</v>
      </c>
    </row>
    <row r="1200" spans="1:14" x14ac:dyDescent="0.25">
      <c r="A1200" t="s">
        <v>430</v>
      </c>
      <c r="B1200" s="1" t="s">
        <v>486</v>
      </c>
      <c r="C1200" s="291">
        <v>125</v>
      </c>
      <c r="D1200" s="1">
        <v>0</v>
      </c>
      <c r="E1200" s="1">
        <v>8</v>
      </c>
      <c r="J1200" s="64" t="s">
        <v>129</v>
      </c>
      <c r="K1200" s="64" t="s">
        <v>164</v>
      </c>
      <c r="L1200" s="64" t="s">
        <v>170</v>
      </c>
      <c r="M1200" s="64">
        <v>3</v>
      </c>
      <c r="N1200" s="64">
        <v>58.67</v>
      </c>
    </row>
    <row r="1201" spans="1:14" x14ac:dyDescent="0.25">
      <c r="A1201" t="s">
        <v>430</v>
      </c>
      <c r="B1201" s="1" t="s">
        <v>486</v>
      </c>
      <c r="C1201" s="291">
        <v>160</v>
      </c>
      <c r="D1201" s="1">
        <v>0</v>
      </c>
      <c r="E1201" s="1">
        <v>13.6</v>
      </c>
      <c r="J1201" s="64" t="s">
        <v>129</v>
      </c>
      <c r="K1201" s="64" t="s">
        <v>164</v>
      </c>
      <c r="L1201" s="64" t="s">
        <v>170</v>
      </c>
      <c r="M1201" s="64">
        <v>4</v>
      </c>
      <c r="N1201" s="64">
        <v>45.15</v>
      </c>
    </row>
    <row r="1202" spans="1:14" x14ac:dyDescent="0.25">
      <c r="A1202" t="s">
        <v>430</v>
      </c>
      <c r="B1202" s="1" t="s">
        <v>486</v>
      </c>
      <c r="C1202" s="291">
        <v>250</v>
      </c>
      <c r="D1202" s="1">
        <v>0</v>
      </c>
      <c r="E1202" s="1">
        <v>21.2</v>
      </c>
      <c r="J1202" s="64" t="s">
        <v>129</v>
      </c>
      <c r="K1202" s="64" t="s">
        <v>164</v>
      </c>
      <c r="L1202" s="64" t="s">
        <v>170</v>
      </c>
      <c r="M1202" s="64">
        <v>5</v>
      </c>
      <c r="N1202" s="64">
        <v>37.96</v>
      </c>
    </row>
    <row r="1203" spans="1:14" x14ac:dyDescent="0.25">
      <c r="A1203" t="s">
        <v>430</v>
      </c>
      <c r="B1203" s="1" t="s">
        <v>486</v>
      </c>
      <c r="C1203" s="291">
        <v>340</v>
      </c>
      <c r="D1203" s="1">
        <v>0</v>
      </c>
      <c r="E1203" s="1">
        <v>28.9</v>
      </c>
      <c r="J1203" s="64" t="s">
        <v>129</v>
      </c>
      <c r="K1203" s="64" t="s">
        <v>164</v>
      </c>
      <c r="L1203" s="64" t="s">
        <v>170</v>
      </c>
      <c r="M1203" s="64">
        <v>6</v>
      </c>
      <c r="N1203" s="64">
        <v>30.98</v>
      </c>
    </row>
    <row r="1204" spans="1:14" x14ac:dyDescent="0.25">
      <c r="A1204" t="s">
        <v>430</v>
      </c>
      <c r="B1204" s="1" t="s">
        <v>487</v>
      </c>
      <c r="C1204" s="291">
        <v>16</v>
      </c>
      <c r="D1204" s="1">
        <v>0</v>
      </c>
      <c r="E1204" s="1">
        <v>12.9</v>
      </c>
      <c r="J1204" s="64" t="s">
        <v>129</v>
      </c>
      <c r="K1204" s="64" t="s">
        <v>164</v>
      </c>
      <c r="L1204" s="64" t="s">
        <v>170</v>
      </c>
      <c r="M1204" s="64">
        <v>7</v>
      </c>
      <c r="N1204" s="64">
        <v>22.53</v>
      </c>
    </row>
    <row r="1205" spans="1:14" x14ac:dyDescent="0.25">
      <c r="A1205" t="s">
        <v>430</v>
      </c>
      <c r="B1205" s="1" t="s">
        <v>487</v>
      </c>
      <c r="C1205" s="291">
        <v>36</v>
      </c>
      <c r="D1205" s="1">
        <v>0</v>
      </c>
      <c r="E1205" s="1">
        <v>27.2</v>
      </c>
      <c r="J1205" s="64" t="s">
        <v>129</v>
      </c>
      <c r="K1205" s="64" t="s">
        <v>164</v>
      </c>
      <c r="L1205" s="64" t="s">
        <v>170</v>
      </c>
      <c r="M1205" s="64">
        <v>8</v>
      </c>
      <c r="N1205" s="64">
        <v>17.100000000000001</v>
      </c>
    </row>
    <row r="1206" spans="1:14" x14ac:dyDescent="0.25">
      <c r="A1206" t="s">
        <v>430</v>
      </c>
      <c r="B1206" s="1" t="s">
        <v>487</v>
      </c>
      <c r="C1206" s="291">
        <v>80</v>
      </c>
      <c r="D1206" s="1">
        <v>0</v>
      </c>
      <c r="E1206" s="1">
        <v>52.8</v>
      </c>
      <c r="J1206" s="64" t="s">
        <v>129</v>
      </c>
      <c r="K1206" s="64" t="s">
        <v>164</v>
      </c>
      <c r="L1206" s="64" t="s">
        <v>171</v>
      </c>
      <c r="M1206" s="64">
        <v>1</v>
      </c>
      <c r="N1206" s="64">
        <v>136.91999999999999</v>
      </c>
    </row>
    <row r="1207" spans="1:14" x14ac:dyDescent="0.25">
      <c r="A1207" t="s">
        <v>430</v>
      </c>
      <c r="B1207" s="1" t="s">
        <v>488</v>
      </c>
      <c r="C1207" s="291">
        <v>125</v>
      </c>
      <c r="D1207" s="1">
        <v>0</v>
      </c>
      <c r="E1207" s="1">
        <v>12</v>
      </c>
      <c r="J1207" s="64" t="s">
        <v>129</v>
      </c>
      <c r="K1207" s="64" t="s">
        <v>164</v>
      </c>
      <c r="L1207" s="64" t="s">
        <v>171</v>
      </c>
      <c r="M1207" s="64">
        <v>2</v>
      </c>
      <c r="N1207" s="64">
        <v>107.28</v>
      </c>
    </row>
    <row r="1208" spans="1:14" x14ac:dyDescent="0.25">
      <c r="A1208" t="s">
        <v>430</v>
      </c>
      <c r="B1208" s="1" t="s">
        <v>488</v>
      </c>
      <c r="C1208" s="291">
        <v>160</v>
      </c>
      <c r="D1208" s="1">
        <v>0</v>
      </c>
      <c r="E1208" s="1">
        <v>23.2</v>
      </c>
      <c r="J1208" s="64" t="s">
        <v>129</v>
      </c>
      <c r="K1208" s="64" t="s">
        <v>164</v>
      </c>
      <c r="L1208" s="64" t="s">
        <v>171</v>
      </c>
      <c r="M1208" s="64">
        <v>3</v>
      </c>
      <c r="N1208" s="64">
        <v>92.46</v>
      </c>
    </row>
    <row r="1209" spans="1:14" x14ac:dyDescent="0.25">
      <c r="A1209" t="s">
        <v>430</v>
      </c>
      <c r="B1209" s="1" t="s">
        <v>488</v>
      </c>
      <c r="C1209" s="291">
        <v>250</v>
      </c>
      <c r="D1209" s="1">
        <v>0</v>
      </c>
      <c r="E1209" s="1">
        <v>51.8</v>
      </c>
      <c r="J1209" s="64" t="s">
        <v>129</v>
      </c>
      <c r="K1209" s="64" t="s">
        <v>164</v>
      </c>
      <c r="L1209" s="64" t="s">
        <v>171</v>
      </c>
      <c r="M1209" s="64">
        <v>4</v>
      </c>
      <c r="N1209" s="64">
        <v>69.22</v>
      </c>
    </row>
    <row r="1210" spans="1:14" x14ac:dyDescent="0.25">
      <c r="A1210" t="s">
        <v>430</v>
      </c>
      <c r="B1210" s="1" t="s">
        <v>488</v>
      </c>
      <c r="C1210" s="291">
        <v>340</v>
      </c>
      <c r="D1210" s="1">
        <v>0</v>
      </c>
      <c r="E1210" s="1">
        <v>79.3</v>
      </c>
      <c r="J1210" s="64" t="s">
        <v>129</v>
      </c>
      <c r="K1210" s="64" t="s">
        <v>164</v>
      </c>
      <c r="L1210" s="64" t="s">
        <v>171</v>
      </c>
      <c r="M1210" s="64">
        <v>5</v>
      </c>
      <c r="N1210" s="64">
        <v>54.08</v>
      </c>
    </row>
    <row r="1211" spans="1:14" x14ac:dyDescent="0.25">
      <c r="A1211" t="s">
        <v>430</v>
      </c>
      <c r="B1211" s="1" t="s">
        <v>504</v>
      </c>
      <c r="C1211" s="291" t="s">
        <v>505</v>
      </c>
      <c r="D1211" s="1">
        <v>0</v>
      </c>
      <c r="E1211" s="1">
        <v>89.7</v>
      </c>
      <c r="J1211" s="64" t="s">
        <v>129</v>
      </c>
      <c r="K1211" s="64" t="s">
        <v>164</v>
      </c>
      <c r="L1211" s="64" t="s">
        <v>171</v>
      </c>
      <c r="M1211" s="64">
        <v>6</v>
      </c>
      <c r="N1211" s="64">
        <v>40.409999999999997</v>
      </c>
    </row>
    <row r="1212" spans="1:14" x14ac:dyDescent="0.25">
      <c r="A1212" t="s">
        <v>430</v>
      </c>
      <c r="B1212" s="1" t="s">
        <v>506</v>
      </c>
      <c r="C1212" s="291" t="s">
        <v>505</v>
      </c>
      <c r="D1212" s="1">
        <v>0</v>
      </c>
      <c r="E1212" s="1">
        <v>1.9</v>
      </c>
      <c r="J1212" s="64" t="s">
        <v>129</v>
      </c>
      <c r="K1212" s="64" t="s">
        <v>164</v>
      </c>
      <c r="L1212" s="64" t="s">
        <v>171</v>
      </c>
      <c r="M1212" s="64">
        <v>7</v>
      </c>
      <c r="N1212" s="64">
        <v>32.29</v>
      </c>
    </row>
    <row r="1213" spans="1:14" x14ac:dyDescent="0.25">
      <c r="A1213" t="s">
        <v>430</v>
      </c>
      <c r="B1213" s="1" t="s">
        <v>508</v>
      </c>
      <c r="C1213" s="291">
        <v>0</v>
      </c>
      <c r="D1213" s="1">
        <v>0</v>
      </c>
      <c r="E1213" s="1">
        <v>70.900000000000006</v>
      </c>
      <c r="J1213" s="64" t="s">
        <v>129</v>
      </c>
      <c r="K1213" s="64" t="s">
        <v>164</v>
      </c>
      <c r="L1213" s="64" t="s">
        <v>171</v>
      </c>
      <c r="M1213" s="64">
        <v>8</v>
      </c>
      <c r="N1213" s="64">
        <v>23.16</v>
      </c>
    </row>
    <row r="1214" spans="1:14" x14ac:dyDescent="0.25">
      <c r="A1214" t="s">
        <v>430</v>
      </c>
      <c r="B1214" s="1" t="s">
        <v>509</v>
      </c>
      <c r="C1214" s="291" t="s">
        <v>256</v>
      </c>
      <c r="D1214" s="1">
        <v>1</v>
      </c>
      <c r="E1214" s="1">
        <v>2.68</v>
      </c>
      <c r="J1214" s="64" t="s">
        <v>129</v>
      </c>
      <c r="K1214" s="64" t="s">
        <v>164</v>
      </c>
      <c r="L1214" s="64" t="s">
        <v>172</v>
      </c>
      <c r="M1214" s="64">
        <v>1</v>
      </c>
      <c r="N1214" s="64">
        <v>232.76</v>
      </c>
    </row>
    <row r="1215" spans="1:14" x14ac:dyDescent="0.25">
      <c r="A1215" t="s">
        <v>430</v>
      </c>
      <c r="B1215" s="1" t="s">
        <v>509</v>
      </c>
      <c r="C1215" s="291" t="s">
        <v>256</v>
      </c>
      <c r="D1215" s="1">
        <v>2</v>
      </c>
      <c r="E1215" s="1">
        <v>4.0199999999999996</v>
      </c>
      <c r="J1215" s="64" t="s">
        <v>129</v>
      </c>
      <c r="K1215" s="64" t="s">
        <v>164</v>
      </c>
      <c r="L1215" s="64" t="s">
        <v>172</v>
      </c>
      <c r="M1215" s="64">
        <v>2</v>
      </c>
      <c r="N1215" s="64">
        <v>182.76</v>
      </c>
    </row>
    <row r="1216" spans="1:14" x14ac:dyDescent="0.25">
      <c r="A1216" t="s">
        <v>430</v>
      </c>
      <c r="B1216" s="1" t="s">
        <v>509</v>
      </c>
      <c r="C1216" s="291" t="s">
        <v>256</v>
      </c>
      <c r="D1216" s="1">
        <v>3</v>
      </c>
      <c r="E1216" s="1">
        <v>5.77</v>
      </c>
      <c r="J1216" s="64" t="s">
        <v>129</v>
      </c>
      <c r="K1216" s="64" t="s">
        <v>164</v>
      </c>
      <c r="L1216" s="64" t="s">
        <v>172</v>
      </c>
      <c r="M1216" s="64">
        <v>3</v>
      </c>
      <c r="N1216" s="64">
        <v>151.46</v>
      </c>
    </row>
    <row r="1217" spans="1:14" x14ac:dyDescent="0.25">
      <c r="A1217" t="s">
        <v>430</v>
      </c>
      <c r="B1217" s="1" t="s">
        <v>509</v>
      </c>
      <c r="C1217" s="291" t="s">
        <v>256</v>
      </c>
      <c r="D1217" s="1">
        <v>4</v>
      </c>
      <c r="E1217" s="1">
        <v>7.07</v>
      </c>
      <c r="J1217" s="64" t="s">
        <v>129</v>
      </c>
      <c r="K1217" s="64" t="s">
        <v>164</v>
      </c>
      <c r="L1217" s="64" t="s">
        <v>172</v>
      </c>
      <c r="M1217" s="64">
        <v>4</v>
      </c>
      <c r="N1217" s="64">
        <v>118.6</v>
      </c>
    </row>
    <row r="1218" spans="1:14" x14ac:dyDescent="0.25">
      <c r="A1218" t="s">
        <v>430</v>
      </c>
      <c r="B1218" s="1" t="s">
        <v>509</v>
      </c>
      <c r="C1218" s="291" t="s">
        <v>256</v>
      </c>
      <c r="D1218" s="1">
        <v>5</v>
      </c>
      <c r="E1218" s="1">
        <v>9</v>
      </c>
      <c r="J1218" s="64" t="s">
        <v>129</v>
      </c>
      <c r="K1218" s="64" t="s">
        <v>164</v>
      </c>
      <c r="L1218" s="64" t="s">
        <v>172</v>
      </c>
      <c r="M1218" s="64">
        <v>5</v>
      </c>
      <c r="N1218" s="64">
        <v>94.41</v>
      </c>
    </row>
    <row r="1219" spans="1:14" x14ac:dyDescent="0.25">
      <c r="A1219" t="s">
        <v>430</v>
      </c>
      <c r="B1219" s="1" t="s">
        <v>509</v>
      </c>
      <c r="C1219" s="291" t="s">
        <v>256</v>
      </c>
      <c r="D1219" s="1">
        <v>6</v>
      </c>
      <c r="E1219" s="1">
        <v>10.61</v>
      </c>
      <c r="J1219" s="64" t="s">
        <v>129</v>
      </c>
      <c r="K1219" s="64" t="s">
        <v>164</v>
      </c>
      <c r="L1219" s="64" t="s">
        <v>172</v>
      </c>
      <c r="M1219" s="64">
        <v>6</v>
      </c>
      <c r="N1219" s="64">
        <v>71.930000000000007</v>
      </c>
    </row>
    <row r="1220" spans="1:14" x14ac:dyDescent="0.25">
      <c r="A1220" t="s">
        <v>430</v>
      </c>
      <c r="B1220" s="1" t="s">
        <v>509</v>
      </c>
      <c r="C1220" s="291" t="s">
        <v>256</v>
      </c>
      <c r="D1220" s="1">
        <v>7</v>
      </c>
      <c r="E1220" s="1">
        <v>12.5</v>
      </c>
      <c r="J1220" s="64" t="s">
        <v>129</v>
      </c>
      <c r="K1220" s="64" t="s">
        <v>164</v>
      </c>
      <c r="L1220" s="64" t="s">
        <v>172</v>
      </c>
      <c r="M1220" s="64">
        <v>7</v>
      </c>
      <c r="N1220" s="64">
        <v>55.31</v>
      </c>
    </row>
    <row r="1221" spans="1:14" x14ac:dyDescent="0.25">
      <c r="A1221" t="s">
        <v>430</v>
      </c>
      <c r="B1221" s="1" t="s">
        <v>509</v>
      </c>
      <c r="C1221" s="291" t="s">
        <v>257</v>
      </c>
      <c r="D1221" s="1">
        <v>0</v>
      </c>
      <c r="E1221" s="1">
        <v>3.54</v>
      </c>
      <c r="J1221" s="64" t="s">
        <v>129</v>
      </c>
      <c r="K1221" s="64" t="s">
        <v>164</v>
      </c>
      <c r="L1221" s="64" t="s">
        <v>172</v>
      </c>
      <c r="M1221" s="64">
        <v>8</v>
      </c>
      <c r="N1221" s="64">
        <v>38.020000000000003</v>
      </c>
    </row>
    <row r="1222" spans="1:14" x14ac:dyDescent="0.25">
      <c r="A1222" t="s">
        <v>430</v>
      </c>
      <c r="B1222" s="1" t="s">
        <v>509</v>
      </c>
      <c r="C1222" s="291" t="s">
        <v>257</v>
      </c>
      <c r="D1222" s="1">
        <v>1</v>
      </c>
      <c r="E1222" s="1">
        <v>5.66</v>
      </c>
      <c r="J1222" s="64" t="s">
        <v>129</v>
      </c>
      <c r="K1222" s="64" t="s">
        <v>164</v>
      </c>
      <c r="L1222" s="64" t="s">
        <v>173</v>
      </c>
      <c r="M1222" s="64">
        <v>1</v>
      </c>
      <c r="N1222" s="64">
        <v>456.76</v>
      </c>
    </row>
    <row r="1223" spans="1:14" x14ac:dyDescent="0.25">
      <c r="A1223" t="s">
        <v>430</v>
      </c>
      <c r="B1223" s="1" t="s">
        <v>509</v>
      </c>
      <c r="C1223" s="291" t="s">
        <v>257</v>
      </c>
      <c r="D1223" s="1">
        <v>2</v>
      </c>
      <c r="E1223" s="1">
        <v>8.49</v>
      </c>
      <c r="J1223" s="64" t="s">
        <v>129</v>
      </c>
      <c r="K1223" s="64" t="s">
        <v>164</v>
      </c>
      <c r="L1223" s="64" t="s">
        <v>173</v>
      </c>
      <c r="M1223" s="64">
        <v>2</v>
      </c>
      <c r="N1223" s="64">
        <v>313.77</v>
      </c>
    </row>
    <row r="1224" spans="1:14" x14ac:dyDescent="0.25">
      <c r="A1224" t="s">
        <v>430</v>
      </c>
      <c r="B1224" s="1" t="s">
        <v>509</v>
      </c>
      <c r="C1224" s="291" t="s">
        <v>257</v>
      </c>
      <c r="D1224" s="1">
        <v>3</v>
      </c>
      <c r="E1224" s="1">
        <v>11.18</v>
      </c>
      <c r="J1224" s="64" t="s">
        <v>129</v>
      </c>
      <c r="K1224" s="64" t="s">
        <v>164</v>
      </c>
      <c r="L1224" s="64" t="s">
        <v>173</v>
      </c>
      <c r="M1224" s="64">
        <v>3</v>
      </c>
      <c r="N1224" s="64">
        <v>254.76</v>
      </c>
    </row>
    <row r="1225" spans="1:14" x14ac:dyDescent="0.25">
      <c r="A1225" t="s">
        <v>430</v>
      </c>
      <c r="B1225" s="1" t="s">
        <v>509</v>
      </c>
      <c r="C1225" s="291" t="s">
        <v>257</v>
      </c>
      <c r="D1225" s="1">
        <v>4</v>
      </c>
      <c r="E1225" s="1">
        <v>14.14</v>
      </c>
      <c r="J1225" s="64" t="s">
        <v>129</v>
      </c>
      <c r="K1225" s="64" t="s">
        <v>164</v>
      </c>
      <c r="L1225" s="64" t="s">
        <v>173</v>
      </c>
      <c r="M1225" s="64">
        <v>4</v>
      </c>
      <c r="N1225" s="64">
        <v>172.55</v>
      </c>
    </row>
    <row r="1226" spans="1:14" x14ac:dyDescent="0.25">
      <c r="A1226" t="s">
        <v>430</v>
      </c>
      <c r="B1226" s="1" t="s">
        <v>509</v>
      </c>
      <c r="C1226" s="291" t="s">
        <v>257</v>
      </c>
      <c r="D1226" s="1">
        <v>5</v>
      </c>
      <c r="E1226" s="1">
        <v>16.43</v>
      </c>
      <c r="J1226" s="64" t="s">
        <v>129</v>
      </c>
      <c r="K1226" s="64" t="s">
        <v>164</v>
      </c>
      <c r="L1226" s="64" t="s">
        <v>173</v>
      </c>
      <c r="M1226" s="64">
        <v>5</v>
      </c>
      <c r="N1226" s="64">
        <v>130.94999999999999</v>
      </c>
    </row>
    <row r="1227" spans="1:14" x14ac:dyDescent="0.25">
      <c r="A1227" t="s">
        <v>430</v>
      </c>
      <c r="B1227" s="1" t="s">
        <v>509</v>
      </c>
      <c r="C1227" s="291" t="s">
        <v>257</v>
      </c>
      <c r="D1227" s="1">
        <v>6</v>
      </c>
      <c r="E1227" s="1">
        <v>18.97</v>
      </c>
      <c r="J1227" s="64" t="s">
        <v>129</v>
      </c>
      <c r="K1227" s="64" t="s">
        <v>164</v>
      </c>
      <c r="L1227" s="64" t="s">
        <v>173</v>
      </c>
      <c r="M1227" s="64">
        <v>6</v>
      </c>
      <c r="N1227" s="64">
        <v>97.35</v>
      </c>
    </row>
    <row r="1228" spans="1:14" x14ac:dyDescent="0.25">
      <c r="A1228" t="s">
        <v>430</v>
      </c>
      <c r="B1228" s="1" t="s">
        <v>509</v>
      </c>
      <c r="C1228" s="291" t="s">
        <v>257</v>
      </c>
      <c r="D1228" s="1">
        <v>7</v>
      </c>
      <c r="E1228" s="1">
        <v>21</v>
      </c>
      <c r="J1228" s="64" t="s">
        <v>129</v>
      </c>
      <c r="K1228" s="64" t="s">
        <v>164</v>
      </c>
      <c r="L1228" s="64" t="s">
        <v>173</v>
      </c>
      <c r="M1228" s="64">
        <v>7</v>
      </c>
      <c r="N1228" s="64">
        <v>74.27</v>
      </c>
    </row>
    <row r="1229" spans="1:14" x14ac:dyDescent="0.25">
      <c r="A1229" t="s">
        <v>430</v>
      </c>
      <c r="B1229" s="1" t="s">
        <v>509</v>
      </c>
      <c r="C1229" s="291" t="s">
        <v>258</v>
      </c>
      <c r="D1229" s="1">
        <v>0</v>
      </c>
      <c r="E1229" s="1">
        <v>6</v>
      </c>
      <c r="J1229" s="64" t="s">
        <v>129</v>
      </c>
      <c r="K1229" s="64" t="s">
        <v>164</v>
      </c>
      <c r="L1229" s="64" t="s">
        <v>173</v>
      </c>
      <c r="M1229" s="64">
        <v>8</v>
      </c>
      <c r="N1229" s="64">
        <v>56.13</v>
      </c>
    </row>
    <row r="1230" spans="1:14" x14ac:dyDescent="0.25">
      <c r="A1230" t="s">
        <v>430</v>
      </c>
      <c r="B1230" s="1" t="s">
        <v>509</v>
      </c>
      <c r="C1230" s="291" t="s">
        <v>258</v>
      </c>
      <c r="D1230" s="1">
        <v>1</v>
      </c>
      <c r="E1230" s="1">
        <v>10.95</v>
      </c>
      <c r="J1230" s="64" t="s">
        <v>129</v>
      </c>
      <c r="K1230" s="64" t="s">
        <v>164</v>
      </c>
      <c r="L1230" s="64" t="s">
        <v>174</v>
      </c>
      <c r="M1230" s="64">
        <v>1</v>
      </c>
      <c r="N1230" s="64">
        <v>523.64</v>
      </c>
    </row>
    <row r="1231" spans="1:14" x14ac:dyDescent="0.25">
      <c r="A1231" t="s">
        <v>430</v>
      </c>
      <c r="B1231" s="1" t="s">
        <v>509</v>
      </c>
      <c r="C1231" s="291" t="s">
        <v>258</v>
      </c>
      <c r="D1231" s="1">
        <v>2</v>
      </c>
      <c r="E1231" s="1">
        <v>14.61</v>
      </c>
      <c r="J1231" s="64" t="s">
        <v>129</v>
      </c>
      <c r="K1231" s="64" t="s">
        <v>164</v>
      </c>
      <c r="L1231" s="64" t="s">
        <v>174</v>
      </c>
      <c r="M1231" s="64">
        <v>2</v>
      </c>
      <c r="N1231" s="64">
        <v>438.36</v>
      </c>
    </row>
    <row r="1232" spans="1:14" x14ac:dyDescent="0.25">
      <c r="A1232" t="s">
        <v>430</v>
      </c>
      <c r="B1232" s="1" t="s">
        <v>509</v>
      </c>
      <c r="C1232" s="291" t="s">
        <v>258</v>
      </c>
      <c r="D1232" s="1">
        <v>3</v>
      </c>
      <c r="E1232" s="1">
        <v>18.260000000000002</v>
      </c>
      <c r="J1232" s="64" t="s">
        <v>129</v>
      </c>
      <c r="K1232" s="64" t="s">
        <v>164</v>
      </c>
      <c r="L1232" s="64" t="s">
        <v>174</v>
      </c>
      <c r="M1232" s="64">
        <v>3</v>
      </c>
      <c r="N1232" s="64">
        <v>368.57</v>
      </c>
    </row>
    <row r="1233" spans="1:14" x14ac:dyDescent="0.25">
      <c r="A1233" t="s">
        <v>430</v>
      </c>
      <c r="B1233" s="1" t="s">
        <v>509</v>
      </c>
      <c r="C1233" s="291" t="s">
        <v>258</v>
      </c>
      <c r="D1233" s="1">
        <v>4</v>
      </c>
      <c r="E1233" s="1">
        <v>23.57</v>
      </c>
      <c r="J1233" s="64" t="s">
        <v>129</v>
      </c>
      <c r="K1233" s="64" t="s">
        <v>164</v>
      </c>
      <c r="L1233" s="64" t="s">
        <v>174</v>
      </c>
      <c r="M1233" s="64">
        <v>4</v>
      </c>
      <c r="N1233" s="64">
        <v>314.43</v>
      </c>
    </row>
    <row r="1234" spans="1:14" x14ac:dyDescent="0.25">
      <c r="A1234" t="s">
        <v>430</v>
      </c>
      <c r="B1234" s="1" t="s">
        <v>509</v>
      </c>
      <c r="C1234" s="291" t="s">
        <v>258</v>
      </c>
      <c r="D1234" s="1">
        <v>5</v>
      </c>
      <c r="E1234" s="1">
        <v>28</v>
      </c>
      <c r="J1234" s="64" t="s">
        <v>129</v>
      </c>
      <c r="K1234" s="64" t="s">
        <v>164</v>
      </c>
      <c r="L1234" s="64" t="s">
        <v>174</v>
      </c>
      <c r="M1234" s="64">
        <v>5</v>
      </c>
      <c r="N1234" s="64">
        <v>228.73</v>
      </c>
    </row>
    <row r="1235" spans="1:14" x14ac:dyDescent="0.25">
      <c r="A1235" t="s">
        <v>430</v>
      </c>
      <c r="B1235" s="1" t="s">
        <v>509</v>
      </c>
      <c r="C1235" s="291" t="s">
        <v>258</v>
      </c>
      <c r="D1235" s="1">
        <v>6</v>
      </c>
      <c r="E1235" s="1">
        <v>32.270000000000003</v>
      </c>
      <c r="J1235" s="64" t="s">
        <v>129</v>
      </c>
      <c r="K1235" s="64" t="s">
        <v>164</v>
      </c>
      <c r="L1235" s="64" t="s">
        <v>174</v>
      </c>
      <c r="M1235" s="64">
        <v>6</v>
      </c>
      <c r="N1235" s="64">
        <v>177.91</v>
      </c>
    </row>
    <row r="1236" spans="1:14" x14ac:dyDescent="0.25">
      <c r="A1236" t="s">
        <v>430</v>
      </c>
      <c r="B1236" s="1" t="s">
        <v>509</v>
      </c>
      <c r="C1236" s="291" t="s">
        <v>258</v>
      </c>
      <c r="D1236" s="1">
        <v>7</v>
      </c>
      <c r="E1236" s="1">
        <v>35</v>
      </c>
      <c r="J1236" s="64" t="s">
        <v>129</v>
      </c>
      <c r="K1236" s="64" t="s">
        <v>164</v>
      </c>
      <c r="L1236" s="64" t="s">
        <v>174</v>
      </c>
      <c r="M1236" s="64">
        <v>7</v>
      </c>
      <c r="N1236" s="64">
        <v>137.22999999999999</v>
      </c>
    </row>
    <row r="1237" spans="1:14" x14ac:dyDescent="0.25">
      <c r="A1237" t="s">
        <v>430</v>
      </c>
      <c r="B1237" s="1" t="s">
        <v>559</v>
      </c>
      <c r="C1237" s="291">
        <v>100</v>
      </c>
      <c r="D1237" s="1">
        <v>1</v>
      </c>
      <c r="E1237" s="1">
        <v>1.8</v>
      </c>
      <c r="J1237" s="64" t="s">
        <v>129</v>
      </c>
      <c r="K1237" s="64" t="s">
        <v>164</v>
      </c>
      <c r="L1237" s="64" t="s">
        <v>174</v>
      </c>
      <c r="M1237" s="64">
        <v>8</v>
      </c>
      <c r="N1237" s="64">
        <v>104.82</v>
      </c>
    </row>
    <row r="1238" spans="1:14" x14ac:dyDescent="0.25">
      <c r="A1238" t="s">
        <v>430</v>
      </c>
      <c r="B1238" s="1" t="s">
        <v>559</v>
      </c>
      <c r="C1238" s="291">
        <v>100</v>
      </c>
      <c r="D1238" s="1" t="s">
        <v>2423</v>
      </c>
      <c r="E1238" s="1">
        <v>2.1</v>
      </c>
      <c r="J1238" s="64" t="s">
        <v>129</v>
      </c>
      <c r="K1238" s="64" t="s">
        <v>175</v>
      </c>
      <c r="L1238" s="64" t="s">
        <v>176</v>
      </c>
      <c r="M1238" s="64">
        <v>1</v>
      </c>
      <c r="N1238" s="64">
        <v>10.5</v>
      </c>
    </row>
    <row r="1239" spans="1:14" x14ac:dyDescent="0.25">
      <c r="A1239" t="s">
        <v>430</v>
      </c>
      <c r="B1239" s="1" t="s">
        <v>559</v>
      </c>
      <c r="C1239" s="291">
        <v>100</v>
      </c>
      <c r="D1239" s="1">
        <v>2</v>
      </c>
      <c r="E1239" s="1">
        <v>2.4</v>
      </c>
      <c r="J1239" s="64" t="s">
        <v>129</v>
      </c>
      <c r="K1239" s="64" t="s">
        <v>175</v>
      </c>
      <c r="L1239" s="64" t="s">
        <v>176</v>
      </c>
      <c r="M1239" s="64">
        <v>2</v>
      </c>
      <c r="N1239" s="64">
        <v>7.7</v>
      </c>
    </row>
    <row r="1240" spans="1:14" x14ac:dyDescent="0.25">
      <c r="A1240" t="s">
        <v>430</v>
      </c>
      <c r="B1240" s="1" t="s">
        <v>559</v>
      </c>
      <c r="C1240" s="291">
        <v>100</v>
      </c>
      <c r="D1240" s="1" t="s">
        <v>2424</v>
      </c>
      <c r="E1240" s="1">
        <v>2.7</v>
      </c>
      <c r="J1240" s="64" t="s">
        <v>129</v>
      </c>
      <c r="K1240" s="64" t="s">
        <v>175</v>
      </c>
      <c r="L1240" s="64" t="s">
        <v>176</v>
      </c>
      <c r="M1240" s="64">
        <v>3</v>
      </c>
      <c r="N1240" s="64">
        <v>5.0999999999999996</v>
      </c>
    </row>
    <row r="1241" spans="1:14" x14ac:dyDescent="0.25">
      <c r="A1241" t="s">
        <v>430</v>
      </c>
      <c r="B1241" s="1" t="s">
        <v>559</v>
      </c>
      <c r="C1241" s="291">
        <v>100</v>
      </c>
      <c r="D1241" s="1">
        <v>3</v>
      </c>
      <c r="E1241" s="1">
        <v>3.1</v>
      </c>
      <c r="J1241" s="64" t="s">
        <v>129</v>
      </c>
      <c r="K1241" s="64" t="s">
        <v>175</v>
      </c>
      <c r="L1241" s="64" t="s">
        <v>176</v>
      </c>
      <c r="M1241" s="64">
        <v>4</v>
      </c>
      <c r="N1241" s="64">
        <v>3.7</v>
      </c>
    </row>
    <row r="1242" spans="1:14" x14ac:dyDescent="0.25">
      <c r="A1242" t="s">
        <v>430</v>
      </c>
      <c r="B1242" s="1" t="s">
        <v>559</v>
      </c>
      <c r="C1242" s="291">
        <v>100</v>
      </c>
      <c r="D1242" s="1" t="s">
        <v>2425</v>
      </c>
      <c r="E1242" s="1">
        <v>3.6</v>
      </c>
      <c r="J1242" s="64" t="s">
        <v>129</v>
      </c>
      <c r="K1242" s="64" t="s">
        <v>175</v>
      </c>
      <c r="L1242" s="64" t="s">
        <v>177</v>
      </c>
      <c r="M1242" s="64">
        <v>1</v>
      </c>
      <c r="N1242" s="64">
        <v>16.100000000000001</v>
      </c>
    </row>
    <row r="1243" spans="1:14" x14ac:dyDescent="0.25">
      <c r="A1243" t="s">
        <v>430</v>
      </c>
      <c r="B1243" s="1" t="s">
        <v>559</v>
      </c>
      <c r="C1243" s="291">
        <v>100</v>
      </c>
      <c r="D1243" s="1">
        <v>4</v>
      </c>
      <c r="E1243" s="1">
        <v>4.0999999999999996</v>
      </c>
      <c r="J1243" s="64" t="s">
        <v>129</v>
      </c>
      <c r="K1243" s="64" t="s">
        <v>175</v>
      </c>
      <c r="L1243" s="64" t="s">
        <v>177</v>
      </c>
      <c r="M1243" s="64">
        <v>2</v>
      </c>
      <c r="N1243" s="64">
        <v>11.5</v>
      </c>
    </row>
    <row r="1244" spans="1:14" x14ac:dyDescent="0.25">
      <c r="A1244" t="s">
        <v>430</v>
      </c>
      <c r="B1244" s="1" t="s">
        <v>559</v>
      </c>
      <c r="C1244" s="291">
        <v>100</v>
      </c>
      <c r="D1244" s="1" t="s">
        <v>2426</v>
      </c>
      <c r="E1244" s="1">
        <v>4.7</v>
      </c>
      <c r="J1244" s="64" t="s">
        <v>129</v>
      </c>
      <c r="K1244" s="64" t="s">
        <v>175</v>
      </c>
      <c r="L1244" s="64" t="s">
        <v>177</v>
      </c>
      <c r="M1244" s="64">
        <v>3</v>
      </c>
      <c r="N1244" s="64">
        <v>7.3</v>
      </c>
    </row>
    <row r="1245" spans="1:14" x14ac:dyDescent="0.25">
      <c r="A1245" t="s">
        <v>430</v>
      </c>
      <c r="B1245" s="1" t="s">
        <v>559</v>
      </c>
      <c r="C1245" s="291">
        <v>100</v>
      </c>
      <c r="D1245" s="1">
        <v>5</v>
      </c>
      <c r="E1245" s="1">
        <v>5.5</v>
      </c>
      <c r="J1245" s="64" t="s">
        <v>129</v>
      </c>
      <c r="K1245" s="64" t="s">
        <v>175</v>
      </c>
      <c r="L1245" s="64" t="s">
        <v>177</v>
      </c>
      <c r="M1245" s="64">
        <v>4</v>
      </c>
      <c r="N1245" s="64">
        <v>5</v>
      </c>
    </row>
    <row r="1246" spans="1:14" x14ac:dyDescent="0.25">
      <c r="A1246" t="s">
        <v>430</v>
      </c>
      <c r="B1246" s="1" t="s">
        <v>559</v>
      </c>
      <c r="C1246" s="291">
        <v>100</v>
      </c>
      <c r="D1246" s="1" t="s">
        <v>2427</v>
      </c>
      <c r="E1246" s="1">
        <v>6.4</v>
      </c>
      <c r="J1246" s="64" t="s">
        <v>129</v>
      </c>
      <c r="K1246" s="64" t="s">
        <v>175</v>
      </c>
      <c r="L1246" s="64" t="s">
        <v>178</v>
      </c>
      <c r="M1246" s="64">
        <v>1</v>
      </c>
      <c r="N1246" s="64">
        <v>16.2</v>
      </c>
    </row>
    <row r="1247" spans="1:14" x14ac:dyDescent="0.25">
      <c r="A1247" t="s">
        <v>430</v>
      </c>
      <c r="B1247" s="1" t="s">
        <v>559</v>
      </c>
      <c r="C1247" s="291">
        <v>100</v>
      </c>
      <c r="D1247" s="1">
        <v>6</v>
      </c>
      <c r="E1247" s="1">
        <v>7.8</v>
      </c>
      <c r="J1247" s="64" t="s">
        <v>129</v>
      </c>
      <c r="K1247" s="64" t="s">
        <v>175</v>
      </c>
      <c r="L1247" s="64" t="s">
        <v>178</v>
      </c>
      <c r="M1247" s="64">
        <v>2</v>
      </c>
      <c r="N1247" s="64">
        <v>11.6</v>
      </c>
    </row>
    <row r="1248" spans="1:14" x14ac:dyDescent="0.25">
      <c r="A1248" t="s">
        <v>430</v>
      </c>
      <c r="B1248" s="1" t="s">
        <v>559</v>
      </c>
      <c r="C1248" s="291">
        <v>125</v>
      </c>
      <c r="D1248" s="1">
        <v>1</v>
      </c>
      <c r="E1248" s="1">
        <v>2.5</v>
      </c>
      <c r="J1248" s="64" t="s">
        <v>129</v>
      </c>
      <c r="K1248" s="64" t="s">
        <v>175</v>
      </c>
      <c r="L1248" s="64" t="s">
        <v>178</v>
      </c>
      <c r="M1248" s="64">
        <v>3</v>
      </c>
      <c r="N1248" s="64">
        <v>7.5</v>
      </c>
    </row>
    <row r="1249" spans="1:14" x14ac:dyDescent="0.25">
      <c r="A1249" t="s">
        <v>430</v>
      </c>
      <c r="B1249" s="1" t="s">
        <v>559</v>
      </c>
      <c r="C1249" s="291">
        <v>125</v>
      </c>
      <c r="D1249" s="1" t="s">
        <v>2423</v>
      </c>
      <c r="E1249" s="1">
        <v>2.9</v>
      </c>
      <c r="J1249" s="64" t="s">
        <v>129</v>
      </c>
      <c r="K1249" s="64" t="s">
        <v>175</v>
      </c>
      <c r="L1249" s="64" t="s">
        <v>178</v>
      </c>
      <c r="M1249" s="64">
        <v>4</v>
      </c>
      <c r="N1249" s="64">
        <v>5.2</v>
      </c>
    </row>
    <row r="1250" spans="1:14" x14ac:dyDescent="0.25">
      <c r="A1250" t="s">
        <v>430</v>
      </c>
      <c r="B1250" s="1" t="s">
        <v>559</v>
      </c>
      <c r="C1250" s="291">
        <v>125</v>
      </c>
      <c r="D1250" s="1">
        <v>2</v>
      </c>
      <c r="E1250" s="1">
        <v>3.3</v>
      </c>
      <c r="J1250" s="64" t="s">
        <v>129</v>
      </c>
      <c r="K1250" s="64" t="s">
        <v>175</v>
      </c>
      <c r="L1250" s="64" t="s">
        <v>179</v>
      </c>
      <c r="M1250" s="64">
        <v>1</v>
      </c>
      <c r="N1250" s="64">
        <v>25.3</v>
      </c>
    </row>
    <row r="1251" spans="1:14" x14ac:dyDescent="0.25">
      <c r="A1251" t="s">
        <v>430</v>
      </c>
      <c r="B1251" s="1" t="s">
        <v>559</v>
      </c>
      <c r="C1251" s="291">
        <v>125</v>
      </c>
      <c r="D1251" s="1" t="s">
        <v>2424</v>
      </c>
      <c r="E1251" s="1">
        <v>3.8</v>
      </c>
      <c r="J1251" s="64" t="s">
        <v>129</v>
      </c>
      <c r="K1251" s="64" t="s">
        <v>175</v>
      </c>
      <c r="L1251" s="64" t="s">
        <v>179</v>
      </c>
      <c r="M1251" s="64">
        <v>2</v>
      </c>
      <c r="N1251" s="64">
        <v>17.899999999999999</v>
      </c>
    </row>
    <row r="1252" spans="1:14" x14ac:dyDescent="0.25">
      <c r="A1252" t="s">
        <v>430</v>
      </c>
      <c r="B1252" s="1" t="s">
        <v>559</v>
      </c>
      <c r="C1252" s="291">
        <v>125</v>
      </c>
      <c r="D1252" s="1">
        <v>3</v>
      </c>
      <c r="E1252" s="1">
        <v>4.4000000000000004</v>
      </c>
      <c r="J1252" s="64" t="s">
        <v>129</v>
      </c>
      <c r="K1252" s="64" t="s">
        <v>175</v>
      </c>
      <c r="L1252" s="64" t="s">
        <v>179</v>
      </c>
      <c r="M1252" s="64">
        <v>3</v>
      </c>
      <c r="N1252" s="64">
        <v>11.1</v>
      </c>
    </row>
    <row r="1253" spans="1:14" x14ac:dyDescent="0.25">
      <c r="A1253" t="s">
        <v>430</v>
      </c>
      <c r="B1253" s="1" t="s">
        <v>559</v>
      </c>
      <c r="C1253" s="291">
        <v>125</v>
      </c>
      <c r="D1253" s="1" t="s">
        <v>2425</v>
      </c>
      <c r="E1253" s="1">
        <v>5</v>
      </c>
      <c r="J1253" s="64" t="s">
        <v>129</v>
      </c>
      <c r="K1253" s="64" t="s">
        <v>175</v>
      </c>
      <c r="L1253" s="64" t="s">
        <v>179</v>
      </c>
      <c r="M1253" s="64">
        <v>4</v>
      </c>
      <c r="N1253" s="64">
        <v>7.3</v>
      </c>
    </row>
    <row r="1254" spans="1:14" x14ac:dyDescent="0.25">
      <c r="A1254" t="s">
        <v>430</v>
      </c>
      <c r="B1254" s="1" t="s">
        <v>559</v>
      </c>
      <c r="C1254" s="291">
        <v>125</v>
      </c>
      <c r="D1254" s="1">
        <v>4</v>
      </c>
      <c r="E1254" s="1">
        <v>5.9</v>
      </c>
      <c r="J1254" s="64" t="s">
        <v>129</v>
      </c>
      <c r="K1254" s="64" t="s">
        <v>175</v>
      </c>
      <c r="L1254" s="64" t="s">
        <v>180</v>
      </c>
      <c r="M1254" s="64">
        <v>1</v>
      </c>
      <c r="N1254" s="64">
        <v>35.299999999999997</v>
      </c>
    </row>
    <row r="1255" spans="1:14" x14ac:dyDescent="0.25">
      <c r="A1255" t="s">
        <v>430</v>
      </c>
      <c r="B1255" s="1" t="s">
        <v>559</v>
      </c>
      <c r="C1255" s="291">
        <v>125</v>
      </c>
      <c r="D1255" s="1" t="s">
        <v>2426</v>
      </c>
      <c r="E1255" s="1">
        <v>6.8</v>
      </c>
      <c r="J1255" s="64" t="s">
        <v>129</v>
      </c>
      <c r="K1255" s="64" t="s">
        <v>175</v>
      </c>
      <c r="L1255" s="64" t="s">
        <v>180</v>
      </c>
      <c r="M1255" s="64">
        <v>2</v>
      </c>
      <c r="N1255" s="64">
        <v>24.8</v>
      </c>
    </row>
    <row r="1256" spans="1:14" x14ac:dyDescent="0.25">
      <c r="A1256" t="s">
        <v>430</v>
      </c>
      <c r="B1256" s="1" t="s">
        <v>559</v>
      </c>
      <c r="C1256" s="291">
        <v>125</v>
      </c>
      <c r="D1256" s="1">
        <v>5</v>
      </c>
      <c r="E1256" s="1">
        <v>7.9</v>
      </c>
      <c r="J1256" s="64" t="s">
        <v>129</v>
      </c>
      <c r="K1256" s="64" t="s">
        <v>175</v>
      </c>
      <c r="L1256" s="64" t="s">
        <v>180</v>
      </c>
      <c r="M1256" s="64">
        <v>3</v>
      </c>
      <c r="N1256" s="64">
        <v>15.2</v>
      </c>
    </row>
    <row r="1257" spans="1:14" x14ac:dyDescent="0.25">
      <c r="A1257" t="s">
        <v>430</v>
      </c>
      <c r="B1257" s="1" t="s">
        <v>559</v>
      </c>
      <c r="C1257" s="291">
        <v>125</v>
      </c>
      <c r="D1257" s="1" t="s">
        <v>2427</v>
      </c>
      <c r="E1257" s="1">
        <v>9.5</v>
      </c>
      <c r="J1257" s="64" t="s">
        <v>129</v>
      </c>
      <c r="K1257" s="64" t="s">
        <v>175</v>
      </c>
      <c r="L1257" s="64" t="s">
        <v>180</v>
      </c>
      <c r="M1257" s="64">
        <v>4</v>
      </c>
      <c r="N1257" s="64">
        <v>9.9</v>
      </c>
    </row>
    <row r="1258" spans="1:14" x14ac:dyDescent="0.25">
      <c r="A1258" t="s">
        <v>430</v>
      </c>
      <c r="B1258" s="1" t="s">
        <v>559</v>
      </c>
      <c r="C1258" s="291">
        <v>125</v>
      </c>
      <c r="D1258" s="1">
        <v>6</v>
      </c>
      <c r="E1258" s="1">
        <v>11.6</v>
      </c>
      <c r="J1258" s="64" t="s">
        <v>129</v>
      </c>
      <c r="K1258" s="64" t="s">
        <v>175</v>
      </c>
      <c r="L1258" s="64" t="s">
        <v>181</v>
      </c>
      <c r="M1258" s="64">
        <v>1</v>
      </c>
      <c r="N1258" s="64">
        <v>21.9</v>
      </c>
    </row>
    <row r="1259" spans="1:14" x14ac:dyDescent="0.25">
      <c r="A1259" t="s">
        <v>430</v>
      </c>
      <c r="B1259" s="1" t="s">
        <v>559</v>
      </c>
      <c r="C1259" s="291">
        <v>160</v>
      </c>
      <c r="D1259" s="1">
        <v>1</v>
      </c>
      <c r="E1259" s="1">
        <v>4.0999999999999996</v>
      </c>
      <c r="J1259" s="64" t="s">
        <v>129</v>
      </c>
      <c r="K1259" s="64" t="s">
        <v>175</v>
      </c>
      <c r="L1259" s="64" t="s">
        <v>181</v>
      </c>
      <c r="M1259" s="64">
        <v>2</v>
      </c>
      <c r="N1259" s="64">
        <v>15.6</v>
      </c>
    </row>
    <row r="1260" spans="1:14" x14ac:dyDescent="0.25">
      <c r="A1260" t="s">
        <v>430</v>
      </c>
      <c r="B1260" s="1" t="s">
        <v>559</v>
      </c>
      <c r="C1260" s="291">
        <v>160</v>
      </c>
      <c r="D1260" s="1" t="s">
        <v>2423</v>
      </c>
      <c r="E1260" s="1">
        <v>4.7</v>
      </c>
      <c r="J1260" s="64" t="s">
        <v>129</v>
      </c>
      <c r="K1260" s="64" t="s">
        <v>175</v>
      </c>
      <c r="L1260" s="64" t="s">
        <v>181</v>
      </c>
      <c r="M1260" s="64">
        <v>3</v>
      </c>
      <c r="N1260" s="64">
        <v>9.9</v>
      </c>
    </row>
    <row r="1261" spans="1:14" x14ac:dyDescent="0.25">
      <c r="A1261" t="s">
        <v>430</v>
      </c>
      <c r="B1261" s="1" t="s">
        <v>559</v>
      </c>
      <c r="C1261" s="291">
        <v>160</v>
      </c>
      <c r="D1261" s="1">
        <v>2</v>
      </c>
      <c r="E1261" s="1">
        <v>5.5</v>
      </c>
      <c r="J1261" s="64" t="s">
        <v>129</v>
      </c>
      <c r="K1261" s="64" t="s">
        <v>175</v>
      </c>
      <c r="L1261" s="64" t="s">
        <v>181</v>
      </c>
      <c r="M1261" s="64">
        <v>4</v>
      </c>
      <c r="N1261" s="64">
        <v>6.7</v>
      </c>
    </row>
    <row r="1262" spans="1:14" x14ac:dyDescent="0.25">
      <c r="A1262" t="s">
        <v>430</v>
      </c>
      <c r="B1262" s="1" t="s">
        <v>559</v>
      </c>
      <c r="C1262" s="291">
        <v>160</v>
      </c>
      <c r="D1262" s="1" t="s">
        <v>2424</v>
      </c>
      <c r="E1262" s="1">
        <v>6.4</v>
      </c>
      <c r="J1262" s="64" t="s">
        <v>129</v>
      </c>
      <c r="K1262" s="64" t="s">
        <v>175</v>
      </c>
      <c r="L1262" s="64" t="s">
        <v>182</v>
      </c>
      <c r="M1262" s="64">
        <v>1</v>
      </c>
      <c r="N1262" s="64">
        <v>34.6</v>
      </c>
    </row>
    <row r="1263" spans="1:14" x14ac:dyDescent="0.25">
      <c r="A1263" t="s">
        <v>430</v>
      </c>
      <c r="B1263" s="1" t="s">
        <v>559</v>
      </c>
      <c r="C1263" s="291">
        <v>160</v>
      </c>
      <c r="D1263" s="1">
        <v>3</v>
      </c>
      <c r="E1263" s="1">
        <v>7.6</v>
      </c>
      <c r="J1263" s="64" t="s">
        <v>129</v>
      </c>
      <c r="K1263" s="64" t="s">
        <v>175</v>
      </c>
      <c r="L1263" s="64" t="s">
        <v>182</v>
      </c>
      <c r="M1263" s="64">
        <v>2</v>
      </c>
      <c r="N1263" s="64">
        <v>24.3</v>
      </c>
    </row>
    <row r="1264" spans="1:14" x14ac:dyDescent="0.25">
      <c r="A1264" t="s">
        <v>430</v>
      </c>
      <c r="B1264" s="1" t="s">
        <v>559</v>
      </c>
      <c r="C1264" s="291">
        <v>160</v>
      </c>
      <c r="D1264" s="1" t="s">
        <v>2425</v>
      </c>
      <c r="E1264" s="1">
        <v>9</v>
      </c>
      <c r="J1264" s="64" t="s">
        <v>129</v>
      </c>
      <c r="K1264" s="64" t="s">
        <v>175</v>
      </c>
      <c r="L1264" s="64" t="s">
        <v>182</v>
      </c>
      <c r="M1264" s="64">
        <v>3</v>
      </c>
      <c r="N1264" s="64">
        <v>14.9</v>
      </c>
    </row>
    <row r="1265" spans="1:14" x14ac:dyDescent="0.25">
      <c r="A1265" t="s">
        <v>430</v>
      </c>
      <c r="B1265" s="1" t="s">
        <v>559</v>
      </c>
      <c r="C1265" s="291">
        <v>160</v>
      </c>
      <c r="D1265" s="1">
        <v>4</v>
      </c>
      <c r="E1265" s="1">
        <v>10.6</v>
      </c>
      <c r="J1265" s="64" t="s">
        <v>129</v>
      </c>
      <c r="K1265" s="64" t="s">
        <v>175</v>
      </c>
      <c r="L1265" s="64" t="s">
        <v>182</v>
      </c>
      <c r="M1265" s="64">
        <v>4</v>
      </c>
      <c r="N1265" s="64">
        <v>9.6999999999999993</v>
      </c>
    </row>
    <row r="1266" spans="1:14" x14ac:dyDescent="0.25">
      <c r="A1266" t="s">
        <v>430</v>
      </c>
      <c r="B1266" s="1" t="s">
        <v>559</v>
      </c>
      <c r="C1266" s="291">
        <v>160</v>
      </c>
      <c r="D1266" s="1" t="s">
        <v>2426</v>
      </c>
      <c r="E1266" s="1">
        <v>12.6</v>
      </c>
      <c r="J1266" s="64" t="s">
        <v>129</v>
      </c>
      <c r="K1266" s="64" t="s">
        <v>175</v>
      </c>
      <c r="L1266" s="64" t="s">
        <v>183</v>
      </c>
      <c r="M1266" s="64">
        <v>1</v>
      </c>
      <c r="N1266" s="64">
        <v>48.2</v>
      </c>
    </row>
    <row r="1267" spans="1:14" x14ac:dyDescent="0.25">
      <c r="A1267" t="s">
        <v>430</v>
      </c>
      <c r="B1267" s="1" t="s">
        <v>559</v>
      </c>
      <c r="C1267" s="291">
        <v>160</v>
      </c>
      <c r="D1267" s="1">
        <v>5</v>
      </c>
      <c r="E1267" s="1">
        <v>15</v>
      </c>
      <c r="J1267" s="64" t="s">
        <v>129</v>
      </c>
      <c r="K1267" s="64" t="s">
        <v>175</v>
      </c>
      <c r="L1267" s="64" t="s">
        <v>183</v>
      </c>
      <c r="M1267" s="64">
        <v>2</v>
      </c>
      <c r="N1267" s="64">
        <v>33.6</v>
      </c>
    </row>
    <row r="1268" spans="1:14" x14ac:dyDescent="0.25">
      <c r="A1268" t="s">
        <v>430</v>
      </c>
      <c r="B1268" s="1" t="s">
        <v>559</v>
      </c>
      <c r="C1268" s="291">
        <v>160</v>
      </c>
      <c r="D1268" s="1" t="s">
        <v>2427</v>
      </c>
      <c r="E1268" s="1">
        <v>18.2</v>
      </c>
      <c r="J1268" s="64" t="s">
        <v>129</v>
      </c>
      <c r="K1268" s="64" t="s">
        <v>175</v>
      </c>
      <c r="L1268" s="64" t="s">
        <v>183</v>
      </c>
      <c r="M1268" s="64">
        <v>3</v>
      </c>
      <c r="N1268" s="64">
        <v>20.399999999999999</v>
      </c>
    </row>
    <row r="1269" spans="1:14" x14ac:dyDescent="0.25">
      <c r="A1269" t="s">
        <v>430</v>
      </c>
      <c r="B1269" s="1" t="s">
        <v>559</v>
      </c>
      <c r="C1269" s="291">
        <v>160</v>
      </c>
      <c r="D1269" s="1">
        <v>6</v>
      </c>
      <c r="E1269" s="1">
        <v>22.9</v>
      </c>
      <c r="J1269" s="64" t="s">
        <v>129</v>
      </c>
      <c r="K1269" s="64" t="s">
        <v>175</v>
      </c>
      <c r="L1269" s="64" t="s">
        <v>183</v>
      </c>
      <c r="M1269" s="64">
        <v>4</v>
      </c>
      <c r="N1269" s="64">
        <v>13.1</v>
      </c>
    </row>
    <row r="1270" spans="1:14" x14ac:dyDescent="0.25">
      <c r="A1270" t="s">
        <v>430</v>
      </c>
      <c r="B1270" s="1" t="s">
        <v>559</v>
      </c>
      <c r="C1270" s="291">
        <v>200</v>
      </c>
      <c r="D1270" s="1">
        <v>1</v>
      </c>
      <c r="E1270" s="1">
        <v>7.1</v>
      </c>
      <c r="J1270" s="64" t="s">
        <v>129</v>
      </c>
      <c r="K1270" s="64" t="s">
        <v>175</v>
      </c>
      <c r="L1270" s="64" t="s">
        <v>184</v>
      </c>
      <c r="M1270" s="64">
        <v>1</v>
      </c>
      <c r="N1270" s="64">
        <v>43.9</v>
      </c>
    </row>
    <row r="1271" spans="1:14" x14ac:dyDescent="0.25">
      <c r="A1271" t="s">
        <v>430</v>
      </c>
      <c r="B1271" s="1" t="s">
        <v>559</v>
      </c>
      <c r="C1271" s="291">
        <v>200</v>
      </c>
      <c r="D1271" s="1" t="s">
        <v>2423</v>
      </c>
      <c r="E1271" s="1">
        <v>8</v>
      </c>
      <c r="J1271" s="64" t="s">
        <v>129</v>
      </c>
      <c r="K1271" s="64" t="s">
        <v>175</v>
      </c>
      <c r="L1271" s="64" t="s">
        <v>184</v>
      </c>
      <c r="M1271" s="64">
        <v>2</v>
      </c>
      <c r="N1271" s="64">
        <v>30.7</v>
      </c>
    </row>
    <row r="1272" spans="1:14" x14ac:dyDescent="0.25">
      <c r="A1272" t="s">
        <v>430</v>
      </c>
      <c r="B1272" s="1" t="s">
        <v>559</v>
      </c>
      <c r="C1272" s="291">
        <v>200</v>
      </c>
      <c r="D1272" s="1">
        <v>2</v>
      </c>
      <c r="E1272" s="1">
        <v>8.8000000000000007</v>
      </c>
      <c r="J1272" s="64" t="s">
        <v>129</v>
      </c>
      <c r="K1272" s="64" t="s">
        <v>175</v>
      </c>
      <c r="L1272" s="64" t="s">
        <v>184</v>
      </c>
      <c r="M1272" s="64">
        <v>3</v>
      </c>
      <c r="N1272" s="64">
        <v>18.7</v>
      </c>
    </row>
    <row r="1273" spans="1:14" x14ac:dyDescent="0.25">
      <c r="A1273" t="s">
        <v>430</v>
      </c>
      <c r="B1273" s="1" t="s">
        <v>559</v>
      </c>
      <c r="C1273" s="291">
        <v>200</v>
      </c>
      <c r="D1273" s="1" t="s">
        <v>2424</v>
      </c>
      <c r="E1273" s="1">
        <v>10</v>
      </c>
      <c r="J1273" s="64" t="s">
        <v>129</v>
      </c>
      <c r="K1273" s="64" t="s">
        <v>175</v>
      </c>
      <c r="L1273" s="64" t="s">
        <v>184</v>
      </c>
      <c r="M1273" s="64">
        <v>4</v>
      </c>
      <c r="N1273" s="64">
        <v>12</v>
      </c>
    </row>
    <row r="1274" spans="1:14" x14ac:dyDescent="0.25">
      <c r="A1274" t="s">
        <v>430</v>
      </c>
      <c r="B1274" s="1" t="s">
        <v>559</v>
      </c>
      <c r="C1274" s="291">
        <v>200</v>
      </c>
      <c r="D1274" s="1">
        <v>3</v>
      </c>
      <c r="E1274" s="1">
        <v>11.4</v>
      </c>
      <c r="J1274" s="64" t="s">
        <v>129</v>
      </c>
      <c r="K1274" s="64" t="s">
        <v>175</v>
      </c>
      <c r="L1274" s="64" t="s">
        <v>185</v>
      </c>
      <c r="M1274" s="64">
        <v>1</v>
      </c>
      <c r="N1274" s="64">
        <v>61</v>
      </c>
    </row>
    <row r="1275" spans="1:14" x14ac:dyDescent="0.25">
      <c r="A1275" t="s">
        <v>430</v>
      </c>
      <c r="B1275" s="1" t="s">
        <v>559</v>
      </c>
      <c r="C1275" s="291">
        <v>200</v>
      </c>
      <c r="D1275" s="1" t="s">
        <v>2425</v>
      </c>
      <c r="E1275" s="1">
        <v>13.1</v>
      </c>
      <c r="J1275" s="64" t="s">
        <v>129</v>
      </c>
      <c r="K1275" s="64" t="s">
        <v>175</v>
      </c>
      <c r="L1275" s="64" t="s">
        <v>185</v>
      </c>
      <c r="M1275" s="64">
        <v>2</v>
      </c>
      <c r="N1275" s="64">
        <v>42.4</v>
      </c>
    </row>
    <row r="1276" spans="1:14" x14ac:dyDescent="0.25">
      <c r="A1276" t="s">
        <v>430</v>
      </c>
      <c r="B1276" s="1" t="s">
        <v>559</v>
      </c>
      <c r="C1276" s="291">
        <v>200</v>
      </c>
      <c r="D1276" s="1">
        <v>4</v>
      </c>
      <c r="E1276" s="1">
        <v>15.1</v>
      </c>
      <c r="J1276" s="64" t="s">
        <v>129</v>
      </c>
      <c r="K1276" s="64" t="s">
        <v>175</v>
      </c>
      <c r="L1276" s="64" t="s">
        <v>185</v>
      </c>
      <c r="M1276" s="64">
        <v>3</v>
      </c>
      <c r="N1276" s="64">
        <v>25.6</v>
      </c>
    </row>
    <row r="1277" spans="1:14" x14ac:dyDescent="0.25">
      <c r="A1277" t="s">
        <v>430</v>
      </c>
      <c r="B1277" s="1" t="s">
        <v>559</v>
      </c>
      <c r="C1277" s="291">
        <v>200</v>
      </c>
      <c r="D1277" s="1" t="s">
        <v>2426</v>
      </c>
      <c r="E1277" s="1">
        <v>17.5</v>
      </c>
      <c r="J1277" s="64" t="s">
        <v>129</v>
      </c>
      <c r="K1277" s="64" t="s">
        <v>175</v>
      </c>
      <c r="L1277" s="64" t="s">
        <v>185</v>
      </c>
      <c r="M1277" s="64">
        <v>4</v>
      </c>
      <c r="N1277" s="64">
        <v>16.2</v>
      </c>
    </row>
    <row r="1278" spans="1:14" x14ac:dyDescent="0.25">
      <c r="A1278" t="s">
        <v>430</v>
      </c>
      <c r="B1278" s="1" t="s">
        <v>559</v>
      </c>
      <c r="C1278" s="291">
        <v>200</v>
      </c>
      <c r="D1278" s="1">
        <v>5</v>
      </c>
      <c r="E1278" s="1">
        <v>20.5</v>
      </c>
      <c r="J1278" s="64" t="s">
        <v>129</v>
      </c>
      <c r="K1278" s="64" t="s">
        <v>175</v>
      </c>
      <c r="L1278" s="64" t="s">
        <v>186</v>
      </c>
      <c r="M1278" s="64">
        <v>1</v>
      </c>
      <c r="N1278" s="64">
        <v>49.9</v>
      </c>
    </row>
    <row r="1279" spans="1:14" x14ac:dyDescent="0.25">
      <c r="A1279" t="s">
        <v>430</v>
      </c>
      <c r="B1279" s="1" t="s">
        <v>559</v>
      </c>
      <c r="C1279" s="291">
        <v>200</v>
      </c>
      <c r="D1279" s="1" t="s">
        <v>2427</v>
      </c>
      <c r="E1279" s="1">
        <v>24.2</v>
      </c>
      <c r="J1279" s="64" t="s">
        <v>129</v>
      </c>
      <c r="K1279" s="64" t="s">
        <v>175</v>
      </c>
      <c r="L1279" s="64" t="s">
        <v>186</v>
      </c>
      <c r="M1279" s="64">
        <v>2</v>
      </c>
      <c r="N1279" s="64">
        <v>35</v>
      </c>
    </row>
    <row r="1280" spans="1:14" x14ac:dyDescent="0.25">
      <c r="A1280" t="s">
        <v>430</v>
      </c>
      <c r="B1280" s="1" t="s">
        <v>559</v>
      </c>
      <c r="C1280" s="291">
        <v>200</v>
      </c>
      <c r="D1280" s="1">
        <v>6</v>
      </c>
      <c r="E1280" s="1">
        <v>29</v>
      </c>
      <c r="J1280" s="64" t="s">
        <v>129</v>
      </c>
      <c r="K1280" s="64" t="s">
        <v>175</v>
      </c>
      <c r="L1280" s="64" t="s">
        <v>186</v>
      </c>
      <c r="M1280" s="64">
        <v>3</v>
      </c>
      <c r="N1280" s="64">
        <v>21.4</v>
      </c>
    </row>
    <row r="1281" spans="1:14" x14ac:dyDescent="0.25">
      <c r="A1281" t="s">
        <v>430</v>
      </c>
      <c r="B1281" s="1" t="s">
        <v>559</v>
      </c>
      <c r="C1281" s="291">
        <v>250</v>
      </c>
      <c r="D1281" s="1">
        <v>1</v>
      </c>
      <c r="E1281" s="1">
        <v>10.5</v>
      </c>
      <c r="J1281" s="64" t="s">
        <v>129</v>
      </c>
      <c r="K1281" s="64" t="s">
        <v>175</v>
      </c>
      <c r="L1281" s="64" t="s">
        <v>186</v>
      </c>
      <c r="M1281" s="64">
        <v>4</v>
      </c>
      <c r="N1281" s="64">
        <v>13.8</v>
      </c>
    </row>
    <row r="1282" spans="1:14" x14ac:dyDescent="0.25">
      <c r="A1282" t="s">
        <v>430</v>
      </c>
      <c r="B1282" s="1" t="s">
        <v>559</v>
      </c>
      <c r="C1282" s="291">
        <v>250</v>
      </c>
      <c r="D1282" s="1" t="s">
        <v>2423</v>
      </c>
      <c r="E1282" s="1">
        <v>11.9</v>
      </c>
      <c r="J1282" s="64" t="s">
        <v>129</v>
      </c>
      <c r="K1282" s="64" t="s">
        <v>175</v>
      </c>
      <c r="L1282" s="64" t="s">
        <v>187</v>
      </c>
      <c r="M1282" s="64">
        <v>1</v>
      </c>
      <c r="N1282" s="64">
        <v>69.400000000000006</v>
      </c>
    </row>
    <row r="1283" spans="1:14" x14ac:dyDescent="0.25">
      <c r="A1283" t="s">
        <v>430</v>
      </c>
      <c r="B1283" s="1" t="s">
        <v>559</v>
      </c>
      <c r="C1283" s="291">
        <v>250</v>
      </c>
      <c r="D1283" s="1">
        <v>2</v>
      </c>
      <c r="E1283" s="1">
        <v>13.8</v>
      </c>
      <c r="J1283" s="64" t="s">
        <v>129</v>
      </c>
      <c r="K1283" s="64" t="s">
        <v>175</v>
      </c>
      <c r="L1283" s="64" t="s">
        <v>187</v>
      </c>
      <c r="M1283" s="64">
        <v>2</v>
      </c>
      <c r="N1283" s="64">
        <v>48.4</v>
      </c>
    </row>
    <row r="1284" spans="1:14" x14ac:dyDescent="0.25">
      <c r="A1284" t="s">
        <v>430</v>
      </c>
      <c r="B1284" s="1" t="s">
        <v>559</v>
      </c>
      <c r="C1284" s="291">
        <v>250</v>
      </c>
      <c r="D1284" s="1" t="s">
        <v>2424</v>
      </c>
      <c r="E1284" s="1">
        <v>16.100000000000001</v>
      </c>
      <c r="J1284" s="64" t="s">
        <v>129</v>
      </c>
      <c r="K1284" s="64" t="s">
        <v>175</v>
      </c>
      <c r="L1284" s="64" t="s">
        <v>187</v>
      </c>
      <c r="M1284" s="64">
        <v>3</v>
      </c>
      <c r="N1284" s="64">
        <v>29.4</v>
      </c>
    </row>
    <row r="1285" spans="1:14" x14ac:dyDescent="0.25">
      <c r="A1285" t="s">
        <v>430</v>
      </c>
      <c r="B1285" s="1" t="s">
        <v>559</v>
      </c>
      <c r="C1285" s="291">
        <v>250</v>
      </c>
      <c r="D1285" s="1">
        <v>3</v>
      </c>
      <c r="E1285" s="1">
        <v>18.899999999999999</v>
      </c>
      <c r="J1285" s="64" t="s">
        <v>129</v>
      </c>
      <c r="K1285" s="64" t="s">
        <v>175</v>
      </c>
      <c r="L1285" s="64" t="s">
        <v>187</v>
      </c>
      <c r="M1285" s="64">
        <v>4</v>
      </c>
      <c r="N1285" s="64">
        <v>18.7</v>
      </c>
    </row>
    <row r="1286" spans="1:14" x14ac:dyDescent="0.25">
      <c r="A1286" t="s">
        <v>430</v>
      </c>
      <c r="B1286" s="1" t="s">
        <v>559</v>
      </c>
      <c r="C1286" s="291">
        <v>250</v>
      </c>
      <c r="D1286" s="1" t="s">
        <v>2425</v>
      </c>
      <c r="E1286" s="1">
        <v>22</v>
      </c>
      <c r="J1286" s="64" t="s">
        <v>129</v>
      </c>
      <c r="K1286" s="64" t="s">
        <v>175</v>
      </c>
      <c r="L1286" s="64" t="s">
        <v>188</v>
      </c>
      <c r="M1286" s="64">
        <v>1</v>
      </c>
      <c r="N1286" s="64">
        <v>68.5</v>
      </c>
    </row>
    <row r="1287" spans="1:14" x14ac:dyDescent="0.25">
      <c r="A1287" t="s">
        <v>430</v>
      </c>
      <c r="B1287" s="1" t="s">
        <v>559</v>
      </c>
      <c r="C1287" s="291">
        <v>250</v>
      </c>
      <c r="D1287" s="1">
        <v>4</v>
      </c>
      <c r="E1287" s="1">
        <v>25.6</v>
      </c>
      <c r="J1287" s="64" t="s">
        <v>129</v>
      </c>
      <c r="K1287" s="64" t="s">
        <v>175</v>
      </c>
      <c r="L1287" s="64" t="s">
        <v>188</v>
      </c>
      <c r="M1287" s="64">
        <v>2</v>
      </c>
      <c r="N1287" s="64">
        <v>47.8</v>
      </c>
    </row>
    <row r="1288" spans="1:14" x14ac:dyDescent="0.25">
      <c r="A1288" t="s">
        <v>430</v>
      </c>
      <c r="B1288" s="1" t="s">
        <v>559</v>
      </c>
      <c r="C1288" s="291">
        <v>250</v>
      </c>
      <c r="D1288" s="1" t="s">
        <v>2426</v>
      </c>
      <c r="E1288" s="1">
        <v>30.1</v>
      </c>
      <c r="J1288" s="64" t="s">
        <v>129</v>
      </c>
      <c r="K1288" s="64" t="s">
        <v>175</v>
      </c>
      <c r="L1288" s="64" t="s">
        <v>188</v>
      </c>
      <c r="M1288" s="64">
        <v>3</v>
      </c>
      <c r="N1288" s="64">
        <v>29</v>
      </c>
    </row>
    <row r="1289" spans="1:14" x14ac:dyDescent="0.25">
      <c r="A1289" t="s">
        <v>430</v>
      </c>
      <c r="B1289" s="1" t="s">
        <v>559</v>
      </c>
      <c r="C1289" s="291">
        <v>250</v>
      </c>
      <c r="D1289" s="1">
        <v>5</v>
      </c>
      <c r="E1289" s="1">
        <v>35.799999999999997</v>
      </c>
      <c r="J1289" s="64" t="s">
        <v>129</v>
      </c>
      <c r="K1289" s="64" t="s">
        <v>175</v>
      </c>
      <c r="L1289" s="64" t="s">
        <v>188</v>
      </c>
      <c r="M1289" s="64">
        <v>4</v>
      </c>
      <c r="N1289" s="64">
        <v>18.5</v>
      </c>
    </row>
    <row r="1290" spans="1:14" x14ac:dyDescent="0.25">
      <c r="A1290" t="s">
        <v>430</v>
      </c>
      <c r="B1290" s="1" t="s">
        <v>559</v>
      </c>
      <c r="C1290" s="291">
        <v>250</v>
      </c>
      <c r="D1290" s="1" t="s">
        <v>2427</v>
      </c>
      <c r="E1290" s="1">
        <v>42.9</v>
      </c>
      <c r="J1290" s="64" t="s">
        <v>129</v>
      </c>
      <c r="K1290" s="64" t="s">
        <v>175</v>
      </c>
      <c r="L1290" s="64" t="s">
        <v>189</v>
      </c>
      <c r="M1290" s="64">
        <v>1</v>
      </c>
      <c r="N1290" s="64">
        <v>95.1</v>
      </c>
    </row>
    <row r="1291" spans="1:14" x14ac:dyDescent="0.25">
      <c r="A1291" t="s">
        <v>430</v>
      </c>
      <c r="B1291" s="1" t="s">
        <v>559</v>
      </c>
      <c r="C1291" s="291">
        <v>250</v>
      </c>
      <c r="D1291" s="1">
        <v>6</v>
      </c>
      <c r="E1291" s="1">
        <v>52.8</v>
      </c>
      <c r="J1291" s="64" t="s">
        <v>129</v>
      </c>
      <c r="K1291" s="64" t="s">
        <v>175</v>
      </c>
      <c r="L1291" s="64" t="s">
        <v>189</v>
      </c>
      <c r="M1291" s="64">
        <v>2</v>
      </c>
      <c r="N1291" s="64">
        <v>66</v>
      </c>
    </row>
    <row r="1292" spans="1:14" x14ac:dyDescent="0.25">
      <c r="A1292" t="s">
        <v>430</v>
      </c>
      <c r="B1292" s="1" t="s">
        <v>559</v>
      </c>
      <c r="C1292" s="291">
        <v>315</v>
      </c>
      <c r="D1292" s="1">
        <v>1</v>
      </c>
      <c r="E1292" s="1">
        <v>18.3</v>
      </c>
      <c r="J1292" s="64" t="s">
        <v>129</v>
      </c>
      <c r="K1292" s="64" t="s">
        <v>175</v>
      </c>
      <c r="L1292" s="64" t="s">
        <v>189</v>
      </c>
      <c r="M1292" s="64">
        <v>3</v>
      </c>
      <c r="N1292" s="64">
        <v>39.799999999999997</v>
      </c>
    </row>
    <row r="1293" spans="1:14" x14ac:dyDescent="0.25">
      <c r="A1293" t="s">
        <v>430</v>
      </c>
      <c r="B1293" s="1" t="s">
        <v>559</v>
      </c>
      <c r="C1293" s="291">
        <v>315</v>
      </c>
      <c r="D1293" s="1" t="s">
        <v>2423</v>
      </c>
      <c r="E1293" s="1">
        <v>21.8</v>
      </c>
      <c r="J1293" s="64" t="s">
        <v>129</v>
      </c>
      <c r="K1293" s="64" t="s">
        <v>175</v>
      </c>
      <c r="L1293" s="64" t="s">
        <v>189</v>
      </c>
      <c r="M1293" s="64">
        <v>4</v>
      </c>
      <c r="N1293" s="64">
        <v>25</v>
      </c>
    </row>
    <row r="1294" spans="1:14" x14ac:dyDescent="0.25">
      <c r="A1294" t="s">
        <v>430</v>
      </c>
      <c r="B1294" s="1" t="s">
        <v>559</v>
      </c>
      <c r="C1294" s="291">
        <v>315</v>
      </c>
      <c r="D1294" s="1">
        <v>2</v>
      </c>
      <c r="E1294" s="1">
        <v>26</v>
      </c>
      <c r="J1294" s="64" t="s">
        <v>129</v>
      </c>
      <c r="K1294" s="64" t="s">
        <v>175</v>
      </c>
      <c r="L1294" s="64" t="s">
        <v>190</v>
      </c>
      <c r="M1294" s="64">
        <v>1</v>
      </c>
      <c r="N1294" s="64">
        <v>120.8</v>
      </c>
    </row>
    <row r="1295" spans="1:14" x14ac:dyDescent="0.25">
      <c r="A1295" t="s">
        <v>430</v>
      </c>
      <c r="B1295" s="1" t="s">
        <v>559</v>
      </c>
      <c r="C1295" s="291">
        <v>315</v>
      </c>
      <c r="D1295" s="1" t="s">
        <v>2424</v>
      </c>
      <c r="E1295" s="1">
        <v>30.7</v>
      </c>
      <c r="J1295" s="64" t="s">
        <v>129</v>
      </c>
      <c r="K1295" s="64" t="s">
        <v>175</v>
      </c>
      <c r="L1295" s="64" t="s">
        <v>190</v>
      </c>
      <c r="M1295" s="64">
        <v>2</v>
      </c>
      <c r="N1295" s="64">
        <v>83.6</v>
      </c>
    </row>
    <row r="1296" spans="1:14" x14ac:dyDescent="0.25">
      <c r="A1296" t="s">
        <v>430</v>
      </c>
      <c r="B1296" s="1" t="s">
        <v>559</v>
      </c>
      <c r="C1296" s="291">
        <v>315</v>
      </c>
      <c r="D1296" s="1">
        <v>3</v>
      </c>
      <c r="E1296" s="1">
        <v>36.5</v>
      </c>
      <c r="J1296" s="64" t="s">
        <v>129</v>
      </c>
      <c r="K1296" s="64" t="s">
        <v>175</v>
      </c>
      <c r="L1296" s="64" t="s">
        <v>190</v>
      </c>
      <c r="M1296" s="64">
        <v>3</v>
      </c>
      <c r="N1296" s="64">
        <v>50.2</v>
      </c>
    </row>
    <row r="1297" spans="1:14" x14ac:dyDescent="0.25">
      <c r="A1297" t="s">
        <v>430</v>
      </c>
      <c r="B1297" s="1" t="s">
        <v>559</v>
      </c>
      <c r="C1297" s="291">
        <v>315</v>
      </c>
      <c r="D1297" s="1" t="s">
        <v>2425</v>
      </c>
      <c r="E1297" s="1">
        <v>43.3</v>
      </c>
      <c r="J1297" s="64" t="s">
        <v>129</v>
      </c>
      <c r="K1297" s="64" t="s">
        <v>175</v>
      </c>
      <c r="L1297" s="64" t="s">
        <v>190</v>
      </c>
      <c r="M1297" s="64">
        <v>4</v>
      </c>
      <c r="N1297" s="64">
        <v>31.4</v>
      </c>
    </row>
    <row r="1298" spans="1:14" x14ac:dyDescent="0.25">
      <c r="A1298" t="s">
        <v>430</v>
      </c>
      <c r="B1298" s="1" t="s">
        <v>559</v>
      </c>
      <c r="C1298" s="291">
        <v>315</v>
      </c>
      <c r="D1298" s="1">
        <v>4</v>
      </c>
      <c r="E1298" s="1">
        <v>51.3</v>
      </c>
      <c r="J1298" s="64" t="s">
        <v>191</v>
      </c>
      <c r="K1298" s="64" t="s">
        <v>192</v>
      </c>
      <c r="L1298" s="64" t="s">
        <v>193</v>
      </c>
      <c r="M1298" s="64">
        <v>0</v>
      </c>
      <c r="N1298" s="64">
        <v>2.83</v>
      </c>
    </row>
    <row r="1299" spans="1:14" x14ac:dyDescent="0.25">
      <c r="A1299" t="s">
        <v>430</v>
      </c>
      <c r="B1299" s="1" t="s">
        <v>559</v>
      </c>
      <c r="C1299" s="291">
        <v>315</v>
      </c>
      <c r="D1299" s="1" t="s">
        <v>2426</v>
      </c>
      <c r="E1299" s="1">
        <v>61.5</v>
      </c>
      <c r="J1299" s="64" t="s">
        <v>191</v>
      </c>
      <c r="K1299" s="64" t="s">
        <v>192</v>
      </c>
      <c r="L1299" s="64" t="s">
        <v>194</v>
      </c>
      <c r="M1299" s="64">
        <v>0</v>
      </c>
      <c r="N1299" s="64">
        <v>4.24</v>
      </c>
    </row>
    <row r="1300" spans="1:14" x14ac:dyDescent="0.25">
      <c r="A1300" t="s">
        <v>430</v>
      </c>
      <c r="B1300" s="1" t="s">
        <v>559</v>
      </c>
      <c r="C1300" s="291">
        <v>315</v>
      </c>
      <c r="D1300" s="1">
        <v>5</v>
      </c>
      <c r="E1300" s="1">
        <v>74.3</v>
      </c>
      <c r="J1300" s="64" t="s">
        <v>191</v>
      </c>
      <c r="K1300" s="64" t="s">
        <v>192</v>
      </c>
      <c r="L1300" s="64" t="s">
        <v>195</v>
      </c>
      <c r="M1300" s="64">
        <v>0</v>
      </c>
      <c r="N1300" s="64">
        <v>4.24</v>
      </c>
    </row>
    <row r="1301" spans="1:14" x14ac:dyDescent="0.25">
      <c r="A1301" t="s">
        <v>430</v>
      </c>
      <c r="B1301" s="1" t="s">
        <v>559</v>
      </c>
      <c r="C1301" s="291">
        <v>315</v>
      </c>
      <c r="D1301" s="1" t="s">
        <v>2427</v>
      </c>
      <c r="E1301" s="1">
        <v>92.6</v>
      </c>
      <c r="J1301" s="64" t="s">
        <v>191</v>
      </c>
      <c r="K1301" s="64" t="s">
        <v>192</v>
      </c>
      <c r="L1301" s="64" t="s">
        <v>196</v>
      </c>
      <c r="M1301" s="64">
        <v>0</v>
      </c>
      <c r="N1301" s="64">
        <v>5.66</v>
      </c>
    </row>
    <row r="1302" spans="1:14" x14ac:dyDescent="0.25">
      <c r="A1302" t="s">
        <v>430</v>
      </c>
      <c r="B1302" s="1" t="s">
        <v>559</v>
      </c>
      <c r="C1302" s="291">
        <v>315</v>
      </c>
      <c r="D1302" s="1">
        <v>6</v>
      </c>
      <c r="E1302" s="1">
        <v>120.2</v>
      </c>
      <c r="J1302" s="64" t="s">
        <v>191</v>
      </c>
      <c r="K1302" s="64" t="s">
        <v>192</v>
      </c>
      <c r="L1302" s="64" t="s">
        <v>197</v>
      </c>
      <c r="M1302" s="64">
        <v>0</v>
      </c>
      <c r="N1302" s="64">
        <v>6.66</v>
      </c>
    </row>
    <row r="1303" spans="1:14" x14ac:dyDescent="0.25">
      <c r="A1303" t="s">
        <v>430</v>
      </c>
      <c r="B1303" s="1" t="s">
        <v>559</v>
      </c>
      <c r="C1303" s="291">
        <v>350</v>
      </c>
      <c r="D1303" s="1">
        <v>1</v>
      </c>
      <c r="E1303" s="1">
        <v>17.600000000000001</v>
      </c>
      <c r="J1303" s="64" t="s">
        <v>191</v>
      </c>
      <c r="K1303" s="64" t="s">
        <v>192</v>
      </c>
      <c r="L1303" s="64" t="s">
        <v>198</v>
      </c>
      <c r="M1303" s="64">
        <v>0</v>
      </c>
      <c r="N1303" s="64">
        <v>7</v>
      </c>
    </row>
    <row r="1304" spans="1:14" x14ac:dyDescent="0.25">
      <c r="A1304" t="s">
        <v>430</v>
      </c>
      <c r="B1304" s="1" t="s">
        <v>559</v>
      </c>
      <c r="C1304" s="291">
        <v>350</v>
      </c>
      <c r="D1304" s="1">
        <v>2</v>
      </c>
      <c r="E1304" s="1">
        <v>24.3</v>
      </c>
      <c r="J1304" s="64" t="s">
        <v>191</v>
      </c>
      <c r="K1304" s="64" t="s">
        <v>192</v>
      </c>
      <c r="L1304" s="64" t="s">
        <v>199</v>
      </c>
      <c r="M1304" s="64">
        <v>0</v>
      </c>
      <c r="N1304" s="64">
        <v>8.49</v>
      </c>
    </row>
    <row r="1305" spans="1:14" x14ac:dyDescent="0.25">
      <c r="A1305" t="s">
        <v>430</v>
      </c>
      <c r="B1305" s="1" t="s">
        <v>559</v>
      </c>
      <c r="C1305" s="291">
        <v>350</v>
      </c>
      <c r="D1305" s="1">
        <v>3</v>
      </c>
      <c r="E1305" s="1">
        <v>35.200000000000003</v>
      </c>
      <c r="J1305" s="64" t="s">
        <v>191</v>
      </c>
      <c r="K1305" s="64" t="s">
        <v>192</v>
      </c>
      <c r="L1305" s="64" t="s">
        <v>200</v>
      </c>
      <c r="M1305" s="64">
        <v>0</v>
      </c>
      <c r="N1305" s="64">
        <v>3.38</v>
      </c>
    </row>
    <row r="1306" spans="1:14" x14ac:dyDescent="0.25">
      <c r="A1306" t="s">
        <v>430</v>
      </c>
      <c r="B1306" s="1" t="s">
        <v>559</v>
      </c>
      <c r="C1306" s="291">
        <v>350</v>
      </c>
      <c r="D1306" s="1">
        <v>4</v>
      </c>
      <c r="E1306" s="1">
        <v>50</v>
      </c>
      <c r="J1306" s="64" t="s">
        <v>191</v>
      </c>
      <c r="K1306" s="64" t="s">
        <v>192</v>
      </c>
      <c r="L1306" s="64" t="s">
        <v>201</v>
      </c>
      <c r="M1306" s="64">
        <v>0</v>
      </c>
      <c r="N1306" s="64">
        <v>5</v>
      </c>
    </row>
    <row r="1307" spans="1:14" x14ac:dyDescent="0.25">
      <c r="A1307" t="s">
        <v>430</v>
      </c>
      <c r="B1307" s="1" t="s">
        <v>559</v>
      </c>
      <c r="C1307" s="291">
        <v>350</v>
      </c>
      <c r="D1307" s="1">
        <v>5</v>
      </c>
      <c r="E1307" s="1">
        <v>71.599999999999994</v>
      </c>
      <c r="J1307" s="64" t="s">
        <v>191</v>
      </c>
      <c r="K1307" s="64" t="s">
        <v>192</v>
      </c>
      <c r="L1307" s="64" t="s">
        <v>202</v>
      </c>
      <c r="M1307" s="64">
        <v>0</v>
      </c>
      <c r="N1307" s="64">
        <v>5</v>
      </c>
    </row>
    <row r="1308" spans="1:14" x14ac:dyDescent="0.25">
      <c r="A1308" t="s">
        <v>430</v>
      </c>
      <c r="B1308" s="1" t="s">
        <v>559</v>
      </c>
      <c r="C1308" s="291">
        <v>350</v>
      </c>
      <c r="D1308" s="1">
        <v>6</v>
      </c>
      <c r="E1308" s="1">
        <v>99</v>
      </c>
      <c r="J1308" s="64" t="s">
        <v>191</v>
      </c>
      <c r="K1308" s="64" t="s">
        <v>192</v>
      </c>
      <c r="L1308" s="64" t="s">
        <v>203</v>
      </c>
      <c r="M1308" s="64">
        <v>0</v>
      </c>
      <c r="N1308" s="64">
        <v>6.76</v>
      </c>
    </row>
    <row r="1309" spans="1:14" x14ac:dyDescent="0.25">
      <c r="A1309" t="s">
        <v>430</v>
      </c>
      <c r="B1309" s="1" t="s">
        <v>559</v>
      </c>
      <c r="C1309" s="291">
        <v>400</v>
      </c>
      <c r="D1309" s="1">
        <v>1</v>
      </c>
      <c r="E1309" s="1">
        <v>20.5</v>
      </c>
      <c r="J1309" s="64" t="s">
        <v>191</v>
      </c>
      <c r="K1309" s="64" t="s">
        <v>192</v>
      </c>
      <c r="L1309" s="64" t="s">
        <v>204</v>
      </c>
      <c r="M1309" s="64">
        <v>0</v>
      </c>
      <c r="N1309" s="64">
        <v>6.76</v>
      </c>
    </row>
    <row r="1310" spans="1:14" x14ac:dyDescent="0.25">
      <c r="A1310" t="s">
        <v>430</v>
      </c>
      <c r="B1310" s="1" t="s">
        <v>559</v>
      </c>
      <c r="C1310" s="291">
        <v>400</v>
      </c>
      <c r="D1310" s="1">
        <v>2</v>
      </c>
      <c r="E1310" s="1">
        <v>26.5</v>
      </c>
      <c r="J1310" s="64" t="s">
        <v>191</v>
      </c>
      <c r="K1310" s="64" t="s">
        <v>192</v>
      </c>
      <c r="L1310" s="64" t="s">
        <v>205</v>
      </c>
      <c r="M1310" s="64">
        <v>0</v>
      </c>
      <c r="N1310" s="64">
        <v>8.27</v>
      </c>
    </row>
    <row r="1311" spans="1:14" x14ac:dyDescent="0.25">
      <c r="A1311" t="s">
        <v>430</v>
      </c>
      <c r="B1311" s="1" t="s">
        <v>559</v>
      </c>
      <c r="C1311" s="291">
        <v>400</v>
      </c>
      <c r="D1311" s="1">
        <v>3</v>
      </c>
      <c r="E1311" s="1">
        <v>36</v>
      </c>
      <c r="J1311" s="64" t="s">
        <v>191</v>
      </c>
      <c r="K1311" s="64" t="s">
        <v>192</v>
      </c>
      <c r="L1311" s="64" t="s">
        <v>206</v>
      </c>
      <c r="M1311" s="64">
        <v>0</v>
      </c>
      <c r="N1311" s="64">
        <v>10.14</v>
      </c>
    </row>
    <row r="1312" spans="1:14" x14ac:dyDescent="0.25">
      <c r="A1312" t="s">
        <v>430</v>
      </c>
      <c r="B1312" s="1" t="s">
        <v>559</v>
      </c>
      <c r="C1312" s="291">
        <v>400</v>
      </c>
      <c r="D1312" s="1">
        <v>4</v>
      </c>
      <c r="E1312" s="1">
        <v>55</v>
      </c>
      <c r="J1312" s="64" t="s">
        <v>191</v>
      </c>
      <c r="K1312" s="64" t="s">
        <v>192</v>
      </c>
      <c r="L1312" s="64" t="s">
        <v>207</v>
      </c>
      <c r="M1312" s="64">
        <v>0</v>
      </c>
      <c r="N1312" s="64">
        <v>4.47</v>
      </c>
    </row>
    <row r="1313" spans="1:14" x14ac:dyDescent="0.25">
      <c r="A1313" t="s">
        <v>430</v>
      </c>
      <c r="B1313" s="1" t="s">
        <v>559</v>
      </c>
      <c r="C1313" s="291">
        <v>400</v>
      </c>
      <c r="D1313" s="1">
        <v>5</v>
      </c>
      <c r="E1313" s="1">
        <v>86</v>
      </c>
      <c r="J1313" s="64" t="s">
        <v>191</v>
      </c>
      <c r="K1313" s="64" t="s">
        <v>192</v>
      </c>
      <c r="L1313" s="64" t="s">
        <v>208</v>
      </c>
      <c r="M1313" s="64">
        <v>0</v>
      </c>
      <c r="N1313" s="64">
        <v>6.71</v>
      </c>
    </row>
    <row r="1314" spans="1:14" x14ac:dyDescent="0.25">
      <c r="A1314" t="s">
        <v>430</v>
      </c>
      <c r="B1314" s="1" t="s">
        <v>559</v>
      </c>
      <c r="C1314" s="291">
        <v>400</v>
      </c>
      <c r="D1314" s="1">
        <v>6</v>
      </c>
      <c r="E1314" s="1">
        <v>137</v>
      </c>
      <c r="J1314" s="64" t="s">
        <v>191</v>
      </c>
      <c r="K1314" s="64" t="s">
        <v>192</v>
      </c>
      <c r="L1314" s="64" t="s">
        <v>209</v>
      </c>
      <c r="M1314" s="64">
        <v>0</v>
      </c>
      <c r="N1314" s="64">
        <v>6.71</v>
      </c>
    </row>
    <row r="1315" spans="1:14" x14ac:dyDescent="0.25">
      <c r="A1315" t="s">
        <v>430</v>
      </c>
      <c r="B1315" s="1" t="s">
        <v>559</v>
      </c>
      <c r="C1315" s="291">
        <v>500</v>
      </c>
      <c r="D1315" s="1">
        <v>1</v>
      </c>
      <c r="E1315" s="1">
        <v>27.5</v>
      </c>
      <c r="J1315" s="64" t="s">
        <v>191</v>
      </c>
      <c r="K1315" s="64" t="s">
        <v>192</v>
      </c>
      <c r="L1315" s="64" t="s">
        <v>210</v>
      </c>
      <c r="M1315" s="64">
        <v>0</v>
      </c>
      <c r="N1315" s="64">
        <v>8.94</v>
      </c>
    </row>
    <row r="1316" spans="1:14" x14ac:dyDescent="0.25">
      <c r="A1316" t="s">
        <v>430</v>
      </c>
      <c r="B1316" s="1" t="s">
        <v>559</v>
      </c>
      <c r="C1316" s="291">
        <v>500</v>
      </c>
      <c r="D1316" s="1">
        <v>2</v>
      </c>
      <c r="E1316" s="1">
        <v>39</v>
      </c>
      <c r="J1316" s="64" t="s">
        <v>191</v>
      </c>
      <c r="K1316" s="64" t="s">
        <v>192</v>
      </c>
      <c r="L1316" s="64" t="s">
        <v>211</v>
      </c>
      <c r="M1316" s="64">
        <v>0</v>
      </c>
      <c r="N1316" s="64">
        <v>8.94</v>
      </c>
    </row>
    <row r="1317" spans="1:14" x14ac:dyDescent="0.25">
      <c r="A1317" t="s">
        <v>430</v>
      </c>
      <c r="B1317" s="1" t="s">
        <v>559</v>
      </c>
      <c r="C1317" s="291">
        <v>500</v>
      </c>
      <c r="D1317" s="1">
        <v>3</v>
      </c>
      <c r="E1317" s="1">
        <v>59</v>
      </c>
      <c r="J1317" s="64" t="s">
        <v>191</v>
      </c>
      <c r="K1317" s="64" t="s">
        <v>192</v>
      </c>
      <c r="L1317" s="64" t="s">
        <v>212</v>
      </c>
      <c r="M1317" s="64">
        <v>0</v>
      </c>
      <c r="N1317" s="64">
        <v>11.31</v>
      </c>
    </row>
    <row r="1318" spans="1:14" x14ac:dyDescent="0.25">
      <c r="A1318" t="s">
        <v>430</v>
      </c>
      <c r="B1318" s="1" t="s">
        <v>559</v>
      </c>
      <c r="C1318" s="291">
        <v>500</v>
      </c>
      <c r="D1318" s="1">
        <v>4</v>
      </c>
      <c r="E1318" s="1">
        <v>86</v>
      </c>
      <c r="J1318" s="64" t="s">
        <v>191</v>
      </c>
      <c r="K1318" s="64" t="s">
        <v>192</v>
      </c>
      <c r="L1318" s="64" t="s">
        <v>213</v>
      </c>
      <c r="M1318" s="64">
        <v>0</v>
      </c>
      <c r="N1318" s="64">
        <v>13.42</v>
      </c>
    </row>
    <row r="1319" spans="1:14" x14ac:dyDescent="0.25">
      <c r="A1319" t="s">
        <v>430</v>
      </c>
      <c r="B1319" s="1" t="s">
        <v>559</v>
      </c>
      <c r="C1319" s="291">
        <v>500</v>
      </c>
      <c r="D1319" s="1">
        <v>5</v>
      </c>
      <c r="E1319" s="1">
        <v>123</v>
      </c>
      <c r="J1319" s="64" t="s">
        <v>191</v>
      </c>
      <c r="K1319" s="64" t="s">
        <v>192</v>
      </c>
      <c r="L1319" s="64" t="s">
        <v>214</v>
      </c>
      <c r="M1319" s="64">
        <v>0</v>
      </c>
      <c r="N1319" s="64">
        <v>5.66</v>
      </c>
    </row>
    <row r="1320" spans="1:14" x14ac:dyDescent="0.25">
      <c r="A1320" t="s">
        <v>430</v>
      </c>
      <c r="B1320" s="1" t="s">
        <v>559</v>
      </c>
      <c r="C1320" s="291">
        <v>500</v>
      </c>
      <c r="D1320" s="1">
        <v>6</v>
      </c>
      <c r="E1320" s="1">
        <v>175</v>
      </c>
      <c r="J1320" s="64" t="s">
        <v>191</v>
      </c>
      <c r="K1320" s="64" t="s">
        <v>192</v>
      </c>
      <c r="L1320" s="64" t="s">
        <v>215</v>
      </c>
      <c r="M1320" s="64">
        <v>0</v>
      </c>
      <c r="N1320" s="64">
        <v>8.4499999999999993</v>
      </c>
    </row>
    <row r="1321" spans="1:14" x14ac:dyDescent="0.25">
      <c r="A1321" t="s">
        <v>430</v>
      </c>
      <c r="B1321" s="1" t="s">
        <v>559</v>
      </c>
      <c r="C1321" s="291">
        <v>630</v>
      </c>
      <c r="D1321" s="1">
        <v>1</v>
      </c>
      <c r="E1321" s="1">
        <v>65</v>
      </c>
      <c r="J1321" s="64" t="s">
        <v>191</v>
      </c>
      <c r="K1321" s="64" t="s">
        <v>192</v>
      </c>
      <c r="L1321" s="64" t="s">
        <v>216</v>
      </c>
      <c r="M1321" s="64">
        <v>0</v>
      </c>
      <c r="N1321" s="64">
        <v>8.4499999999999993</v>
      </c>
    </row>
    <row r="1322" spans="1:14" x14ac:dyDescent="0.25">
      <c r="A1322" t="s">
        <v>430</v>
      </c>
      <c r="B1322" s="1" t="s">
        <v>559</v>
      </c>
      <c r="C1322" s="291">
        <v>630</v>
      </c>
      <c r="D1322" s="1">
        <v>2</v>
      </c>
      <c r="E1322" s="1">
        <v>90</v>
      </c>
      <c r="J1322" s="64" t="s">
        <v>191</v>
      </c>
      <c r="K1322" s="64" t="s">
        <v>192</v>
      </c>
      <c r="L1322" s="64" t="s">
        <v>217</v>
      </c>
      <c r="M1322" s="64">
        <v>0</v>
      </c>
      <c r="N1322" s="64">
        <v>11.31</v>
      </c>
    </row>
    <row r="1323" spans="1:14" x14ac:dyDescent="0.25">
      <c r="A1323" t="s">
        <v>430</v>
      </c>
      <c r="B1323" s="1" t="s">
        <v>559</v>
      </c>
      <c r="C1323" s="291">
        <v>630</v>
      </c>
      <c r="D1323" s="1">
        <v>3</v>
      </c>
      <c r="E1323" s="1">
        <v>115</v>
      </c>
      <c r="J1323" s="64" t="s">
        <v>191</v>
      </c>
      <c r="K1323" s="64" t="s">
        <v>192</v>
      </c>
      <c r="L1323" s="64" t="s">
        <v>218</v>
      </c>
      <c r="M1323" s="64">
        <v>0</v>
      </c>
      <c r="N1323" s="64">
        <v>11.31</v>
      </c>
    </row>
    <row r="1324" spans="1:14" x14ac:dyDescent="0.25">
      <c r="A1324" t="s">
        <v>430</v>
      </c>
      <c r="B1324" s="1" t="s">
        <v>559</v>
      </c>
      <c r="C1324" s="291">
        <v>630</v>
      </c>
      <c r="D1324" s="1">
        <v>4</v>
      </c>
      <c r="E1324" s="1">
        <v>154</v>
      </c>
      <c r="J1324" s="64" t="s">
        <v>191</v>
      </c>
      <c r="K1324" s="64" t="s">
        <v>192</v>
      </c>
      <c r="L1324" s="64" t="s">
        <v>219</v>
      </c>
      <c r="M1324" s="64">
        <v>0</v>
      </c>
      <c r="N1324" s="64">
        <v>14</v>
      </c>
    </row>
    <row r="1325" spans="1:14" x14ac:dyDescent="0.25">
      <c r="A1325" t="s">
        <v>430</v>
      </c>
      <c r="B1325" s="1" t="s">
        <v>559</v>
      </c>
      <c r="C1325" s="291">
        <v>630</v>
      </c>
      <c r="D1325" s="1">
        <v>5</v>
      </c>
      <c r="E1325" s="1">
        <v>202</v>
      </c>
      <c r="J1325" s="64" t="s">
        <v>191</v>
      </c>
      <c r="K1325" s="64" t="s">
        <v>192</v>
      </c>
      <c r="L1325" s="64" t="s">
        <v>220</v>
      </c>
      <c r="M1325" s="64">
        <v>0</v>
      </c>
      <c r="N1325" s="64">
        <v>16.899999999999999</v>
      </c>
    </row>
    <row r="1326" spans="1:14" x14ac:dyDescent="0.25">
      <c r="A1326" t="s">
        <v>430</v>
      </c>
      <c r="B1326" s="1" t="s">
        <v>559</v>
      </c>
      <c r="C1326" s="291">
        <v>630</v>
      </c>
      <c r="D1326" s="1">
        <v>6</v>
      </c>
      <c r="E1326" s="1">
        <v>295</v>
      </c>
      <c r="J1326" s="64" t="s">
        <v>191</v>
      </c>
      <c r="K1326" s="64" t="s">
        <v>192</v>
      </c>
      <c r="L1326" s="64" t="s">
        <v>221</v>
      </c>
      <c r="M1326" s="64">
        <v>0</v>
      </c>
      <c r="N1326" s="64">
        <v>6.76</v>
      </c>
    </row>
    <row r="1327" spans="1:14" x14ac:dyDescent="0.25">
      <c r="A1327" t="s">
        <v>430</v>
      </c>
      <c r="B1327" s="1" t="s">
        <v>559</v>
      </c>
      <c r="C1327" s="291">
        <v>800</v>
      </c>
      <c r="D1327" s="1">
        <v>1</v>
      </c>
      <c r="E1327" s="1">
        <v>98</v>
      </c>
      <c r="J1327" s="64" t="s">
        <v>191</v>
      </c>
      <c r="K1327" s="64" t="s">
        <v>192</v>
      </c>
      <c r="L1327" s="64" t="s">
        <v>222</v>
      </c>
      <c r="M1327" s="64">
        <v>0</v>
      </c>
      <c r="N1327" s="64">
        <v>10.14</v>
      </c>
    </row>
    <row r="1328" spans="1:14" x14ac:dyDescent="0.25">
      <c r="A1328" t="s">
        <v>430</v>
      </c>
      <c r="B1328" s="1" t="s">
        <v>559</v>
      </c>
      <c r="C1328" s="291">
        <v>800</v>
      </c>
      <c r="D1328" s="1">
        <v>2</v>
      </c>
      <c r="E1328" s="1">
        <v>137</v>
      </c>
      <c r="J1328" s="64" t="s">
        <v>191</v>
      </c>
      <c r="K1328" s="64" t="s">
        <v>192</v>
      </c>
      <c r="L1328" s="64" t="s">
        <v>223</v>
      </c>
      <c r="M1328" s="64">
        <v>0</v>
      </c>
      <c r="N1328" s="64">
        <v>10.14</v>
      </c>
    </row>
    <row r="1329" spans="1:14" x14ac:dyDescent="0.25">
      <c r="A1329" t="s">
        <v>430</v>
      </c>
      <c r="B1329" s="1" t="s">
        <v>559</v>
      </c>
      <c r="C1329" s="291">
        <v>800</v>
      </c>
      <c r="D1329" s="1">
        <v>3</v>
      </c>
      <c r="E1329" s="1">
        <v>198</v>
      </c>
      <c r="J1329" s="64" t="s">
        <v>191</v>
      </c>
      <c r="K1329" s="64" t="s">
        <v>192</v>
      </c>
      <c r="L1329" s="64" t="s">
        <v>224</v>
      </c>
      <c r="M1329" s="64">
        <v>0</v>
      </c>
      <c r="N1329" s="64">
        <v>13.52</v>
      </c>
    </row>
    <row r="1330" spans="1:14" x14ac:dyDescent="0.25">
      <c r="A1330" t="s">
        <v>430</v>
      </c>
      <c r="B1330" s="1" t="s">
        <v>559</v>
      </c>
      <c r="C1330" s="291">
        <v>800</v>
      </c>
      <c r="D1330" s="1">
        <v>4</v>
      </c>
      <c r="E1330" s="1">
        <v>280</v>
      </c>
      <c r="J1330" s="64" t="s">
        <v>191</v>
      </c>
      <c r="K1330" s="64" t="s">
        <v>192</v>
      </c>
      <c r="L1330" s="64" t="s">
        <v>225</v>
      </c>
      <c r="M1330" s="64">
        <v>0</v>
      </c>
      <c r="N1330" s="64">
        <v>13.52</v>
      </c>
    </row>
    <row r="1331" spans="1:14" x14ac:dyDescent="0.25">
      <c r="A1331" t="s">
        <v>430</v>
      </c>
      <c r="B1331" s="1" t="s">
        <v>559</v>
      </c>
      <c r="C1331" s="291">
        <v>800</v>
      </c>
      <c r="D1331" s="1">
        <v>5</v>
      </c>
      <c r="E1331" s="1">
        <v>393</v>
      </c>
      <c r="J1331" s="64" t="s">
        <v>191</v>
      </c>
      <c r="K1331" s="64" t="s">
        <v>192</v>
      </c>
      <c r="L1331" s="64" t="s">
        <v>226</v>
      </c>
      <c r="M1331" s="64">
        <v>0</v>
      </c>
      <c r="N1331" s="64">
        <v>16.899999999999999</v>
      </c>
    </row>
    <row r="1332" spans="1:14" x14ac:dyDescent="0.25">
      <c r="A1332" t="s">
        <v>430</v>
      </c>
      <c r="B1332" s="1" t="s">
        <v>559</v>
      </c>
      <c r="C1332" s="291">
        <v>800</v>
      </c>
      <c r="D1332" s="1">
        <v>6</v>
      </c>
      <c r="E1332" s="1">
        <v>570</v>
      </c>
      <c r="J1332" s="64" t="s">
        <v>191</v>
      </c>
      <c r="K1332" s="64" t="s">
        <v>192</v>
      </c>
      <c r="L1332" s="64" t="s">
        <v>227</v>
      </c>
      <c r="M1332" s="64">
        <v>0</v>
      </c>
      <c r="N1332" s="64">
        <v>20.28</v>
      </c>
    </row>
    <row r="1333" spans="1:14" x14ac:dyDescent="0.25">
      <c r="A1333" t="s">
        <v>430</v>
      </c>
      <c r="B1333" s="1" t="s">
        <v>559</v>
      </c>
      <c r="C1333" s="291">
        <v>1000</v>
      </c>
      <c r="D1333" s="1">
        <v>1</v>
      </c>
      <c r="E1333" s="1">
        <v>144</v>
      </c>
      <c r="J1333" s="64" t="s">
        <v>191</v>
      </c>
      <c r="K1333" s="64" t="s">
        <v>228</v>
      </c>
      <c r="L1333" s="64" t="s">
        <v>229</v>
      </c>
      <c r="M1333" s="64">
        <v>0</v>
      </c>
      <c r="N1333" s="64">
        <v>6</v>
      </c>
    </row>
    <row r="1334" spans="1:14" x14ac:dyDescent="0.25">
      <c r="A1334" t="s">
        <v>430</v>
      </c>
      <c r="B1334" s="1" t="s">
        <v>559</v>
      </c>
      <c r="C1334" s="291">
        <v>1000</v>
      </c>
      <c r="D1334" s="1">
        <v>2</v>
      </c>
      <c r="E1334" s="1">
        <v>220</v>
      </c>
      <c r="J1334" s="64" t="s">
        <v>191</v>
      </c>
      <c r="K1334" s="64" t="s">
        <v>228</v>
      </c>
      <c r="L1334" s="64" t="s">
        <v>230</v>
      </c>
      <c r="M1334" s="64">
        <v>0</v>
      </c>
      <c r="N1334" s="64">
        <v>10.1</v>
      </c>
    </row>
    <row r="1335" spans="1:14" x14ac:dyDescent="0.25">
      <c r="A1335" t="s">
        <v>430</v>
      </c>
      <c r="B1335" s="1" t="s">
        <v>559</v>
      </c>
      <c r="C1335" s="291">
        <v>1000</v>
      </c>
      <c r="D1335" s="1">
        <v>3</v>
      </c>
      <c r="E1335" s="1">
        <v>310</v>
      </c>
      <c r="J1335" s="64" t="s">
        <v>191</v>
      </c>
      <c r="K1335" s="64" t="s">
        <v>228</v>
      </c>
      <c r="L1335" s="64" t="s">
        <v>231</v>
      </c>
      <c r="M1335" s="64">
        <v>0</v>
      </c>
      <c r="N1335" s="64">
        <v>17.100000000000001</v>
      </c>
    </row>
    <row r="1336" spans="1:14" x14ac:dyDescent="0.25">
      <c r="A1336" t="s">
        <v>430</v>
      </c>
      <c r="B1336" s="1" t="s">
        <v>559</v>
      </c>
      <c r="C1336" s="291">
        <v>1000</v>
      </c>
      <c r="D1336" s="1">
        <v>4</v>
      </c>
      <c r="E1336" s="1">
        <v>440</v>
      </c>
      <c r="J1336" s="64" t="s">
        <v>191</v>
      </c>
      <c r="K1336" s="64" t="s">
        <v>228</v>
      </c>
      <c r="L1336" s="64" t="s">
        <v>232</v>
      </c>
      <c r="M1336" s="64">
        <v>0</v>
      </c>
      <c r="N1336" s="64">
        <v>27</v>
      </c>
    </row>
    <row r="1337" spans="1:14" x14ac:dyDescent="0.25">
      <c r="A1337" t="s">
        <v>430</v>
      </c>
      <c r="B1337" s="1" t="s">
        <v>559</v>
      </c>
      <c r="C1337" s="291">
        <v>1000</v>
      </c>
      <c r="D1337" s="1">
        <v>5</v>
      </c>
      <c r="E1337" s="1">
        <v>620</v>
      </c>
      <c r="J1337" s="64" t="s">
        <v>191</v>
      </c>
      <c r="K1337" s="64" t="s">
        <v>228</v>
      </c>
      <c r="L1337" s="64" t="s">
        <v>233</v>
      </c>
      <c r="M1337" s="64">
        <v>0</v>
      </c>
      <c r="N1337" s="64">
        <v>40.9</v>
      </c>
    </row>
    <row r="1338" spans="1:14" x14ac:dyDescent="0.25">
      <c r="A1338" t="s">
        <v>430</v>
      </c>
      <c r="B1338" s="1" t="s">
        <v>559</v>
      </c>
      <c r="C1338" s="291">
        <v>1000</v>
      </c>
      <c r="D1338" s="1">
        <v>6</v>
      </c>
      <c r="E1338" s="1">
        <v>890</v>
      </c>
      <c r="J1338" s="64" t="s">
        <v>191</v>
      </c>
      <c r="K1338" s="64" t="s">
        <v>228</v>
      </c>
      <c r="L1338" s="64" t="s">
        <v>234</v>
      </c>
      <c r="M1338" s="64">
        <v>0</v>
      </c>
      <c r="N1338" s="64">
        <v>65.900000000000006</v>
      </c>
    </row>
    <row r="1339" spans="1:14" x14ac:dyDescent="0.25">
      <c r="A1339" t="s">
        <v>430</v>
      </c>
      <c r="B1339" s="1" t="s">
        <v>562</v>
      </c>
      <c r="C1339" s="291">
        <v>80</v>
      </c>
      <c r="D1339" s="1">
        <v>1</v>
      </c>
      <c r="E1339" s="1">
        <v>0.86</v>
      </c>
      <c r="J1339" s="64" t="s">
        <v>191</v>
      </c>
      <c r="K1339" s="64" t="s">
        <v>228</v>
      </c>
      <c r="L1339" s="64" t="s">
        <v>235</v>
      </c>
      <c r="M1339" s="64">
        <v>0</v>
      </c>
      <c r="N1339" s="64">
        <v>6.3</v>
      </c>
    </row>
    <row r="1340" spans="1:14" x14ac:dyDescent="0.25">
      <c r="A1340" t="s">
        <v>430</v>
      </c>
      <c r="B1340" s="1" t="s">
        <v>562</v>
      </c>
      <c r="C1340" s="291">
        <v>80</v>
      </c>
      <c r="D1340" s="1">
        <v>2</v>
      </c>
      <c r="E1340" s="1">
        <v>1.3</v>
      </c>
      <c r="J1340" s="64" t="s">
        <v>191</v>
      </c>
      <c r="K1340" s="64" t="s">
        <v>228</v>
      </c>
      <c r="L1340" s="64" t="s">
        <v>236</v>
      </c>
      <c r="M1340" s="64">
        <v>0</v>
      </c>
      <c r="N1340" s="64">
        <v>10.6</v>
      </c>
    </row>
    <row r="1341" spans="1:14" x14ac:dyDescent="0.25">
      <c r="A1341" t="s">
        <v>430</v>
      </c>
      <c r="B1341" s="1" t="s">
        <v>562</v>
      </c>
      <c r="C1341" s="291">
        <v>80</v>
      </c>
      <c r="D1341" s="1">
        <v>3</v>
      </c>
      <c r="E1341" s="1">
        <v>2</v>
      </c>
      <c r="J1341" s="64" t="s">
        <v>191</v>
      </c>
      <c r="K1341" s="64" t="s">
        <v>228</v>
      </c>
      <c r="L1341" s="64" t="s">
        <v>237</v>
      </c>
      <c r="M1341" s="64">
        <v>0</v>
      </c>
      <c r="N1341" s="64">
        <v>19.899999999999999</v>
      </c>
    </row>
    <row r="1342" spans="1:14" x14ac:dyDescent="0.25">
      <c r="A1342" t="s">
        <v>430</v>
      </c>
      <c r="B1342" s="1" t="s">
        <v>562</v>
      </c>
      <c r="C1342" s="291">
        <v>80</v>
      </c>
      <c r="D1342" s="1">
        <v>4</v>
      </c>
      <c r="E1342" s="1">
        <v>3.1</v>
      </c>
      <c r="J1342" s="64" t="s">
        <v>191</v>
      </c>
      <c r="K1342" s="64" t="s">
        <v>228</v>
      </c>
      <c r="L1342" s="64" t="s">
        <v>238</v>
      </c>
      <c r="M1342" s="64">
        <v>0</v>
      </c>
      <c r="N1342" s="64">
        <v>30.8</v>
      </c>
    </row>
    <row r="1343" spans="1:14" x14ac:dyDescent="0.25">
      <c r="A1343" t="s">
        <v>430</v>
      </c>
      <c r="B1343" s="1" t="s">
        <v>562</v>
      </c>
      <c r="C1343" s="291">
        <v>80</v>
      </c>
      <c r="D1343" s="1">
        <v>5</v>
      </c>
      <c r="E1343" s="1">
        <v>4.7</v>
      </c>
      <c r="J1343" s="64" t="s">
        <v>191</v>
      </c>
      <c r="K1343" s="64" t="s">
        <v>228</v>
      </c>
      <c r="L1343" s="64" t="s">
        <v>239</v>
      </c>
      <c r="M1343" s="64">
        <v>0</v>
      </c>
      <c r="N1343" s="64">
        <v>42.7</v>
      </c>
    </row>
    <row r="1344" spans="1:14" x14ac:dyDescent="0.25">
      <c r="A1344" t="s">
        <v>430</v>
      </c>
      <c r="B1344" s="1" t="s">
        <v>562</v>
      </c>
      <c r="C1344" s="291">
        <v>80</v>
      </c>
      <c r="D1344" s="1">
        <v>6</v>
      </c>
      <c r="E1344" s="1">
        <v>7.4</v>
      </c>
      <c r="J1344" s="64" t="s">
        <v>191</v>
      </c>
      <c r="K1344" s="64" t="s">
        <v>228</v>
      </c>
      <c r="L1344" s="64" t="s">
        <v>240</v>
      </c>
      <c r="M1344" s="64">
        <v>0</v>
      </c>
      <c r="N1344" s="64">
        <v>67.2</v>
      </c>
    </row>
    <row r="1345" spans="1:14" x14ac:dyDescent="0.25">
      <c r="A1345" t="s">
        <v>430</v>
      </c>
      <c r="B1345" s="1" t="s">
        <v>562</v>
      </c>
      <c r="C1345" s="291" t="s">
        <v>565</v>
      </c>
      <c r="D1345" s="1">
        <v>0</v>
      </c>
      <c r="E1345" s="1">
        <v>182</v>
      </c>
      <c r="J1345" s="64" t="s">
        <v>191</v>
      </c>
      <c r="K1345" s="64" t="s">
        <v>228</v>
      </c>
      <c r="L1345" s="64" t="s">
        <v>241</v>
      </c>
      <c r="M1345" s="64">
        <v>0</v>
      </c>
      <c r="N1345" s="64">
        <v>5.9</v>
      </c>
    </row>
    <row r="1346" spans="1:14" x14ac:dyDescent="0.25">
      <c r="A1346" t="s">
        <v>430</v>
      </c>
      <c r="B1346" s="1" t="s">
        <v>562</v>
      </c>
      <c r="C1346" s="291" t="s">
        <v>565</v>
      </c>
      <c r="D1346" s="1" t="s">
        <v>2428</v>
      </c>
      <c r="E1346" s="1">
        <v>202</v>
      </c>
      <c r="J1346" s="64" t="s">
        <v>191</v>
      </c>
      <c r="K1346" s="64" t="s">
        <v>228</v>
      </c>
      <c r="L1346" s="64" t="s">
        <v>242</v>
      </c>
      <c r="M1346" s="64">
        <v>0</v>
      </c>
      <c r="N1346" s="64">
        <v>10.1</v>
      </c>
    </row>
    <row r="1347" spans="1:14" x14ac:dyDescent="0.25">
      <c r="A1347" t="s">
        <v>430</v>
      </c>
      <c r="B1347" s="1" t="s">
        <v>562</v>
      </c>
      <c r="C1347" s="291" t="s">
        <v>565</v>
      </c>
      <c r="D1347" s="1">
        <v>1</v>
      </c>
      <c r="E1347" s="1">
        <v>236</v>
      </c>
      <c r="J1347" s="64" t="s">
        <v>191</v>
      </c>
      <c r="K1347" s="64" t="s">
        <v>228</v>
      </c>
      <c r="L1347" s="64" t="s">
        <v>243</v>
      </c>
      <c r="M1347" s="64">
        <v>0</v>
      </c>
      <c r="N1347" s="64">
        <v>17.3</v>
      </c>
    </row>
    <row r="1348" spans="1:14" x14ac:dyDescent="0.25">
      <c r="A1348" t="s">
        <v>430</v>
      </c>
      <c r="B1348" s="1" t="s">
        <v>562</v>
      </c>
      <c r="C1348" s="291" t="s">
        <v>565</v>
      </c>
      <c r="D1348" s="1" t="s">
        <v>2423</v>
      </c>
      <c r="E1348" s="1">
        <v>273</v>
      </c>
      <c r="J1348" s="64" t="s">
        <v>191</v>
      </c>
      <c r="K1348" s="64" t="s">
        <v>228</v>
      </c>
      <c r="L1348" s="64" t="s">
        <v>244</v>
      </c>
      <c r="M1348" s="64">
        <v>0</v>
      </c>
      <c r="N1348" s="64">
        <v>27.9</v>
      </c>
    </row>
    <row r="1349" spans="1:14" x14ac:dyDescent="0.25">
      <c r="A1349" t="s">
        <v>430</v>
      </c>
      <c r="B1349" s="1" t="s">
        <v>562</v>
      </c>
      <c r="C1349" s="291" t="s">
        <v>565</v>
      </c>
      <c r="D1349" s="1">
        <v>2</v>
      </c>
      <c r="E1349" s="1">
        <v>313</v>
      </c>
      <c r="J1349" s="64" t="s">
        <v>191</v>
      </c>
      <c r="K1349" s="64" t="s">
        <v>228</v>
      </c>
      <c r="L1349" s="64" t="s">
        <v>245</v>
      </c>
      <c r="M1349" s="64">
        <v>0</v>
      </c>
      <c r="N1349" s="64">
        <v>39.9</v>
      </c>
    </row>
    <row r="1350" spans="1:14" x14ac:dyDescent="0.25">
      <c r="A1350" t="s">
        <v>430</v>
      </c>
      <c r="B1350" s="1" t="s">
        <v>562</v>
      </c>
      <c r="C1350" s="291" t="s">
        <v>565</v>
      </c>
      <c r="D1350" s="1" t="s">
        <v>2424</v>
      </c>
      <c r="E1350" s="1">
        <v>348</v>
      </c>
      <c r="J1350" s="64" t="s">
        <v>191</v>
      </c>
      <c r="K1350" s="64" t="s">
        <v>228</v>
      </c>
      <c r="L1350" s="64" t="s">
        <v>246</v>
      </c>
      <c r="M1350" s="64">
        <v>0</v>
      </c>
      <c r="N1350" s="64">
        <v>64.099999999999994</v>
      </c>
    </row>
    <row r="1351" spans="1:14" x14ac:dyDescent="0.25">
      <c r="A1351" t="s">
        <v>430</v>
      </c>
      <c r="B1351" s="1" t="s">
        <v>562</v>
      </c>
      <c r="C1351" s="291" t="s">
        <v>565</v>
      </c>
      <c r="D1351" s="1">
        <v>3</v>
      </c>
      <c r="E1351" s="1">
        <v>405</v>
      </c>
      <c r="J1351" s="64" t="s">
        <v>191</v>
      </c>
      <c r="K1351" s="64" t="s">
        <v>247</v>
      </c>
      <c r="L1351" s="64" t="s">
        <v>2416</v>
      </c>
      <c r="M1351" s="64">
        <v>0</v>
      </c>
      <c r="N1351" s="64">
        <v>8</v>
      </c>
    </row>
    <row r="1352" spans="1:14" x14ac:dyDescent="0.25">
      <c r="A1352" t="s">
        <v>430</v>
      </c>
      <c r="B1352" s="1" t="s">
        <v>562</v>
      </c>
      <c r="C1352" s="291" t="s">
        <v>565</v>
      </c>
      <c r="D1352" s="1" t="s">
        <v>2425</v>
      </c>
      <c r="E1352" s="1">
        <v>495</v>
      </c>
      <c r="J1352" s="64" t="s">
        <v>191</v>
      </c>
      <c r="K1352" s="64" t="s">
        <v>247</v>
      </c>
      <c r="L1352" s="64" t="s">
        <v>83</v>
      </c>
      <c r="M1352" s="64">
        <v>0</v>
      </c>
      <c r="N1352" s="64">
        <v>13</v>
      </c>
    </row>
    <row r="1353" spans="1:14" x14ac:dyDescent="0.25">
      <c r="A1353" t="s">
        <v>430</v>
      </c>
      <c r="B1353" s="1" t="s">
        <v>562</v>
      </c>
      <c r="C1353" s="291" t="s">
        <v>565</v>
      </c>
      <c r="D1353" s="1">
        <v>4</v>
      </c>
      <c r="E1353" s="1">
        <v>585</v>
      </c>
      <c r="J1353" s="64" t="s">
        <v>191</v>
      </c>
      <c r="K1353" s="64" t="s">
        <v>247</v>
      </c>
      <c r="L1353" s="64" t="s">
        <v>2412</v>
      </c>
      <c r="M1353" s="64">
        <v>0</v>
      </c>
      <c r="N1353" s="64">
        <v>21</v>
      </c>
    </row>
    <row r="1354" spans="1:14" x14ac:dyDescent="0.25">
      <c r="A1354" t="s">
        <v>430</v>
      </c>
      <c r="B1354" s="1" t="s">
        <v>562</v>
      </c>
      <c r="C1354" s="291" t="s">
        <v>565</v>
      </c>
      <c r="D1354" s="1" t="s">
        <v>2426</v>
      </c>
      <c r="E1354" s="1">
        <v>712</v>
      </c>
      <c r="J1354" s="64" t="s">
        <v>191</v>
      </c>
      <c r="K1354" s="64" t="s">
        <v>247</v>
      </c>
      <c r="L1354" s="64" t="s">
        <v>2413</v>
      </c>
      <c r="M1354" s="64">
        <v>0</v>
      </c>
      <c r="N1354" s="64">
        <v>38</v>
      </c>
    </row>
    <row r="1355" spans="1:14" x14ac:dyDescent="0.25">
      <c r="A1355" t="s">
        <v>430</v>
      </c>
      <c r="B1355" s="1" t="s">
        <v>562</v>
      </c>
      <c r="C1355" s="291" t="s">
        <v>565</v>
      </c>
      <c r="D1355" s="1">
        <v>5</v>
      </c>
      <c r="E1355" s="1">
        <v>875</v>
      </c>
      <c r="J1355" s="64" t="s">
        <v>191</v>
      </c>
      <c r="K1355" s="64" t="s">
        <v>247</v>
      </c>
      <c r="L1355" s="64" t="s">
        <v>2414</v>
      </c>
      <c r="M1355" s="64">
        <v>0</v>
      </c>
      <c r="N1355" s="64">
        <v>53</v>
      </c>
    </row>
    <row r="1356" spans="1:14" x14ac:dyDescent="0.25">
      <c r="A1356" t="s">
        <v>430</v>
      </c>
      <c r="B1356" s="1" t="s">
        <v>562</v>
      </c>
      <c r="C1356" s="291" t="s">
        <v>565</v>
      </c>
      <c r="D1356" s="1" t="s">
        <v>2427</v>
      </c>
      <c r="E1356" s="1">
        <v>1080</v>
      </c>
      <c r="J1356" s="64" t="s">
        <v>191</v>
      </c>
      <c r="K1356" s="64" t="s">
        <v>247</v>
      </c>
      <c r="L1356" s="64" t="s">
        <v>2418</v>
      </c>
      <c r="M1356" s="64">
        <v>0</v>
      </c>
      <c r="N1356" s="64">
        <v>89</v>
      </c>
    </row>
    <row r="1357" spans="1:14" x14ac:dyDescent="0.25">
      <c r="A1357" t="s">
        <v>430</v>
      </c>
      <c r="B1357" s="1" t="s">
        <v>562</v>
      </c>
      <c r="C1357" s="291" t="s">
        <v>565</v>
      </c>
      <c r="D1357" s="1">
        <v>6</v>
      </c>
      <c r="E1357" s="1">
        <v>1340</v>
      </c>
      <c r="J1357" s="64" t="s">
        <v>191</v>
      </c>
      <c r="K1357" s="64" t="s">
        <v>247</v>
      </c>
      <c r="L1357" s="64" t="s">
        <v>2419</v>
      </c>
      <c r="M1357" s="64">
        <v>0</v>
      </c>
      <c r="N1357" s="64">
        <v>132</v>
      </c>
    </row>
    <row r="1358" spans="1:14" x14ac:dyDescent="0.25">
      <c r="A1358" t="s">
        <v>430</v>
      </c>
      <c r="B1358" s="1" t="s">
        <v>562</v>
      </c>
      <c r="C1358" s="291" t="s">
        <v>566</v>
      </c>
      <c r="D1358" s="1">
        <v>1</v>
      </c>
      <c r="E1358" s="1">
        <v>144</v>
      </c>
      <c r="J1358" s="64" t="s">
        <v>191</v>
      </c>
      <c r="K1358" s="64" t="s">
        <v>247</v>
      </c>
      <c r="L1358" s="64" t="s">
        <v>2420</v>
      </c>
      <c r="M1358" s="64">
        <v>0</v>
      </c>
      <c r="N1358" s="64">
        <v>208</v>
      </c>
    </row>
    <row r="1359" spans="1:14" x14ac:dyDescent="0.25">
      <c r="A1359" t="s">
        <v>430</v>
      </c>
      <c r="B1359" s="1" t="s">
        <v>562</v>
      </c>
      <c r="C1359" s="291" t="s">
        <v>566</v>
      </c>
      <c r="D1359" s="1">
        <v>2</v>
      </c>
      <c r="E1359" s="1">
        <v>220</v>
      </c>
      <c r="J1359" s="64" t="s">
        <v>191</v>
      </c>
      <c r="K1359" s="64" t="s">
        <v>248</v>
      </c>
      <c r="L1359" s="64" t="s">
        <v>249</v>
      </c>
      <c r="M1359" s="64">
        <v>0</v>
      </c>
      <c r="N1359" s="64">
        <v>25.3</v>
      </c>
    </row>
    <row r="1360" spans="1:14" x14ac:dyDescent="0.25">
      <c r="A1360" t="s">
        <v>430</v>
      </c>
      <c r="B1360" s="1" t="s">
        <v>562</v>
      </c>
      <c r="C1360" s="291" t="s">
        <v>566</v>
      </c>
      <c r="D1360" s="1">
        <v>3</v>
      </c>
      <c r="E1360" s="1">
        <v>310</v>
      </c>
      <c r="J1360" s="64" t="s">
        <v>191</v>
      </c>
      <c r="K1360" s="64" t="s">
        <v>248</v>
      </c>
      <c r="L1360" s="64" t="s">
        <v>250</v>
      </c>
      <c r="M1360" s="64">
        <v>0</v>
      </c>
      <c r="N1360" s="64">
        <v>38</v>
      </c>
    </row>
    <row r="1361" spans="1:14" x14ac:dyDescent="0.25">
      <c r="A1361" t="s">
        <v>430</v>
      </c>
      <c r="B1361" s="1" t="s">
        <v>562</v>
      </c>
      <c r="C1361" s="291" t="s">
        <v>566</v>
      </c>
      <c r="D1361" s="1">
        <v>4</v>
      </c>
      <c r="E1361" s="1">
        <v>440</v>
      </c>
      <c r="J1361" s="64" t="s">
        <v>191</v>
      </c>
      <c r="K1361" s="64" t="s">
        <v>248</v>
      </c>
      <c r="L1361" s="64" t="s">
        <v>251</v>
      </c>
      <c r="M1361" s="64">
        <v>0</v>
      </c>
      <c r="N1361" s="64">
        <v>63.5</v>
      </c>
    </row>
    <row r="1362" spans="1:14" x14ac:dyDescent="0.25">
      <c r="A1362" t="s">
        <v>430</v>
      </c>
      <c r="B1362" s="1" t="s">
        <v>562</v>
      </c>
      <c r="C1362" s="291" t="s">
        <v>566</v>
      </c>
      <c r="D1362" s="1">
        <v>5</v>
      </c>
      <c r="E1362" s="1">
        <v>620</v>
      </c>
      <c r="J1362" s="64" t="s">
        <v>191</v>
      </c>
      <c r="K1362" s="64" t="s">
        <v>248</v>
      </c>
      <c r="L1362" s="64" t="s">
        <v>252</v>
      </c>
      <c r="M1362" s="64">
        <v>0</v>
      </c>
      <c r="N1362" s="64">
        <v>21.5</v>
      </c>
    </row>
    <row r="1363" spans="1:14" x14ac:dyDescent="0.25">
      <c r="A1363" t="s">
        <v>430</v>
      </c>
      <c r="B1363" s="1" t="s">
        <v>562</v>
      </c>
      <c r="C1363" s="291" t="s">
        <v>566</v>
      </c>
      <c r="D1363" s="1">
        <v>6</v>
      </c>
      <c r="E1363" s="1">
        <v>890</v>
      </c>
      <c r="J1363" s="64" t="s">
        <v>191</v>
      </c>
      <c r="K1363" s="64" t="s">
        <v>248</v>
      </c>
      <c r="L1363" s="64" t="s">
        <v>253</v>
      </c>
      <c r="M1363" s="64">
        <v>0</v>
      </c>
      <c r="N1363" s="64">
        <v>36</v>
      </c>
    </row>
    <row r="1364" spans="1:14" x14ac:dyDescent="0.25">
      <c r="A1364" t="s">
        <v>430</v>
      </c>
      <c r="B1364" s="1" t="s">
        <v>562</v>
      </c>
      <c r="C1364" s="291" t="s">
        <v>563</v>
      </c>
      <c r="D1364" s="1">
        <v>1</v>
      </c>
      <c r="E1364" s="1">
        <v>1</v>
      </c>
      <c r="J1364" s="64" t="s">
        <v>191</v>
      </c>
      <c r="K1364" s="64" t="s">
        <v>248</v>
      </c>
      <c r="L1364" s="64" t="s">
        <v>254</v>
      </c>
      <c r="M1364" s="64">
        <v>0</v>
      </c>
      <c r="N1364" s="64">
        <v>63.5</v>
      </c>
    </row>
    <row r="1365" spans="1:14" x14ac:dyDescent="0.25">
      <c r="A1365" t="s">
        <v>430</v>
      </c>
      <c r="B1365" s="1" t="s">
        <v>562</v>
      </c>
      <c r="C1365" s="291" t="s">
        <v>563</v>
      </c>
      <c r="D1365" s="1">
        <v>2</v>
      </c>
      <c r="E1365" s="1">
        <v>1.4</v>
      </c>
      <c r="J1365" s="64" t="s">
        <v>191</v>
      </c>
      <c r="K1365" s="64" t="s">
        <v>282</v>
      </c>
      <c r="L1365" s="64" t="s">
        <v>283</v>
      </c>
      <c r="M1365" s="64">
        <v>1</v>
      </c>
      <c r="N1365" s="64">
        <v>6.1</v>
      </c>
    </row>
    <row r="1366" spans="1:14" x14ac:dyDescent="0.25">
      <c r="A1366" t="s">
        <v>430</v>
      </c>
      <c r="B1366" s="1" t="s">
        <v>562</v>
      </c>
      <c r="C1366" s="291" t="s">
        <v>563</v>
      </c>
      <c r="D1366" s="1">
        <v>3</v>
      </c>
      <c r="E1366" s="1">
        <v>2.2000000000000002</v>
      </c>
      <c r="J1366" s="64" t="s">
        <v>191</v>
      </c>
      <c r="K1366" s="64" t="s">
        <v>282</v>
      </c>
      <c r="L1366" s="64" t="s">
        <v>283</v>
      </c>
      <c r="M1366" s="64">
        <v>2</v>
      </c>
      <c r="N1366" s="64">
        <v>4.0999999999999996</v>
      </c>
    </row>
    <row r="1367" spans="1:14" x14ac:dyDescent="0.25">
      <c r="A1367" t="s">
        <v>430</v>
      </c>
      <c r="B1367" s="1" t="s">
        <v>562</v>
      </c>
      <c r="C1367" s="291" t="s">
        <v>563</v>
      </c>
      <c r="D1367" s="1">
        <v>4</v>
      </c>
      <c r="E1367" s="1">
        <v>3.4</v>
      </c>
      <c r="J1367" s="64" t="s">
        <v>191</v>
      </c>
      <c r="K1367" s="64" t="s">
        <v>282</v>
      </c>
      <c r="L1367" s="64" t="s">
        <v>283</v>
      </c>
      <c r="M1367" s="64">
        <v>3</v>
      </c>
      <c r="N1367" s="64">
        <v>3.2</v>
      </c>
    </row>
    <row r="1368" spans="1:14" x14ac:dyDescent="0.25">
      <c r="A1368" t="s">
        <v>430</v>
      </c>
      <c r="B1368" s="1" t="s">
        <v>562</v>
      </c>
      <c r="C1368" s="291" t="s">
        <v>563</v>
      </c>
      <c r="D1368" s="1">
        <v>5</v>
      </c>
      <c r="E1368" s="1">
        <v>5.8</v>
      </c>
      <c r="J1368" s="64" t="s">
        <v>191</v>
      </c>
      <c r="K1368" s="64" t="s">
        <v>282</v>
      </c>
      <c r="L1368" s="64" t="s">
        <v>283</v>
      </c>
      <c r="M1368" s="64">
        <v>4</v>
      </c>
      <c r="N1368" s="64">
        <v>2.2999999999999998</v>
      </c>
    </row>
    <row r="1369" spans="1:14" x14ac:dyDescent="0.25">
      <c r="A1369" t="s">
        <v>430</v>
      </c>
      <c r="B1369" s="1" t="s">
        <v>562</v>
      </c>
      <c r="C1369" s="291" t="s">
        <v>563</v>
      </c>
      <c r="D1369" s="1">
        <v>6</v>
      </c>
      <c r="E1369" s="1">
        <v>11.2</v>
      </c>
      <c r="J1369" s="64" t="s">
        <v>191</v>
      </c>
      <c r="K1369" s="64" t="s">
        <v>282</v>
      </c>
      <c r="L1369" s="64" t="s">
        <v>283</v>
      </c>
      <c r="M1369" s="64">
        <v>5</v>
      </c>
      <c r="N1369" s="64">
        <v>1.4</v>
      </c>
    </row>
    <row r="1370" spans="1:14" x14ac:dyDescent="0.25">
      <c r="A1370" t="s">
        <v>430</v>
      </c>
      <c r="B1370" s="1" t="s">
        <v>562</v>
      </c>
      <c r="C1370" s="291" t="s">
        <v>564</v>
      </c>
      <c r="D1370" s="1">
        <v>1</v>
      </c>
      <c r="E1370" s="1">
        <v>1.8</v>
      </c>
      <c r="J1370" s="64" t="s">
        <v>191</v>
      </c>
      <c r="K1370" s="64" t="s">
        <v>282</v>
      </c>
      <c r="L1370" s="64" t="s">
        <v>283</v>
      </c>
      <c r="M1370" s="64">
        <v>6</v>
      </c>
      <c r="N1370" s="64">
        <v>0.9</v>
      </c>
    </row>
    <row r="1371" spans="1:14" x14ac:dyDescent="0.25">
      <c r="A1371" t="s">
        <v>430</v>
      </c>
      <c r="B1371" s="1" t="s">
        <v>562</v>
      </c>
      <c r="C1371" s="291" t="s">
        <v>564</v>
      </c>
      <c r="D1371" s="1">
        <v>2</v>
      </c>
      <c r="E1371" s="1">
        <v>2.5499999999999998</v>
      </c>
      <c r="J1371" s="64" t="s">
        <v>191</v>
      </c>
      <c r="K1371" s="64" t="s">
        <v>282</v>
      </c>
      <c r="L1371" s="64" t="s">
        <v>283</v>
      </c>
      <c r="M1371" s="64">
        <v>7</v>
      </c>
      <c r="N1371" s="64">
        <v>0.6</v>
      </c>
    </row>
    <row r="1372" spans="1:14" x14ac:dyDescent="0.25">
      <c r="A1372" t="s">
        <v>430</v>
      </c>
      <c r="B1372" s="1" t="s">
        <v>562</v>
      </c>
      <c r="C1372" s="291" t="s">
        <v>564</v>
      </c>
      <c r="D1372" s="1">
        <v>3</v>
      </c>
      <c r="E1372" s="1">
        <v>3.6</v>
      </c>
      <c r="J1372" s="64" t="s">
        <v>191</v>
      </c>
      <c r="K1372" s="64" t="s">
        <v>282</v>
      </c>
      <c r="L1372" s="64" t="s">
        <v>165</v>
      </c>
      <c r="M1372" s="64">
        <v>1</v>
      </c>
      <c r="N1372" s="64">
        <v>10.4</v>
      </c>
    </row>
    <row r="1373" spans="1:14" x14ac:dyDescent="0.25">
      <c r="A1373" t="s">
        <v>430</v>
      </c>
      <c r="B1373" s="1" t="s">
        <v>562</v>
      </c>
      <c r="C1373" s="291" t="s">
        <v>564</v>
      </c>
      <c r="D1373" s="1">
        <v>4</v>
      </c>
      <c r="E1373" s="1">
        <v>5.0999999999999996</v>
      </c>
      <c r="J1373" s="64" t="s">
        <v>191</v>
      </c>
      <c r="K1373" s="64" t="s">
        <v>282</v>
      </c>
      <c r="L1373" s="64" t="s">
        <v>165</v>
      </c>
      <c r="M1373" s="64">
        <v>1.5</v>
      </c>
      <c r="N1373" s="64">
        <v>7.9</v>
      </c>
    </row>
    <row r="1374" spans="1:14" x14ac:dyDescent="0.25">
      <c r="A1374" t="s">
        <v>430</v>
      </c>
      <c r="B1374" s="1" t="s">
        <v>562</v>
      </c>
      <c r="C1374" s="291" t="s">
        <v>564</v>
      </c>
      <c r="D1374" s="1">
        <v>5</v>
      </c>
      <c r="E1374" s="1">
        <v>7.1</v>
      </c>
      <c r="J1374" s="64" t="s">
        <v>191</v>
      </c>
      <c r="K1374" s="64" t="s">
        <v>282</v>
      </c>
      <c r="L1374" s="64" t="s">
        <v>165</v>
      </c>
      <c r="M1374" s="64">
        <v>2</v>
      </c>
      <c r="N1374" s="64">
        <v>7.5</v>
      </c>
    </row>
    <row r="1375" spans="1:14" x14ac:dyDescent="0.25">
      <c r="A1375" t="s">
        <v>430</v>
      </c>
      <c r="B1375" s="1" t="s">
        <v>562</v>
      </c>
      <c r="C1375" s="291" t="s">
        <v>564</v>
      </c>
      <c r="D1375" s="1">
        <v>6</v>
      </c>
      <c r="E1375" s="1">
        <v>9.9</v>
      </c>
      <c r="J1375" s="64" t="s">
        <v>191</v>
      </c>
      <c r="K1375" s="64" t="s">
        <v>282</v>
      </c>
      <c r="L1375" s="64" t="s">
        <v>165</v>
      </c>
      <c r="M1375" s="64">
        <v>2.5</v>
      </c>
      <c r="N1375" s="64">
        <v>7.3</v>
      </c>
    </row>
    <row r="1376" spans="1:14" x14ac:dyDescent="0.25">
      <c r="A1376" t="s">
        <v>430</v>
      </c>
      <c r="B1376" s="1" t="s">
        <v>562</v>
      </c>
      <c r="C1376" s="291" t="s">
        <v>567</v>
      </c>
      <c r="D1376" s="1">
        <v>1</v>
      </c>
      <c r="E1376" s="1">
        <v>1.8</v>
      </c>
      <c r="J1376" s="64" t="s">
        <v>191</v>
      </c>
      <c r="K1376" s="64" t="s">
        <v>282</v>
      </c>
      <c r="L1376" s="64" t="s">
        <v>165</v>
      </c>
      <c r="M1376" s="64">
        <v>3</v>
      </c>
      <c r="N1376" s="64">
        <v>6</v>
      </c>
    </row>
    <row r="1377" spans="1:14" x14ac:dyDescent="0.25">
      <c r="A1377" t="s">
        <v>430</v>
      </c>
      <c r="B1377" s="1" t="s">
        <v>562</v>
      </c>
      <c r="C1377" s="291" t="s">
        <v>567</v>
      </c>
      <c r="D1377" s="1">
        <v>2</v>
      </c>
      <c r="E1377" s="1">
        <v>2</v>
      </c>
      <c r="J1377" s="64" t="s">
        <v>191</v>
      </c>
      <c r="K1377" s="64" t="s">
        <v>282</v>
      </c>
      <c r="L1377" s="64" t="s">
        <v>165</v>
      </c>
      <c r="M1377" s="64">
        <v>3.5</v>
      </c>
      <c r="N1377" s="64">
        <v>5.2</v>
      </c>
    </row>
    <row r="1378" spans="1:14" x14ac:dyDescent="0.25">
      <c r="A1378" t="s">
        <v>430</v>
      </c>
      <c r="B1378" s="1" t="s">
        <v>562</v>
      </c>
      <c r="C1378" s="291" t="s">
        <v>567</v>
      </c>
      <c r="D1378" s="1">
        <v>3</v>
      </c>
      <c r="E1378" s="1">
        <v>3.1</v>
      </c>
      <c r="J1378" s="64" t="s">
        <v>191</v>
      </c>
      <c r="K1378" s="64" t="s">
        <v>282</v>
      </c>
      <c r="L1378" s="64" t="s">
        <v>165</v>
      </c>
      <c r="M1378" s="64">
        <v>4</v>
      </c>
      <c r="N1378" s="64">
        <v>4.5</v>
      </c>
    </row>
    <row r="1379" spans="1:14" x14ac:dyDescent="0.25">
      <c r="A1379" t="s">
        <v>430</v>
      </c>
      <c r="B1379" s="1" t="s">
        <v>562</v>
      </c>
      <c r="C1379" s="291" t="s">
        <v>567</v>
      </c>
      <c r="D1379" s="1">
        <v>4</v>
      </c>
      <c r="E1379" s="1">
        <v>5</v>
      </c>
      <c r="J1379" s="64" t="s">
        <v>191</v>
      </c>
      <c r="K1379" s="64" t="s">
        <v>282</v>
      </c>
      <c r="L1379" s="64" t="s">
        <v>165</v>
      </c>
      <c r="M1379" s="64">
        <v>4.5</v>
      </c>
      <c r="N1379" s="64">
        <v>3.8</v>
      </c>
    </row>
    <row r="1380" spans="1:14" x14ac:dyDescent="0.25">
      <c r="A1380" t="s">
        <v>430</v>
      </c>
      <c r="B1380" s="1" t="s">
        <v>562</v>
      </c>
      <c r="C1380" s="291" t="s">
        <v>567</v>
      </c>
      <c r="D1380" s="1">
        <v>5</v>
      </c>
      <c r="E1380" s="1">
        <v>8.6</v>
      </c>
      <c r="J1380" s="64" t="s">
        <v>191</v>
      </c>
      <c r="K1380" s="64" t="s">
        <v>282</v>
      </c>
      <c r="L1380" s="64" t="s">
        <v>165</v>
      </c>
      <c r="M1380" s="64">
        <v>5</v>
      </c>
      <c r="N1380" s="64">
        <v>3.4</v>
      </c>
    </row>
    <row r="1381" spans="1:14" x14ac:dyDescent="0.25">
      <c r="A1381" t="s">
        <v>430</v>
      </c>
      <c r="B1381" s="1" t="s">
        <v>562</v>
      </c>
      <c r="C1381" s="291" t="s">
        <v>567</v>
      </c>
      <c r="D1381" s="1">
        <v>6</v>
      </c>
      <c r="E1381" s="1">
        <v>14.9</v>
      </c>
      <c r="J1381" s="64" t="s">
        <v>191</v>
      </c>
      <c r="K1381" s="64" t="s">
        <v>282</v>
      </c>
      <c r="L1381" s="64" t="s">
        <v>165</v>
      </c>
      <c r="M1381" s="64">
        <v>5.5</v>
      </c>
      <c r="N1381" s="64">
        <v>2.9</v>
      </c>
    </row>
    <row r="1382" spans="1:14" x14ac:dyDescent="0.25">
      <c r="A1382" t="s">
        <v>430</v>
      </c>
      <c r="B1382" s="1" t="s">
        <v>562</v>
      </c>
      <c r="C1382" s="291" t="s">
        <v>568</v>
      </c>
      <c r="D1382" s="1">
        <v>1</v>
      </c>
      <c r="E1382" s="1">
        <v>2.6</v>
      </c>
      <c r="J1382" s="64" t="s">
        <v>191</v>
      </c>
      <c r="K1382" s="64" t="s">
        <v>282</v>
      </c>
      <c r="L1382" s="64" t="s">
        <v>165</v>
      </c>
      <c r="M1382" s="64">
        <v>6</v>
      </c>
      <c r="N1382" s="64">
        <v>2.5</v>
      </c>
    </row>
    <row r="1383" spans="1:14" x14ac:dyDescent="0.25">
      <c r="A1383" t="s">
        <v>430</v>
      </c>
      <c r="B1383" s="1" t="s">
        <v>562</v>
      </c>
      <c r="C1383" s="291" t="s">
        <v>568</v>
      </c>
      <c r="D1383" s="1">
        <v>2</v>
      </c>
      <c r="E1383" s="1">
        <v>3.7</v>
      </c>
      <c r="J1383" s="64" t="s">
        <v>191</v>
      </c>
      <c r="K1383" s="64" t="s">
        <v>282</v>
      </c>
      <c r="L1383" s="64" t="s">
        <v>165</v>
      </c>
      <c r="M1383" s="64">
        <v>6.5</v>
      </c>
      <c r="N1383" s="64">
        <v>2.1</v>
      </c>
    </row>
    <row r="1384" spans="1:14" x14ac:dyDescent="0.25">
      <c r="A1384" t="s">
        <v>430</v>
      </c>
      <c r="B1384" s="1" t="s">
        <v>562</v>
      </c>
      <c r="C1384" s="291" t="s">
        <v>568</v>
      </c>
      <c r="D1384" s="1">
        <v>3</v>
      </c>
      <c r="E1384" s="1">
        <v>5.2</v>
      </c>
      <c r="J1384" s="64" t="s">
        <v>191</v>
      </c>
      <c r="K1384" s="64" t="s">
        <v>282</v>
      </c>
      <c r="L1384" s="64" t="s">
        <v>165</v>
      </c>
      <c r="M1384" s="64">
        <v>7</v>
      </c>
      <c r="N1384" s="64">
        <v>1.7</v>
      </c>
    </row>
    <row r="1385" spans="1:14" x14ac:dyDescent="0.25">
      <c r="A1385" t="s">
        <v>430</v>
      </c>
      <c r="B1385" s="1" t="s">
        <v>562</v>
      </c>
      <c r="C1385" s="291" t="s">
        <v>568</v>
      </c>
      <c r="D1385" s="1">
        <v>4</v>
      </c>
      <c r="E1385" s="1">
        <v>7.2</v>
      </c>
      <c r="J1385" s="64" t="s">
        <v>191</v>
      </c>
      <c r="K1385" s="64" t="s">
        <v>282</v>
      </c>
      <c r="L1385" s="64" t="s">
        <v>165</v>
      </c>
      <c r="M1385" s="64">
        <v>7.5</v>
      </c>
      <c r="N1385" s="64">
        <v>1.2</v>
      </c>
    </row>
    <row r="1386" spans="1:14" x14ac:dyDescent="0.25">
      <c r="A1386" t="s">
        <v>430</v>
      </c>
      <c r="B1386" s="1" t="s">
        <v>562</v>
      </c>
      <c r="C1386" s="291" t="s">
        <v>568</v>
      </c>
      <c r="D1386" s="1">
        <v>5</v>
      </c>
      <c r="E1386" s="1">
        <v>10</v>
      </c>
      <c r="J1386" s="64" t="s">
        <v>191</v>
      </c>
      <c r="K1386" s="64" t="s">
        <v>282</v>
      </c>
      <c r="L1386" s="64" t="s">
        <v>165</v>
      </c>
      <c r="M1386" s="64">
        <v>8</v>
      </c>
      <c r="N1386" s="64">
        <v>0.9</v>
      </c>
    </row>
    <row r="1387" spans="1:14" x14ac:dyDescent="0.25">
      <c r="A1387" t="s">
        <v>430</v>
      </c>
      <c r="B1387" s="1" t="s">
        <v>562</v>
      </c>
      <c r="C1387" s="291" t="s">
        <v>568</v>
      </c>
      <c r="D1387" s="1">
        <v>6</v>
      </c>
      <c r="E1387" s="1">
        <v>13.9</v>
      </c>
      <c r="J1387" s="64" t="s">
        <v>191</v>
      </c>
      <c r="K1387" s="64" t="s">
        <v>282</v>
      </c>
      <c r="L1387" s="64" t="s">
        <v>166</v>
      </c>
      <c r="M1387" s="64">
        <v>1</v>
      </c>
      <c r="N1387" s="64">
        <v>13.8</v>
      </c>
    </row>
    <row r="1388" spans="1:14" x14ac:dyDescent="0.25">
      <c r="A1388" t="s">
        <v>430</v>
      </c>
      <c r="B1388" s="1" t="s">
        <v>562</v>
      </c>
      <c r="C1388" s="291" t="s">
        <v>569</v>
      </c>
      <c r="D1388" s="1">
        <v>1</v>
      </c>
      <c r="E1388" s="1">
        <v>1.8</v>
      </c>
      <c r="J1388" s="64" t="s">
        <v>191</v>
      </c>
      <c r="K1388" s="64" t="s">
        <v>282</v>
      </c>
      <c r="L1388" s="64" t="s">
        <v>166</v>
      </c>
      <c r="M1388" s="64">
        <v>1.5</v>
      </c>
      <c r="N1388" s="64">
        <v>10.4</v>
      </c>
    </row>
    <row r="1389" spans="1:14" x14ac:dyDescent="0.25">
      <c r="A1389" t="s">
        <v>430</v>
      </c>
      <c r="B1389" s="1" t="s">
        <v>562</v>
      </c>
      <c r="C1389" s="291" t="s">
        <v>569</v>
      </c>
      <c r="D1389" s="1">
        <v>3</v>
      </c>
      <c r="E1389" s="1">
        <v>2.6</v>
      </c>
      <c r="J1389" s="64" t="s">
        <v>191</v>
      </c>
      <c r="K1389" s="64" t="s">
        <v>282</v>
      </c>
      <c r="L1389" s="64" t="s">
        <v>166</v>
      </c>
      <c r="M1389" s="64">
        <v>2</v>
      </c>
      <c r="N1389" s="64">
        <v>8.8000000000000007</v>
      </c>
    </row>
    <row r="1390" spans="1:14" x14ac:dyDescent="0.25">
      <c r="A1390" t="s">
        <v>430</v>
      </c>
      <c r="B1390" s="1" t="s">
        <v>562</v>
      </c>
      <c r="C1390" s="291" t="s">
        <v>569</v>
      </c>
      <c r="D1390" s="1">
        <v>4</v>
      </c>
      <c r="E1390" s="1">
        <v>4</v>
      </c>
      <c r="J1390" s="64" t="s">
        <v>191</v>
      </c>
      <c r="K1390" s="64" t="s">
        <v>282</v>
      </c>
      <c r="L1390" s="64" t="s">
        <v>166</v>
      </c>
      <c r="M1390" s="64">
        <v>2.5</v>
      </c>
      <c r="N1390" s="64">
        <v>7.3</v>
      </c>
    </row>
    <row r="1391" spans="1:14" x14ac:dyDescent="0.25">
      <c r="A1391" t="s">
        <v>430</v>
      </c>
      <c r="B1391" s="1" t="s">
        <v>562</v>
      </c>
      <c r="C1391" s="291" t="s">
        <v>569</v>
      </c>
      <c r="D1391" s="1">
        <v>5</v>
      </c>
      <c r="E1391" s="1">
        <v>5.8</v>
      </c>
      <c r="J1391" s="64" t="s">
        <v>191</v>
      </c>
      <c r="K1391" s="64" t="s">
        <v>282</v>
      </c>
      <c r="L1391" s="64" t="s">
        <v>166</v>
      </c>
      <c r="M1391" s="64">
        <v>3</v>
      </c>
      <c r="N1391" s="64">
        <v>6.5</v>
      </c>
    </row>
    <row r="1392" spans="1:14" x14ac:dyDescent="0.25">
      <c r="A1392" t="s">
        <v>430</v>
      </c>
      <c r="B1392" s="1" t="s">
        <v>562</v>
      </c>
      <c r="C1392" s="291" t="s">
        <v>569</v>
      </c>
      <c r="D1392" s="1">
        <v>6</v>
      </c>
      <c r="E1392" s="1">
        <v>8.1999999999999993</v>
      </c>
      <c r="J1392" s="64" t="s">
        <v>191</v>
      </c>
      <c r="K1392" s="64" t="s">
        <v>282</v>
      </c>
      <c r="L1392" s="64" t="s">
        <v>166</v>
      </c>
      <c r="M1392" s="64">
        <v>3.5</v>
      </c>
      <c r="N1392" s="64">
        <v>5.5</v>
      </c>
    </row>
    <row r="1393" spans="1:14" x14ac:dyDescent="0.25">
      <c r="A1393" t="s">
        <v>430</v>
      </c>
      <c r="B1393" s="1" t="s">
        <v>562</v>
      </c>
      <c r="C1393" s="291" t="s">
        <v>569</v>
      </c>
      <c r="D1393" s="1">
        <v>7</v>
      </c>
      <c r="E1393" s="1">
        <v>11.2</v>
      </c>
      <c r="J1393" s="64" t="s">
        <v>191</v>
      </c>
      <c r="K1393" s="64" t="s">
        <v>282</v>
      </c>
      <c r="L1393" s="64" t="s">
        <v>166</v>
      </c>
      <c r="M1393" s="64">
        <v>4</v>
      </c>
      <c r="N1393" s="64">
        <v>4.7</v>
      </c>
    </row>
    <row r="1394" spans="1:14" x14ac:dyDescent="0.25">
      <c r="A1394" t="s">
        <v>430</v>
      </c>
      <c r="B1394" s="1" t="s">
        <v>562</v>
      </c>
      <c r="C1394" s="291" t="s">
        <v>569</v>
      </c>
      <c r="D1394" s="1">
        <v>8</v>
      </c>
      <c r="E1394" s="1">
        <v>15</v>
      </c>
      <c r="J1394" s="64" t="s">
        <v>191</v>
      </c>
      <c r="K1394" s="64" t="s">
        <v>282</v>
      </c>
      <c r="L1394" s="64" t="s">
        <v>166</v>
      </c>
      <c r="M1394" s="64">
        <v>4.5</v>
      </c>
      <c r="N1394" s="64">
        <v>4</v>
      </c>
    </row>
    <row r="1395" spans="1:14" x14ac:dyDescent="0.25">
      <c r="A1395" t="s">
        <v>430</v>
      </c>
      <c r="B1395" s="1" t="s">
        <v>562</v>
      </c>
      <c r="C1395" s="291" t="s">
        <v>569</v>
      </c>
      <c r="D1395" s="1">
        <v>9</v>
      </c>
      <c r="E1395" s="1">
        <v>27.5</v>
      </c>
      <c r="J1395" s="64" t="s">
        <v>191</v>
      </c>
      <c r="K1395" s="64" t="s">
        <v>282</v>
      </c>
      <c r="L1395" s="64" t="s">
        <v>166</v>
      </c>
      <c r="M1395" s="64">
        <v>5</v>
      </c>
      <c r="N1395" s="64">
        <v>3.5</v>
      </c>
    </row>
    <row r="1396" spans="1:14" x14ac:dyDescent="0.25">
      <c r="A1396" t="s">
        <v>430</v>
      </c>
      <c r="B1396" s="1" t="s">
        <v>562</v>
      </c>
      <c r="C1396" s="291" t="s">
        <v>570</v>
      </c>
      <c r="D1396" s="1">
        <v>1</v>
      </c>
      <c r="E1396" s="1">
        <v>3.8</v>
      </c>
      <c r="J1396" s="64" t="s">
        <v>191</v>
      </c>
      <c r="K1396" s="64" t="s">
        <v>282</v>
      </c>
      <c r="L1396" s="64" t="s">
        <v>166</v>
      </c>
      <c r="M1396" s="64">
        <v>5.5</v>
      </c>
      <c r="N1396" s="64">
        <v>3.1</v>
      </c>
    </row>
    <row r="1397" spans="1:14" x14ac:dyDescent="0.25">
      <c r="A1397" t="s">
        <v>430</v>
      </c>
      <c r="B1397" s="1" t="s">
        <v>562</v>
      </c>
      <c r="C1397" s="291" t="s">
        <v>570</v>
      </c>
      <c r="D1397" s="1">
        <v>2</v>
      </c>
      <c r="E1397" s="1">
        <v>5.3</v>
      </c>
      <c r="J1397" s="64" t="s">
        <v>191</v>
      </c>
      <c r="K1397" s="64" t="s">
        <v>282</v>
      </c>
      <c r="L1397" s="64" t="s">
        <v>166</v>
      </c>
      <c r="M1397" s="64">
        <v>6</v>
      </c>
      <c r="N1397" s="64">
        <v>2.7</v>
      </c>
    </row>
    <row r="1398" spans="1:14" x14ac:dyDescent="0.25">
      <c r="A1398" t="s">
        <v>430</v>
      </c>
      <c r="B1398" s="1" t="s">
        <v>562</v>
      </c>
      <c r="C1398" s="291" t="s">
        <v>570</v>
      </c>
      <c r="D1398" s="1">
        <v>3</v>
      </c>
      <c r="E1398" s="1">
        <v>7.5</v>
      </c>
      <c r="J1398" s="64" t="s">
        <v>191</v>
      </c>
      <c r="K1398" s="64" t="s">
        <v>282</v>
      </c>
      <c r="L1398" s="64" t="s">
        <v>166</v>
      </c>
      <c r="M1398" s="64">
        <v>6.5</v>
      </c>
      <c r="N1398" s="64">
        <v>2.2000000000000002</v>
      </c>
    </row>
    <row r="1399" spans="1:14" x14ac:dyDescent="0.25">
      <c r="A1399" t="s">
        <v>430</v>
      </c>
      <c r="B1399" s="1" t="s">
        <v>562</v>
      </c>
      <c r="C1399" s="291" t="s">
        <v>570</v>
      </c>
      <c r="D1399" s="1">
        <v>4</v>
      </c>
      <c r="E1399" s="1">
        <v>10.4</v>
      </c>
      <c r="J1399" s="64" t="s">
        <v>191</v>
      </c>
      <c r="K1399" s="64" t="s">
        <v>282</v>
      </c>
      <c r="L1399" s="64" t="s">
        <v>166</v>
      </c>
      <c r="M1399" s="64">
        <v>7</v>
      </c>
      <c r="N1399" s="64">
        <v>1.5</v>
      </c>
    </row>
    <row r="1400" spans="1:14" x14ac:dyDescent="0.25">
      <c r="A1400" t="s">
        <v>430</v>
      </c>
      <c r="B1400" s="1" t="s">
        <v>562</v>
      </c>
      <c r="C1400" s="291" t="s">
        <v>570</v>
      </c>
      <c r="D1400" s="1">
        <v>5</v>
      </c>
      <c r="E1400" s="1">
        <v>14.4</v>
      </c>
      <c r="J1400" s="64" t="s">
        <v>191</v>
      </c>
      <c r="K1400" s="64" t="s">
        <v>282</v>
      </c>
      <c r="L1400" s="64" t="s">
        <v>284</v>
      </c>
      <c r="M1400" s="64">
        <v>1</v>
      </c>
      <c r="N1400" s="64">
        <v>24.1</v>
      </c>
    </row>
    <row r="1401" spans="1:14" x14ac:dyDescent="0.25">
      <c r="A1401" t="s">
        <v>430</v>
      </c>
      <c r="B1401" s="1" t="s">
        <v>562</v>
      </c>
      <c r="C1401" s="291" t="s">
        <v>570</v>
      </c>
      <c r="D1401" s="1">
        <v>6</v>
      </c>
      <c r="E1401" s="1">
        <v>19.600000000000001</v>
      </c>
      <c r="J1401" s="64" t="s">
        <v>191</v>
      </c>
      <c r="K1401" s="64" t="s">
        <v>282</v>
      </c>
      <c r="L1401" s="64" t="s">
        <v>284</v>
      </c>
      <c r="M1401" s="64">
        <v>1.5</v>
      </c>
      <c r="N1401" s="64">
        <v>20</v>
      </c>
    </row>
    <row r="1402" spans="1:14" x14ac:dyDescent="0.25">
      <c r="A1402" t="s">
        <v>430</v>
      </c>
      <c r="B1402" s="1" t="s">
        <v>562</v>
      </c>
      <c r="C1402" s="291" t="s">
        <v>571</v>
      </c>
      <c r="D1402" s="1">
        <v>1</v>
      </c>
      <c r="E1402" s="1">
        <v>2.2999999999999998</v>
      </c>
      <c r="J1402" s="64" t="s">
        <v>191</v>
      </c>
      <c r="K1402" s="64" t="s">
        <v>282</v>
      </c>
      <c r="L1402" s="64" t="s">
        <v>284</v>
      </c>
      <c r="M1402" s="64">
        <v>2</v>
      </c>
      <c r="N1402" s="64">
        <v>16.5</v>
      </c>
    </row>
    <row r="1403" spans="1:14" x14ac:dyDescent="0.25">
      <c r="A1403" t="s">
        <v>430</v>
      </c>
      <c r="B1403" s="1" t="s">
        <v>562</v>
      </c>
      <c r="C1403" s="291" t="s">
        <v>571</v>
      </c>
      <c r="D1403" s="1">
        <v>2</v>
      </c>
      <c r="E1403" s="1">
        <v>2.8</v>
      </c>
      <c r="J1403" s="64" t="s">
        <v>191</v>
      </c>
      <c r="K1403" s="64" t="s">
        <v>282</v>
      </c>
      <c r="L1403" s="64" t="s">
        <v>284</v>
      </c>
      <c r="M1403" s="64">
        <v>2.5</v>
      </c>
      <c r="N1403" s="64">
        <v>14.9</v>
      </c>
    </row>
    <row r="1404" spans="1:14" x14ac:dyDescent="0.25">
      <c r="A1404" t="s">
        <v>430</v>
      </c>
      <c r="B1404" s="1" t="s">
        <v>562</v>
      </c>
      <c r="C1404" s="291" t="s">
        <v>571</v>
      </c>
      <c r="D1404" s="1">
        <v>3</v>
      </c>
      <c r="E1404" s="1">
        <v>3.5</v>
      </c>
      <c r="J1404" s="64" t="s">
        <v>191</v>
      </c>
      <c r="K1404" s="64" t="s">
        <v>282</v>
      </c>
      <c r="L1404" s="64" t="s">
        <v>284</v>
      </c>
      <c r="M1404" s="64">
        <v>3</v>
      </c>
      <c r="N1404" s="64">
        <v>13.4</v>
      </c>
    </row>
    <row r="1405" spans="1:14" x14ac:dyDescent="0.25">
      <c r="A1405" t="s">
        <v>430</v>
      </c>
      <c r="B1405" s="1" t="s">
        <v>562</v>
      </c>
      <c r="C1405" s="291" t="s">
        <v>571</v>
      </c>
      <c r="D1405" s="1">
        <v>4</v>
      </c>
      <c r="E1405" s="1">
        <v>4.7</v>
      </c>
      <c r="J1405" s="64" t="s">
        <v>191</v>
      </c>
      <c r="K1405" s="64" t="s">
        <v>282</v>
      </c>
      <c r="L1405" s="64" t="s">
        <v>284</v>
      </c>
      <c r="M1405" s="64">
        <v>3.5</v>
      </c>
      <c r="N1405" s="64">
        <v>12</v>
      </c>
    </row>
    <row r="1406" spans="1:14" x14ac:dyDescent="0.25">
      <c r="A1406" t="s">
        <v>430</v>
      </c>
      <c r="B1406" s="1" t="s">
        <v>562</v>
      </c>
      <c r="C1406" s="291" t="s">
        <v>571</v>
      </c>
      <c r="D1406" s="1">
        <v>5</v>
      </c>
      <c r="E1406" s="1">
        <v>6.5</v>
      </c>
      <c r="J1406" s="64" t="s">
        <v>191</v>
      </c>
      <c r="K1406" s="64" t="s">
        <v>282</v>
      </c>
      <c r="L1406" s="64" t="s">
        <v>284</v>
      </c>
      <c r="M1406" s="64">
        <v>4</v>
      </c>
      <c r="N1406" s="64">
        <v>11</v>
      </c>
    </row>
    <row r="1407" spans="1:14" x14ac:dyDescent="0.25">
      <c r="A1407" t="s">
        <v>430</v>
      </c>
      <c r="B1407" s="1" t="s">
        <v>562</v>
      </c>
      <c r="C1407" s="291" t="s">
        <v>571</v>
      </c>
      <c r="D1407" s="1">
        <v>6</v>
      </c>
      <c r="E1407" s="1">
        <v>9.3000000000000007</v>
      </c>
      <c r="J1407" s="64" t="s">
        <v>191</v>
      </c>
      <c r="K1407" s="64" t="s">
        <v>282</v>
      </c>
      <c r="L1407" s="64" t="s">
        <v>284</v>
      </c>
      <c r="M1407" s="64">
        <v>4.5</v>
      </c>
      <c r="N1407" s="64">
        <v>10</v>
      </c>
    </row>
    <row r="1408" spans="1:14" x14ac:dyDescent="0.25">
      <c r="A1408" t="s">
        <v>430</v>
      </c>
      <c r="B1408" s="1" t="s">
        <v>562</v>
      </c>
      <c r="C1408" s="291" t="s">
        <v>571</v>
      </c>
      <c r="D1408" s="1">
        <v>7</v>
      </c>
      <c r="E1408" s="1">
        <v>12.7</v>
      </c>
      <c r="J1408" s="64" t="s">
        <v>191</v>
      </c>
      <c r="K1408" s="64" t="s">
        <v>282</v>
      </c>
      <c r="L1408" s="64" t="s">
        <v>284</v>
      </c>
      <c r="M1408" s="64">
        <v>5</v>
      </c>
      <c r="N1408" s="64">
        <v>8.9</v>
      </c>
    </row>
    <row r="1409" spans="1:14" x14ac:dyDescent="0.25">
      <c r="A1409" t="s">
        <v>430</v>
      </c>
      <c r="B1409" s="1" t="s">
        <v>562</v>
      </c>
      <c r="C1409" s="291" t="s">
        <v>571</v>
      </c>
      <c r="D1409" s="1">
        <v>8</v>
      </c>
      <c r="E1409" s="1">
        <v>18.2</v>
      </c>
      <c r="J1409" s="64" t="s">
        <v>191</v>
      </c>
      <c r="K1409" s="64" t="s">
        <v>282</v>
      </c>
      <c r="L1409" s="64" t="s">
        <v>284</v>
      </c>
      <c r="M1409" s="64">
        <v>5.5</v>
      </c>
      <c r="N1409" s="64">
        <v>7.9</v>
      </c>
    </row>
    <row r="1410" spans="1:14" x14ac:dyDescent="0.25">
      <c r="A1410" t="s">
        <v>430</v>
      </c>
      <c r="B1410" s="1" t="s">
        <v>562</v>
      </c>
      <c r="C1410" s="291" t="s">
        <v>571</v>
      </c>
      <c r="D1410" s="1">
        <v>9</v>
      </c>
      <c r="E1410" s="1">
        <v>27.5</v>
      </c>
      <c r="J1410" s="64" t="s">
        <v>191</v>
      </c>
      <c r="K1410" s="64" t="s">
        <v>282</v>
      </c>
      <c r="L1410" s="64" t="s">
        <v>284</v>
      </c>
      <c r="M1410" s="64">
        <v>6</v>
      </c>
      <c r="N1410" s="64">
        <v>6.9</v>
      </c>
    </row>
    <row r="1411" spans="1:14" x14ac:dyDescent="0.25">
      <c r="A1411" t="s">
        <v>430</v>
      </c>
      <c r="B1411" s="1" t="s">
        <v>562</v>
      </c>
      <c r="C1411" s="291" t="s">
        <v>572</v>
      </c>
      <c r="D1411" s="1">
        <v>1</v>
      </c>
      <c r="E1411" s="1">
        <v>4.5</v>
      </c>
      <c r="J1411" s="64" t="s">
        <v>191</v>
      </c>
      <c r="K1411" s="64" t="s">
        <v>282</v>
      </c>
      <c r="L1411" s="64" t="s">
        <v>284</v>
      </c>
      <c r="M1411" s="64">
        <v>6.5</v>
      </c>
      <c r="N1411" s="64">
        <v>6</v>
      </c>
    </row>
    <row r="1412" spans="1:14" x14ac:dyDescent="0.25">
      <c r="A1412" t="s">
        <v>430</v>
      </c>
      <c r="B1412" s="1" t="s">
        <v>562</v>
      </c>
      <c r="C1412" s="291" t="s">
        <v>572</v>
      </c>
      <c r="D1412" s="1">
        <v>2</v>
      </c>
      <c r="E1412" s="1">
        <v>6.3</v>
      </c>
      <c r="J1412" s="64" t="s">
        <v>191</v>
      </c>
      <c r="K1412" s="64" t="s">
        <v>282</v>
      </c>
      <c r="L1412" s="64" t="s">
        <v>284</v>
      </c>
      <c r="M1412" s="64">
        <v>7</v>
      </c>
      <c r="N1412" s="64">
        <v>5.2</v>
      </c>
    </row>
    <row r="1413" spans="1:14" x14ac:dyDescent="0.25">
      <c r="A1413" t="s">
        <v>430</v>
      </c>
      <c r="B1413" s="1" t="s">
        <v>562</v>
      </c>
      <c r="C1413" s="291" t="s">
        <v>572</v>
      </c>
      <c r="D1413" s="1">
        <v>3</v>
      </c>
      <c r="E1413" s="1">
        <v>8.6999999999999993</v>
      </c>
      <c r="J1413" s="64" t="s">
        <v>191</v>
      </c>
      <c r="K1413" s="64" t="s">
        <v>282</v>
      </c>
      <c r="L1413" s="64" t="s">
        <v>284</v>
      </c>
      <c r="M1413" s="64">
        <v>7.5</v>
      </c>
      <c r="N1413" s="64">
        <v>4.4000000000000004</v>
      </c>
    </row>
    <row r="1414" spans="1:14" x14ac:dyDescent="0.25">
      <c r="A1414" t="s">
        <v>430</v>
      </c>
      <c r="B1414" s="1" t="s">
        <v>562</v>
      </c>
      <c r="C1414" s="291" t="s">
        <v>572</v>
      </c>
      <c r="D1414" s="1">
        <v>4</v>
      </c>
      <c r="E1414" s="1">
        <v>11.8</v>
      </c>
      <c r="J1414" s="64" t="s">
        <v>191</v>
      </c>
      <c r="K1414" s="64" t="s">
        <v>282</v>
      </c>
      <c r="L1414" s="64" t="s">
        <v>284</v>
      </c>
      <c r="M1414" s="64">
        <v>8</v>
      </c>
      <c r="N1414" s="64">
        <v>3.7</v>
      </c>
    </row>
    <row r="1415" spans="1:14" x14ac:dyDescent="0.25">
      <c r="A1415" t="s">
        <v>430</v>
      </c>
      <c r="B1415" s="1" t="s">
        <v>562</v>
      </c>
      <c r="C1415" s="291" t="s">
        <v>572</v>
      </c>
      <c r="D1415" s="1">
        <v>5</v>
      </c>
      <c r="E1415" s="1">
        <v>16.2</v>
      </c>
      <c r="J1415" s="64" t="s">
        <v>191</v>
      </c>
      <c r="K1415" s="64" t="s">
        <v>282</v>
      </c>
      <c r="L1415" s="64" t="s">
        <v>285</v>
      </c>
      <c r="M1415" s="64">
        <v>1</v>
      </c>
      <c r="N1415" s="64">
        <v>22.1</v>
      </c>
    </row>
    <row r="1416" spans="1:14" x14ac:dyDescent="0.25">
      <c r="A1416" t="s">
        <v>430</v>
      </c>
      <c r="B1416" s="1" t="s">
        <v>562</v>
      </c>
      <c r="C1416" s="291" t="s">
        <v>572</v>
      </c>
      <c r="D1416" s="1">
        <v>6</v>
      </c>
      <c r="E1416" s="1">
        <v>22.4</v>
      </c>
      <c r="J1416" s="64" t="s">
        <v>191</v>
      </c>
      <c r="K1416" s="64" t="s">
        <v>282</v>
      </c>
      <c r="L1416" s="64" t="s">
        <v>285</v>
      </c>
      <c r="M1416" s="64">
        <v>1.5</v>
      </c>
      <c r="N1416" s="64">
        <v>17.2</v>
      </c>
    </row>
    <row r="1417" spans="1:14" x14ac:dyDescent="0.25">
      <c r="A1417" t="s">
        <v>430</v>
      </c>
      <c r="B1417" s="1" t="s">
        <v>562</v>
      </c>
      <c r="C1417" s="291" t="s">
        <v>573</v>
      </c>
      <c r="D1417" s="1">
        <v>1</v>
      </c>
      <c r="E1417" s="1">
        <v>3.7</v>
      </c>
      <c r="J1417" s="64" t="s">
        <v>191</v>
      </c>
      <c r="K1417" s="64" t="s">
        <v>282</v>
      </c>
      <c r="L1417" s="64" t="s">
        <v>285</v>
      </c>
      <c r="M1417" s="64">
        <v>2</v>
      </c>
      <c r="N1417" s="64">
        <v>14.8</v>
      </c>
    </row>
    <row r="1418" spans="1:14" x14ac:dyDescent="0.25">
      <c r="A1418" t="s">
        <v>430</v>
      </c>
      <c r="B1418" s="1" t="s">
        <v>562</v>
      </c>
      <c r="C1418" s="291" t="s">
        <v>573</v>
      </c>
      <c r="D1418" s="1">
        <v>3</v>
      </c>
      <c r="E1418" s="1">
        <v>4</v>
      </c>
      <c r="J1418" s="64" t="s">
        <v>191</v>
      </c>
      <c r="K1418" s="64" t="s">
        <v>282</v>
      </c>
      <c r="L1418" s="64" t="s">
        <v>285</v>
      </c>
      <c r="M1418" s="64">
        <v>2.5</v>
      </c>
      <c r="N1418" s="64">
        <v>13.4</v>
      </c>
    </row>
    <row r="1419" spans="1:14" x14ac:dyDescent="0.25">
      <c r="A1419" t="s">
        <v>430</v>
      </c>
      <c r="B1419" s="1" t="s">
        <v>562</v>
      </c>
      <c r="C1419" s="291" t="s">
        <v>573</v>
      </c>
      <c r="D1419" s="1">
        <v>4</v>
      </c>
      <c r="E1419" s="1">
        <v>5.0999999999999996</v>
      </c>
      <c r="J1419" s="64" t="s">
        <v>191</v>
      </c>
      <c r="K1419" s="64" t="s">
        <v>282</v>
      </c>
      <c r="L1419" s="64" t="s">
        <v>285</v>
      </c>
      <c r="M1419" s="64">
        <v>3</v>
      </c>
      <c r="N1419" s="64">
        <v>12.5</v>
      </c>
    </row>
    <row r="1420" spans="1:14" x14ac:dyDescent="0.25">
      <c r="A1420" t="s">
        <v>430</v>
      </c>
      <c r="B1420" s="1" t="s">
        <v>562</v>
      </c>
      <c r="C1420" s="291" t="s">
        <v>573</v>
      </c>
      <c r="D1420" s="1">
        <v>5</v>
      </c>
      <c r="E1420" s="1">
        <v>6.9</v>
      </c>
      <c r="J1420" s="64" t="s">
        <v>191</v>
      </c>
      <c r="K1420" s="64" t="s">
        <v>282</v>
      </c>
      <c r="L1420" s="64" t="s">
        <v>285</v>
      </c>
      <c r="M1420" s="64">
        <v>3.5</v>
      </c>
      <c r="N1420" s="64">
        <v>11.5</v>
      </c>
    </row>
    <row r="1421" spans="1:14" x14ac:dyDescent="0.25">
      <c r="A1421" t="s">
        <v>430</v>
      </c>
      <c r="B1421" s="1" t="s">
        <v>562</v>
      </c>
      <c r="C1421" s="291" t="s">
        <v>573</v>
      </c>
      <c r="D1421" s="1">
        <v>6</v>
      </c>
      <c r="E1421" s="1">
        <v>9</v>
      </c>
      <c r="J1421" s="64" t="s">
        <v>191</v>
      </c>
      <c r="K1421" s="64" t="s">
        <v>282</v>
      </c>
      <c r="L1421" s="64" t="s">
        <v>285</v>
      </c>
      <c r="M1421" s="64">
        <v>4</v>
      </c>
      <c r="N1421" s="64">
        <v>10.7</v>
      </c>
    </row>
    <row r="1422" spans="1:14" x14ac:dyDescent="0.25">
      <c r="A1422" t="s">
        <v>430</v>
      </c>
      <c r="B1422" s="1" t="s">
        <v>562</v>
      </c>
      <c r="C1422" s="291" t="s">
        <v>573</v>
      </c>
      <c r="D1422" s="1">
        <v>7</v>
      </c>
      <c r="E1422" s="1">
        <v>12.5</v>
      </c>
      <c r="J1422" s="64" t="s">
        <v>191</v>
      </c>
      <c r="K1422" s="64" t="s">
        <v>282</v>
      </c>
      <c r="L1422" s="64" t="s">
        <v>285</v>
      </c>
      <c r="M1422" s="64">
        <v>4.5</v>
      </c>
      <c r="N1422" s="64">
        <v>9.5</v>
      </c>
    </row>
    <row r="1423" spans="1:14" x14ac:dyDescent="0.25">
      <c r="A1423" t="s">
        <v>430</v>
      </c>
      <c r="B1423" s="1" t="s">
        <v>562</v>
      </c>
      <c r="C1423" s="291" t="s">
        <v>573</v>
      </c>
      <c r="D1423" s="1">
        <v>8</v>
      </c>
      <c r="E1423" s="1">
        <v>16.100000000000001</v>
      </c>
      <c r="J1423" s="64" t="s">
        <v>191</v>
      </c>
      <c r="K1423" s="64" t="s">
        <v>282</v>
      </c>
      <c r="L1423" s="64" t="s">
        <v>285</v>
      </c>
      <c r="M1423" s="64">
        <v>5</v>
      </c>
      <c r="N1423" s="64">
        <v>8.5</v>
      </c>
    </row>
    <row r="1424" spans="1:14" x14ac:dyDescent="0.25">
      <c r="A1424" t="s">
        <v>430</v>
      </c>
      <c r="B1424" s="1" t="s">
        <v>562</v>
      </c>
      <c r="C1424" s="291" t="s">
        <v>573</v>
      </c>
      <c r="D1424" s="1">
        <v>9</v>
      </c>
      <c r="E1424" s="1">
        <v>22</v>
      </c>
      <c r="J1424" s="64" t="s">
        <v>191</v>
      </c>
      <c r="K1424" s="64" t="s">
        <v>282</v>
      </c>
      <c r="L1424" s="64" t="s">
        <v>285</v>
      </c>
      <c r="M1424" s="64">
        <v>5.5</v>
      </c>
      <c r="N1424" s="64">
        <v>7.5</v>
      </c>
    </row>
    <row r="1425" spans="1:14" x14ac:dyDescent="0.25">
      <c r="A1425" t="s">
        <v>430</v>
      </c>
      <c r="B1425" s="1" t="s">
        <v>562</v>
      </c>
      <c r="C1425" s="291" t="s">
        <v>573</v>
      </c>
      <c r="D1425" s="1">
        <v>10</v>
      </c>
      <c r="E1425" s="1">
        <v>30.5</v>
      </c>
      <c r="J1425" s="64" t="s">
        <v>191</v>
      </c>
      <c r="K1425" s="64" t="s">
        <v>282</v>
      </c>
      <c r="L1425" s="64" t="s">
        <v>285</v>
      </c>
      <c r="M1425" s="64">
        <v>6</v>
      </c>
      <c r="N1425" s="64">
        <v>6.8</v>
      </c>
    </row>
    <row r="1426" spans="1:14" x14ac:dyDescent="0.25">
      <c r="A1426" t="s">
        <v>430</v>
      </c>
      <c r="B1426" s="1" t="s">
        <v>562</v>
      </c>
      <c r="C1426" s="291" t="s">
        <v>574</v>
      </c>
      <c r="D1426" s="1">
        <v>1</v>
      </c>
      <c r="E1426" s="1">
        <v>6.6</v>
      </c>
      <c r="J1426" s="64" t="s">
        <v>191</v>
      </c>
      <c r="K1426" s="64" t="s">
        <v>282</v>
      </c>
      <c r="L1426" s="64" t="s">
        <v>285</v>
      </c>
      <c r="M1426" s="64">
        <v>6.5</v>
      </c>
      <c r="N1426" s="64">
        <v>5.6</v>
      </c>
    </row>
    <row r="1427" spans="1:14" x14ac:dyDescent="0.25">
      <c r="A1427" t="s">
        <v>430</v>
      </c>
      <c r="B1427" s="1" t="s">
        <v>562</v>
      </c>
      <c r="C1427" s="291" t="s">
        <v>574</v>
      </c>
      <c r="D1427" s="1">
        <v>2</v>
      </c>
      <c r="E1427" s="1">
        <v>9.1999999999999993</v>
      </c>
      <c r="J1427" s="64" t="s">
        <v>191</v>
      </c>
      <c r="K1427" s="64" t="s">
        <v>282</v>
      </c>
      <c r="L1427" s="64" t="s">
        <v>285</v>
      </c>
      <c r="M1427" s="64">
        <v>7</v>
      </c>
      <c r="N1427" s="64">
        <v>4.9000000000000004</v>
      </c>
    </row>
    <row r="1428" spans="1:14" x14ac:dyDescent="0.25">
      <c r="A1428" t="s">
        <v>430</v>
      </c>
      <c r="B1428" s="1" t="s">
        <v>562</v>
      </c>
      <c r="C1428" s="291" t="s">
        <v>574</v>
      </c>
      <c r="D1428" s="1">
        <v>3</v>
      </c>
      <c r="E1428" s="1">
        <v>13</v>
      </c>
      <c r="J1428" s="64" t="s">
        <v>191</v>
      </c>
      <c r="K1428" s="64" t="s">
        <v>282</v>
      </c>
      <c r="L1428" s="64" t="s">
        <v>285</v>
      </c>
      <c r="M1428" s="64">
        <v>7.5</v>
      </c>
      <c r="N1428" s="64">
        <v>4</v>
      </c>
    </row>
    <row r="1429" spans="1:14" x14ac:dyDescent="0.25">
      <c r="A1429" t="s">
        <v>430</v>
      </c>
      <c r="B1429" s="1" t="s">
        <v>562</v>
      </c>
      <c r="C1429" s="291" t="s">
        <v>574</v>
      </c>
      <c r="D1429" s="1">
        <v>4</v>
      </c>
      <c r="E1429" s="1">
        <v>18.100000000000001</v>
      </c>
      <c r="J1429" s="64" t="s">
        <v>191</v>
      </c>
      <c r="K1429" s="64" t="s">
        <v>282</v>
      </c>
      <c r="L1429" s="64" t="s">
        <v>285</v>
      </c>
      <c r="M1429" s="64">
        <v>8</v>
      </c>
      <c r="N1429" s="64">
        <v>3.5</v>
      </c>
    </row>
    <row r="1430" spans="1:14" x14ac:dyDescent="0.25">
      <c r="A1430" t="s">
        <v>430</v>
      </c>
      <c r="B1430" s="1" t="s">
        <v>562</v>
      </c>
      <c r="C1430" s="291" t="s">
        <v>574</v>
      </c>
      <c r="D1430" s="1">
        <v>5</v>
      </c>
      <c r="E1430" s="1">
        <v>25.3</v>
      </c>
      <c r="J1430" s="64" t="s">
        <v>191</v>
      </c>
      <c r="K1430" s="64" t="s">
        <v>282</v>
      </c>
      <c r="L1430" s="64" t="s">
        <v>286</v>
      </c>
      <c r="M1430" s="64">
        <v>1</v>
      </c>
      <c r="N1430" s="64">
        <v>44.2</v>
      </c>
    </row>
    <row r="1431" spans="1:14" x14ac:dyDescent="0.25">
      <c r="A1431" t="s">
        <v>430</v>
      </c>
      <c r="B1431" s="1" t="s">
        <v>562</v>
      </c>
      <c r="C1431" s="291" t="s">
        <v>574</v>
      </c>
      <c r="D1431" s="1">
        <v>6</v>
      </c>
      <c r="E1431" s="1">
        <v>35</v>
      </c>
      <c r="J1431" s="64" t="s">
        <v>191</v>
      </c>
      <c r="K1431" s="64" t="s">
        <v>282</v>
      </c>
      <c r="L1431" s="64" t="s">
        <v>286</v>
      </c>
      <c r="M1431" s="64">
        <v>1.5</v>
      </c>
      <c r="N1431" s="64">
        <v>36.6</v>
      </c>
    </row>
    <row r="1432" spans="1:14" x14ac:dyDescent="0.25">
      <c r="A1432" t="s">
        <v>430</v>
      </c>
      <c r="B1432" s="1" t="s">
        <v>562</v>
      </c>
      <c r="C1432" s="291" t="s">
        <v>575</v>
      </c>
      <c r="D1432" s="1">
        <v>1</v>
      </c>
      <c r="E1432" s="1">
        <v>5</v>
      </c>
      <c r="J1432" s="64" t="s">
        <v>191</v>
      </c>
      <c r="K1432" s="64" t="s">
        <v>282</v>
      </c>
      <c r="L1432" s="64" t="s">
        <v>286</v>
      </c>
      <c r="M1432" s="64">
        <v>2</v>
      </c>
      <c r="N1432" s="64">
        <v>30.9</v>
      </c>
    </row>
    <row r="1433" spans="1:14" x14ac:dyDescent="0.25">
      <c r="A1433" t="s">
        <v>430</v>
      </c>
      <c r="B1433" s="1" t="s">
        <v>562</v>
      </c>
      <c r="C1433" s="291" t="s">
        <v>575</v>
      </c>
      <c r="D1433" s="1">
        <v>3</v>
      </c>
      <c r="E1433" s="1">
        <v>8</v>
      </c>
      <c r="J1433" s="64" t="s">
        <v>191</v>
      </c>
      <c r="K1433" s="64" t="s">
        <v>282</v>
      </c>
      <c r="L1433" s="64" t="s">
        <v>286</v>
      </c>
      <c r="M1433" s="64">
        <v>2.5</v>
      </c>
      <c r="N1433" s="64">
        <v>26.9</v>
      </c>
    </row>
    <row r="1434" spans="1:14" x14ac:dyDescent="0.25">
      <c r="A1434" t="s">
        <v>430</v>
      </c>
      <c r="B1434" s="1" t="s">
        <v>562</v>
      </c>
      <c r="C1434" s="291" t="s">
        <v>575</v>
      </c>
      <c r="D1434" s="1">
        <v>4</v>
      </c>
      <c r="E1434" s="1">
        <v>10</v>
      </c>
      <c r="J1434" s="64" t="s">
        <v>191</v>
      </c>
      <c r="K1434" s="64" t="s">
        <v>282</v>
      </c>
      <c r="L1434" s="64" t="s">
        <v>286</v>
      </c>
      <c r="M1434" s="64">
        <v>3</v>
      </c>
      <c r="N1434" s="64">
        <v>23.2</v>
      </c>
    </row>
    <row r="1435" spans="1:14" x14ac:dyDescent="0.25">
      <c r="A1435" t="s">
        <v>430</v>
      </c>
      <c r="B1435" s="1" t="s">
        <v>562</v>
      </c>
      <c r="C1435" s="291" t="s">
        <v>575</v>
      </c>
      <c r="D1435" s="1">
        <v>5</v>
      </c>
      <c r="E1435" s="1">
        <v>14.5</v>
      </c>
      <c r="J1435" s="64" t="s">
        <v>191</v>
      </c>
      <c r="K1435" s="64" t="s">
        <v>282</v>
      </c>
      <c r="L1435" s="64" t="s">
        <v>286</v>
      </c>
      <c r="M1435" s="64">
        <v>3.5</v>
      </c>
      <c r="N1435" s="64">
        <v>20.6</v>
      </c>
    </row>
    <row r="1436" spans="1:14" x14ac:dyDescent="0.25">
      <c r="A1436" t="s">
        <v>430</v>
      </c>
      <c r="B1436" s="1" t="s">
        <v>562</v>
      </c>
      <c r="C1436" s="291" t="s">
        <v>575</v>
      </c>
      <c r="D1436" s="1">
        <v>6</v>
      </c>
      <c r="E1436" s="1">
        <v>21</v>
      </c>
      <c r="J1436" s="64" t="s">
        <v>191</v>
      </c>
      <c r="K1436" s="64" t="s">
        <v>282</v>
      </c>
      <c r="L1436" s="64" t="s">
        <v>286</v>
      </c>
      <c r="M1436" s="64">
        <v>4</v>
      </c>
      <c r="N1436" s="64">
        <v>18.2</v>
      </c>
    </row>
    <row r="1437" spans="1:14" x14ac:dyDescent="0.25">
      <c r="A1437" t="s">
        <v>430</v>
      </c>
      <c r="B1437" s="1" t="s">
        <v>562</v>
      </c>
      <c r="C1437" s="291" t="s">
        <v>575</v>
      </c>
      <c r="D1437" s="1">
        <v>7</v>
      </c>
      <c r="E1437" s="1">
        <v>29</v>
      </c>
      <c r="J1437" s="64" t="s">
        <v>191</v>
      </c>
      <c r="K1437" s="64" t="s">
        <v>282</v>
      </c>
      <c r="L1437" s="64" t="s">
        <v>286</v>
      </c>
      <c r="M1437" s="64">
        <v>4.5</v>
      </c>
      <c r="N1437" s="64">
        <v>15.9</v>
      </c>
    </row>
    <row r="1438" spans="1:14" x14ac:dyDescent="0.25">
      <c r="A1438" t="s">
        <v>430</v>
      </c>
      <c r="B1438" s="1" t="s">
        <v>562</v>
      </c>
      <c r="C1438" s="291" t="s">
        <v>575</v>
      </c>
      <c r="D1438" s="1">
        <v>8</v>
      </c>
      <c r="E1438" s="1">
        <v>36</v>
      </c>
      <c r="J1438" s="64" t="s">
        <v>191</v>
      </c>
      <c r="K1438" s="64" t="s">
        <v>282</v>
      </c>
      <c r="L1438" s="64" t="s">
        <v>286</v>
      </c>
      <c r="M1438" s="64">
        <v>5</v>
      </c>
      <c r="N1438" s="64">
        <v>14</v>
      </c>
    </row>
    <row r="1439" spans="1:14" x14ac:dyDescent="0.25">
      <c r="A1439" t="s">
        <v>430</v>
      </c>
      <c r="B1439" s="1" t="s">
        <v>562</v>
      </c>
      <c r="C1439" s="291" t="s">
        <v>575</v>
      </c>
      <c r="D1439" s="1">
        <v>9</v>
      </c>
      <c r="E1439" s="1">
        <v>50</v>
      </c>
      <c r="J1439" s="64" t="s">
        <v>191</v>
      </c>
      <c r="K1439" s="64" t="s">
        <v>282</v>
      </c>
      <c r="L1439" s="64" t="s">
        <v>286</v>
      </c>
      <c r="M1439" s="64">
        <v>5.5</v>
      </c>
      <c r="N1439" s="64">
        <v>12.3</v>
      </c>
    </row>
    <row r="1440" spans="1:14" x14ac:dyDescent="0.25">
      <c r="A1440" t="s">
        <v>430</v>
      </c>
      <c r="B1440" s="1" t="s">
        <v>562</v>
      </c>
      <c r="C1440" s="291" t="s">
        <v>575</v>
      </c>
      <c r="D1440" s="1">
        <v>10</v>
      </c>
      <c r="E1440" s="1">
        <v>65</v>
      </c>
      <c r="J1440" s="64" t="s">
        <v>191</v>
      </c>
      <c r="K1440" s="64" t="s">
        <v>282</v>
      </c>
      <c r="L1440" s="64" t="s">
        <v>286</v>
      </c>
      <c r="M1440" s="64">
        <v>6</v>
      </c>
      <c r="N1440" s="64">
        <v>11</v>
      </c>
    </row>
    <row r="1441" spans="1:14" x14ac:dyDescent="0.25">
      <c r="A1441" t="s">
        <v>430</v>
      </c>
      <c r="B1441" s="1" t="s">
        <v>562</v>
      </c>
      <c r="C1441" s="291" t="s">
        <v>575</v>
      </c>
      <c r="D1441" s="1">
        <v>11</v>
      </c>
      <c r="E1441" s="1">
        <v>80</v>
      </c>
      <c r="J1441" s="64" t="s">
        <v>191</v>
      </c>
      <c r="K1441" s="64" t="s">
        <v>282</v>
      </c>
      <c r="L1441" s="64" t="s">
        <v>286</v>
      </c>
      <c r="M1441" s="64">
        <v>6.5</v>
      </c>
      <c r="N1441" s="64">
        <v>9.6</v>
      </c>
    </row>
    <row r="1442" spans="1:14" x14ac:dyDescent="0.25">
      <c r="A1442" t="s">
        <v>430</v>
      </c>
      <c r="B1442" s="1" t="s">
        <v>562</v>
      </c>
      <c r="C1442" s="291" t="s">
        <v>576</v>
      </c>
      <c r="D1442" s="1">
        <v>1</v>
      </c>
      <c r="E1442" s="1">
        <v>9.6999999999999993</v>
      </c>
      <c r="J1442" s="64" t="s">
        <v>191</v>
      </c>
      <c r="K1442" s="64" t="s">
        <v>282</v>
      </c>
      <c r="L1442" s="64" t="s">
        <v>286</v>
      </c>
      <c r="M1442" s="64">
        <v>7</v>
      </c>
      <c r="N1442" s="64">
        <v>8.4</v>
      </c>
    </row>
    <row r="1443" spans="1:14" x14ac:dyDescent="0.25">
      <c r="A1443" t="s">
        <v>430</v>
      </c>
      <c r="B1443" s="1" t="s">
        <v>562</v>
      </c>
      <c r="C1443" s="291" t="s">
        <v>576</v>
      </c>
      <c r="D1443" s="1">
        <v>2</v>
      </c>
      <c r="E1443" s="1">
        <v>13.8</v>
      </c>
      <c r="J1443" s="64" t="s">
        <v>191</v>
      </c>
      <c r="K1443" s="64" t="s">
        <v>282</v>
      </c>
      <c r="L1443" s="64" t="s">
        <v>286</v>
      </c>
      <c r="M1443" s="64">
        <v>7.5</v>
      </c>
      <c r="N1443" s="64">
        <v>6.5</v>
      </c>
    </row>
    <row r="1444" spans="1:14" x14ac:dyDescent="0.25">
      <c r="A1444" t="s">
        <v>430</v>
      </c>
      <c r="B1444" s="1" t="s">
        <v>562</v>
      </c>
      <c r="C1444" s="291" t="s">
        <v>576</v>
      </c>
      <c r="D1444" s="1">
        <v>3</v>
      </c>
      <c r="E1444" s="1">
        <v>19.399999999999999</v>
      </c>
      <c r="J1444" s="64" t="s">
        <v>191</v>
      </c>
      <c r="K1444" s="64" t="s">
        <v>282</v>
      </c>
      <c r="L1444" s="64" t="s">
        <v>286</v>
      </c>
      <c r="M1444" s="64">
        <v>8</v>
      </c>
      <c r="N1444" s="64">
        <v>5</v>
      </c>
    </row>
    <row r="1445" spans="1:14" x14ac:dyDescent="0.25">
      <c r="A1445" t="s">
        <v>430</v>
      </c>
      <c r="B1445" s="1" t="s">
        <v>562</v>
      </c>
      <c r="C1445" s="291" t="s">
        <v>576</v>
      </c>
      <c r="D1445" s="1">
        <v>4</v>
      </c>
      <c r="E1445" s="1">
        <v>26.8</v>
      </c>
      <c r="J1445" s="64" t="s">
        <v>191</v>
      </c>
      <c r="K1445" s="64" t="s">
        <v>282</v>
      </c>
      <c r="L1445" s="64" t="s">
        <v>287</v>
      </c>
      <c r="M1445" s="64">
        <v>1</v>
      </c>
      <c r="N1445" s="64">
        <v>64.400000000000006</v>
      </c>
    </row>
    <row r="1446" spans="1:14" x14ac:dyDescent="0.25">
      <c r="A1446" t="s">
        <v>430</v>
      </c>
      <c r="B1446" s="1" t="s">
        <v>562</v>
      </c>
      <c r="C1446" s="291" t="s">
        <v>576</v>
      </c>
      <c r="D1446" s="1">
        <v>5</v>
      </c>
      <c r="E1446" s="1">
        <v>37.5</v>
      </c>
      <c r="J1446" s="64" t="s">
        <v>191</v>
      </c>
      <c r="K1446" s="64" t="s">
        <v>282</v>
      </c>
      <c r="L1446" s="64" t="s">
        <v>287</v>
      </c>
      <c r="M1446" s="64">
        <v>1.5</v>
      </c>
      <c r="N1446" s="64">
        <v>53.5</v>
      </c>
    </row>
    <row r="1447" spans="1:14" x14ac:dyDescent="0.25">
      <c r="A1447" t="s">
        <v>430</v>
      </c>
      <c r="B1447" s="1" t="s">
        <v>562</v>
      </c>
      <c r="C1447" s="291" t="s">
        <v>576</v>
      </c>
      <c r="D1447" s="1">
        <v>6</v>
      </c>
      <c r="E1447" s="1">
        <v>52</v>
      </c>
      <c r="J1447" s="64" t="s">
        <v>191</v>
      </c>
      <c r="K1447" s="64" t="s">
        <v>282</v>
      </c>
      <c r="L1447" s="64" t="s">
        <v>287</v>
      </c>
      <c r="M1447" s="64">
        <v>2</v>
      </c>
      <c r="N1447" s="64">
        <v>45.6</v>
      </c>
    </row>
    <row r="1448" spans="1:14" x14ac:dyDescent="0.25">
      <c r="A1448" t="s">
        <v>430</v>
      </c>
      <c r="B1448" s="1" t="s">
        <v>562</v>
      </c>
      <c r="C1448" s="291" t="s">
        <v>577</v>
      </c>
      <c r="D1448" s="1">
        <v>1</v>
      </c>
      <c r="E1448" s="1">
        <v>7.9</v>
      </c>
      <c r="J1448" s="64" t="s">
        <v>191</v>
      </c>
      <c r="K1448" s="64" t="s">
        <v>282</v>
      </c>
      <c r="L1448" s="64" t="s">
        <v>287</v>
      </c>
      <c r="M1448" s="64">
        <v>2.5</v>
      </c>
      <c r="N1448" s="64">
        <v>41.8</v>
      </c>
    </row>
    <row r="1449" spans="1:14" x14ac:dyDescent="0.25">
      <c r="A1449" t="s">
        <v>430</v>
      </c>
      <c r="B1449" s="1" t="s">
        <v>562</v>
      </c>
      <c r="C1449" s="291" t="s">
        <v>577</v>
      </c>
      <c r="D1449" s="1">
        <v>3</v>
      </c>
      <c r="E1449" s="1">
        <v>10.4</v>
      </c>
      <c r="J1449" s="64" t="s">
        <v>191</v>
      </c>
      <c r="K1449" s="64" t="s">
        <v>282</v>
      </c>
      <c r="L1449" s="64" t="s">
        <v>287</v>
      </c>
      <c r="M1449" s="64">
        <v>3</v>
      </c>
      <c r="N1449" s="64">
        <v>38.700000000000003</v>
      </c>
    </row>
    <row r="1450" spans="1:14" x14ac:dyDescent="0.25">
      <c r="A1450" t="s">
        <v>430</v>
      </c>
      <c r="B1450" s="1" t="s">
        <v>562</v>
      </c>
      <c r="C1450" s="291" t="s">
        <v>577</v>
      </c>
      <c r="D1450" s="1">
        <v>4</v>
      </c>
      <c r="E1450" s="1">
        <v>14.5</v>
      </c>
      <c r="J1450" s="64" t="s">
        <v>191</v>
      </c>
      <c r="K1450" s="64" t="s">
        <v>282</v>
      </c>
      <c r="L1450" s="64" t="s">
        <v>287</v>
      </c>
      <c r="M1450" s="64">
        <v>3.5</v>
      </c>
      <c r="N1450" s="64">
        <v>34.5</v>
      </c>
    </row>
    <row r="1451" spans="1:14" x14ac:dyDescent="0.25">
      <c r="A1451" t="s">
        <v>430</v>
      </c>
      <c r="B1451" s="1" t="s">
        <v>562</v>
      </c>
      <c r="C1451" s="291" t="s">
        <v>577</v>
      </c>
      <c r="D1451" s="1">
        <v>5</v>
      </c>
      <c r="E1451" s="1">
        <v>20.5</v>
      </c>
      <c r="J1451" s="64" t="s">
        <v>191</v>
      </c>
      <c r="K1451" s="64" t="s">
        <v>282</v>
      </c>
      <c r="L1451" s="64" t="s">
        <v>287</v>
      </c>
      <c r="M1451" s="64">
        <v>4</v>
      </c>
      <c r="N1451" s="64">
        <v>30.7</v>
      </c>
    </row>
    <row r="1452" spans="1:14" x14ac:dyDescent="0.25">
      <c r="A1452" t="s">
        <v>430</v>
      </c>
      <c r="B1452" s="1" t="s">
        <v>562</v>
      </c>
      <c r="C1452" s="291" t="s">
        <v>577</v>
      </c>
      <c r="D1452" s="1">
        <v>6</v>
      </c>
      <c r="E1452" s="1">
        <v>27.5</v>
      </c>
      <c r="J1452" s="64" t="s">
        <v>191</v>
      </c>
      <c r="K1452" s="64" t="s">
        <v>282</v>
      </c>
      <c r="L1452" s="64" t="s">
        <v>287</v>
      </c>
      <c r="M1452" s="64">
        <v>4.5</v>
      </c>
      <c r="N1452" s="64">
        <v>27.3</v>
      </c>
    </row>
    <row r="1453" spans="1:14" x14ac:dyDescent="0.25">
      <c r="A1453" t="s">
        <v>430</v>
      </c>
      <c r="B1453" s="1" t="s">
        <v>562</v>
      </c>
      <c r="C1453" s="291" t="s">
        <v>577</v>
      </c>
      <c r="D1453" s="1">
        <v>7</v>
      </c>
      <c r="E1453" s="1">
        <v>39</v>
      </c>
      <c r="J1453" s="64" t="s">
        <v>191</v>
      </c>
      <c r="K1453" s="64" t="s">
        <v>282</v>
      </c>
      <c r="L1453" s="64" t="s">
        <v>287</v>
      </c>
      <c r="M1453" s="64">
        <v>5</v>
      </c>
      <c r="N1453" s="64">
        <v>24.1</v>
      </c>
    </row>
    <row r="1454" spans="1:14" x14ac:dyDescent="0.25">
      <c r="A1454" t="s">
        <v>430</v>
      </c>
      <c r="B1454" s="1" t="s">
        <v>562</v>
      </c>
      <c r="C1454" s="291" t="s">
        <v>577</v>
      </c>
      <c r="D1454" s="1">
        <v>8</v>
      </c>
      <c r="E1454" s="1">
        <v>52.5</v>
      </c>
      <c r="J1454" s="64" t="s">
        <v>191</v>
      </c>
      <c r="K1454" s="64" t="s">
        <v>282</v>
      </c>
      <c r="L1454" s="64" t="s">
        <v>287</v>
      </c>
      <c r="M1454" s="64">
        <v>5.5</v>
      </c>
      <c r="N1454" s="64">
        <v>21.4</v>
      </c>
    </row>
    <row r="1455" spans="1:14" x14ac:dyDescent="0.25">
      <c r="A1455" t="s">
        <v>430</v>
      </c>
      <c r="B1455" s="1" t="s">
        <v>562</v>
      </c>
      <c r="C1455" s="291" t="s">
        <v>577</v>
      </c>
      <c r="D1455" s="1">
        <v>9</v>
      </c>
      <c r="E1455" s="1">
        <v>72.5</v>
      </c>
      <c r="J1455" s="64" t="s">
        <v>191</v>
      </c>
      <c r="K1455" s="64" t="s">
        <v>282</v>
      </c>
      <c r="L1455" s="64" t="s">
        <v>287</v>
      </c>
      <c r="M1455" s="64">
        <v>6</v>
      </c>
      <c r="N1455" s="64">
        <v>18.399999999999999</v>
      </c>
    </row>
    <row r="1456" spans="1:14" x14ac:dyDescent="0.25">
      <c r="A1456" t="s">
        <v>430</v>
      </c>
      <c r="B1456" s="1" t="s">
        <v>562</v>
      </c>
      <c r="C1456" s="291" t="s">
        <v>577</v>
      </c>
      <c r="D1456" s="1">
        <v>10</v>
      </c>
      <c r="E1456" s="1">
        <v>97.5</v>
      </c>
      <c r="J1456" s="64" t="s">
        <v>191</v>
      </c>
      <c r="K1456" s="64" t="s">
        <v>282</v>
      </c>
      <c r="L1456" s="64" t="s">
        <v>287</v>
      </c>
      <c r="M1456" s="64">
        <v>6.5</v>
      </c>
      <c r="N1456" s="64">
        <v>15.8</v>
      </c>
    </row>
    <row r="1457" spans="1:14" x14ac:dyDescent="0.25">
      <c r="A1457" t="s">
        <v>430</v>
      </c>
      <c r="B1457" s="1" t="s">
        <v>562</v>
      </c>
      <c r="C1457" s="291" t="s">
        <v>577</v>
      </c>
      <c r="D1457" s="1">
        <v>11</v>
      </c>
      <c r="E1457" s="1">
        <v>128</v>
      </c>
      <c r="J1457" s="64" t="s">
        <v>191</v>
      </c>
      <c r="K1457" s="64" t="s">
        <v>282</v>
      </c>
      <c r="L1457" s="64" t="s">
        <v>287</v>
      </c>
      <c r="M1457" s="64">
        <v>7</v>
      </c>
      <c r="N1457" s="64">
        <v>12.8</v>
      </c>
    </row>
    <row r="1458" spans="1:14" x14ac:dyDescent="0.25">
      <c r="A1458" t="s">
        <v>430</v>
      </c>
      <c r="B1458" s="1" t="s">
        <v>562</v>
      </c>
      <c r="C1458" s="291" t="s">
        <v>577</v>
      </c>
      <c r="D1458" s="1">
        <v>12</v>
      </c>
      <c r="E1458" s="1">
        <v>156.5</v>
      </c>
      <c r="J1458" s="64" t="s">
        <v>191</v>
      </c>
      <c r="K1458" s="64" t="s">
        <v>282</v>
      </c>
      <c r="L1458" s="64" t="s">
        <v>287</v>
      </c>
      <c r="M1458" s="64">
        <v>7.5</v>
      </c>
      <c r="N1458" s="64">
        <v>10.9</v>
      </c>
    </row>
    <row r="1459" spans="1:14" x14ac:dyDescent="0.25">
      <c r="A1459" t="s">
        <v>430</v>
      </c>
      <c r="B1459" s="1" t="s">
        <v>562</v>
      </c>
      <c r="C1459" s="291" t="s">
        <v>578</v>
      </c>
      <c r="D1459" s="1">
        <v>1</v>
      </c>
      <c r="E1459" s="1">
        <v>15.5</v>
      </c>
      <c r="J1459" s="64" t="s">
        <v>191</v>
      </c>
      <c r="K1459" s="64" t="s">
        <v>282</v>
      </c>
      <c r="L1459" s="64" t="s">
        <v>287</v>
      </c>
      <c r="M1459" s="64">
        <v>8</v>
      </c>
      <c r="N1459" s="64">
        <v>8.9</v>
      </c>
    </row>
    <row r="1460" spans="1:14" x14ac:dyDescent="0.25">
      <c r="A1460" t="s">
        <v>430</v>
      </c>
      <c r="B1460" s="1" t="s">
        <v>562</v>
      </c>
      <c r="C1460" s="291" t="s">
        <v>578</v>
      </c>
      <c r="D1460" s="1">
        <v>2</v>
      </c>
      <c r="E1460" s="1">
        <v>21.5</v>
      </c>
      <c r="J1460" s="64" t="s">
        <v>191</v>
      </c>
      <c r="K1460" s="64" t="s">
        <v>282</v>
      </c>
      <c r="L1460" s="64" t="s">
        <v>288</v>
      </c>
      <c r="M1460" s="64">
        <v>1</v>
      </c>
      <c r="N1460" s="64">
        <v>118</v>
      </c>
    </row>
    <row r="1461" spans="1:14" x14ac:dyDescent="0.25">
      <c r="A1461" t="s">
        <v>430</v>
      </c>
      <c r="B1461" s="1" t="s">
        <v>562</v>
      </c>
      <c r="C1461" s="291" t="s">
        <v>578</v>
      </c>
      <c r="D1461" s="1">
        <v>3</v>
      </c>
      <c r="E1461" s="1">
        <v>30</v>
      </c>
      <c r="J1461" s="64" t="s">
        <v>191</v>
      </c>
      <c r="K1461" s="64" t="s">
        <v>282</v>
      </c>
      <c r="L1461" s="64" t="s">
        <v>288</v>
      </c>
      <c r="M1461" s="64">
        <v>1.5</v>
      </c>
      <c r="N1461" s="64">
        <v>88.3</v>
      </c>
    </row>
    <row r="1462" spans="1:14" x14ac:dyDescent="0.25">
      <c r="A1462" t="s">
        <v>430</v>
      </c>
      <c r="B1462" s="1" t="s">
        <v>562</v>
      </c>
      <c r="C1462" s="291" t="s">
        <v>578</v>
      </c>
      <c r="D1462" s="1">
        <v>4</v>
      </c>
      <c r="E1462" s="1">
        <v>41.5</v>
      </c>
      <c r="J1462" s="64" t="s">
        <v>191</v>
      </c>
      <c r="K1462" s="64" t="s">
        <v>282</v>
      </c>
      <c r="L1462" s="64" t="s">
        <v>288</v>
      </c>
      <c r="M1462" s="64">
        <v>2</v>
      </c>
      <c r="N1462" s="64">
        <v>70</v>
      </c>
    </row>
    <row r="1463" spans="1:14" x14ac:dyDescent="0.25">
      <c r="A1463" t="s">
        <v>430</v>
      </c>
      <c r="B1463" s="1" t="s">
        <v>562</v>
      </c>
      <c r="C1463" s="291" t="s">
        <v>578</v>
      </c>
      <c r="D1463" s="1">
        <v>5</v>
      </c>
      <c r="E1463" s="1">
        <v>58.5</v>
      </c>
      <c r="J1463" s="64" t="s">
        <v>191</v>
      </c>
      <c r="K1463" s="64" t="s">
        <v>282</v>
      </c>
      <c r="L1463" s="64" t="s">
        <v>288</v>
      </c>
      <c r="M1463" s="64">
        <v>2.5</v>
      </c>
      <c r="N1463" s="64">
        <v>64.5</v>
      </c>
    </row>
    <row r="1464" spans="1:14" x14ac:dyDescent="0.25">
      <c r="A1464" t="s">
        <v>430</v>
      </c>
      <c r="B1464" s="1" t="s">
        <v>562</v>
      </c>
      <c r="C1464" s="291" t="s">
        <v>578</v>
      </c>
      <c r="D1464" s="1">
        <v>6</v>
      </c>
      <c r="E1464" s="1">
        <v>81.5</v>
      </c>
      <c r="J1464" s="64" t="s">
        <v>191</v>
      </c>
      <c r="K1464" s="64" t="s">
        <v>282</v>
      </c>
      <c r="L1464" s="64" t="s">
        <v>288</v>
      </c>
      <c r="M1464" s="64">
        <v>3</v>
      </c>
      <c r="N1464" s="64">
        <v>58.7</v>
      </c>
    </row>
    <row r="1465" spans="1:14" x14ac:dyDescent="0.25">
      <c r="A1465" t="s">
        <v>430</v>
      </c>
      <c r="B1465" s="1" t="s">
        <v>562</v>
      </c>
      <c r="C1465" s="291" t="s">
        <v>579</v>
      </c>
      <c r="D1465" s="1">
        <v>1</v>
      </c>
      <c r="E1465" s="1">
        <v>10</v>
      </c>
      <c r="J1465" s="64" t="s">
        <v>191</v>
      </c>
      <c r="K1465" s="64" t="s">
        <v>282</v>
      </c>
      <c r="L1465" s="64" t="s">
        <v>288</v>
      </c>
      <c r="M1465" s="64">
        <v>3.5</v>
      </c>
      <c r="N1465" s="64">
        <v>53</v>
      </c>
    </row>
    <row r="1466" spans="1:14" x14ac:dyDescent="0.25">
      <c r="A1466" t="s">
        <v>430</v>
      </c>
      <c r="B1466" s="1" t="s">
        <v>562</v>
      </c>
      <c r="C1466" s="291" t="s">
        <v>579</v>
      </c>
      <c r="D1466" s="1">
        <v>3</v>
      </c>
      <c r="E1466" s="1">
        <v>12</v>
      </c>
      <c r="J1466" s="64" t="s">
        <v>191</v>
      </c>
      <c r="K1466" s="64" t="s">
        <v>282</v>
      </c>
      <c r="L1466" s="64" t="s">
        <v>288</v>
      </c>
      <c r="M1466" s="64">
        <v>4</v>
      </c>
      <c r="N1466" s="64">
        <v>45.1</v>
      </c>
    </row>
    <row r="1467" spans="1:14" x14ac:dyDescent="0.25">
      <c r="A1467" t="s">
        <v>430</v>
      </c>
      <c r="B1467" s="1" t="s">
        <v>562</v>
      </c>
      <c r="C1467" s="291" t="s">
        <v>579</v>
      </c>
      <c r="D1467" s="1">
        <v>4</v>
      </c>
      <c r="E1467" s="1">
        <v>16</v>
      </c>
      <c r="J1467" s="64" t="s">
        <v>191</v>
      </c>
      <c r="K1467" s="64" t="s">
        <v>282</v>
      </c>
      <c r="L1467" s="64" t="s">
        <v>288</v>
      </c>
      <c r="M1467" s="64">
        <v>4.5</v>
      </c>
      <c r="N1467" s="64">
        <v>42.4</v>
      </c>
    </row>
    <row r="1468" spans="1:14" x14ac:dyDescent="0.25">
      <c r="A1468" t="s">
        <v>430</v>
      </c>
      <c r="B1468" s="1" t="s">
        <v>562</v>
      </c>
      <c r="C1468" s="291" t="s">
        <v>579</v>
      </c>
      <c r="D1468" s="1">
        <v>5</v>
      </c>
      <c r="E1468" s="1">
        <v>21</v>
      </c>
      <c r="J1468" s="64" t="s">
        <v>191</v>
      </c>
      <c r="K1468" s="64" t="s">
        <v>282</v>
      </c>
      <c r="L1468" s="64" t="s">
        <v>288</v>
      </c>
      <c r="M1468" s="64">
        <v>5</v>
      </c>
      <c r="N1468" s="64">
        <v>37</v>
      </c>
    </row>
    <row r="1469" spans="1:14" x14ac:dyDescent="0.25">
      <c r="A1469" t="s">
        <v>430</v>
      </c>
      <c r="B1469" s="1" t="s">
        <v>562</v>
      </c>
      <c r="C1469" s="291" t="s">
        <v>579</v>
      </c>
      <c r="D1469" s="1">
        <v>6</v>
      </c>
      <c r="E1469" s="1">
        <v>29</v>
      </c>
      <c r="J1469" s="64" t="s">
        <v>191</v>
      </c>
      <c r="K1469" s="64" t="s">
        <v>282</v>
      </c>
      <c r="L1469" s="64" t="s">
        <v>288</v>
      </c>
      <c r="M1469" s="64">
        <v>5.5</v>
      </c>
      <c r="N1469" s="64">
        <v>33.299999999999997</v>
      </c>
    </row>
    <row r="1470" spans="1:14" x14ac:dyDescent="0.25">
      <c r="A1470" t="s">
        <v>430</v>
      </c>
      <c r="B1470" s="1" t="s">
        <v>562</v>
      </c>
      <c r="C1470" s="291" t="s">
        <v>579</v>
      </c>
      <c r="D1470" s="1">
        <v>7</v>
      </c>
      <c r="E1470" s="1">
        <v>37</v>
      </c>
      <c r="J1470" s="64" t="s">
        <v>191</v>
      </c>
      <c r="K1470" s="64" t="s">
        <v>282</v>
      </c>
      <c r="L1470" s="64" t="s">
        <v>288</v>
      </c>
      <c r="M1470" s="64">
        <v>6</v>
      </c>
      <c r="N1470" s="64">
        <v>30</v>
      </c>
    </row>
    <row r="1471" spans="1:14" x14ac:dyDescent="0.25">
      <c r="A1471" t="s">
        <v>430</v>
      </c>
      <c r="B1471" s="1" t="s">
        <v>562</v>
      </c>
      <c r="C1471" s="291" t="s">
        <v>579</v>
      </c>
      <c r="D1471" s="1">
        <v>8</v>
      </c>
      <c r="E1471" s="1">
        <v>49</v>
      </c>
      <c r="J1471" s="64" t="s">
        <v>191</v>
      </c>
      <c r="K1471" s="64" t="s">
        <v>282</v>
      </c>
      <c r="L1471" s="64" t="s">
        <v>288</v>
      </c>
      <c r="M1471" s="64">
        <v>6.5</v>
      </c>
      <c r="N1471" s="64">
        <v>25.9</v>
      </c>
    </row>
    <row r="1472" spans="1:14" x14ac:dyDescent="0.25">
      <c r="A1472" t="s">
        <v>430</v>
      </c>
      <c r="B1472" s="1" t="s">
        <v>562</v>
      </c>
      <c r="C1472" s="291" t="s">
        <v>579</v>
      </c>
      <c r="D1472" s="1">
        <v>9</v>
      </c>
      <c r="E1472" s="1">
        <v>65</v>
      </c>
      <c r="J1472" s="64" t="s">
        <v>191</v>
      </c>
      <c r="K1472" s="64" t="s">
        <v>282</v>
      </c>
      <c r="L1472" s="64" t="s">
        <v>288</v>
      </c>
      <c r="M1472" s="64">
        <v>7</v>
      </c>
      <c r="N1472" s="64">
        <v>21.8</v>
      </c>
    </row>
    <row r="1473" spans="1:14" x14ac:dyDescent="0.25">
      <c r="A1473" t="s">
        <v>430</v>
      </c>
      <c r="B1473" s="1" t="s">
        <v>562</v>
      </c>
      <c r="C1473" s="291" t="s">
        <v>579</v>
      </c>
      <c r="D1473" s="1">
        <v>10</v>
      </c>
      <c r="E1473" s="1">
        <v>90</v>
      </c>
      <c r="J1473" s="64" t="s">
        <v>191</v>
      </c>
      <c r="K1473" s="64" t="s">
        <v>282</v>
      </c>
      <c r="L1473" s="64" t="s">
        <v>288</v>
      </c>
      <c r="M1473" s="64">
        <v>7.5</v>
      </c>
      <c r="N1473" s="64">
        <v>19</v>
      </c>
    </row>
    <row r="1474" spans="1:14" x14ac:dyDescent="0.25">
      <c r="A1474" t="s">
        <v>430</v>
      </c>
      <c r="B1474" s="1" t="s">
        <v>562</v>
      </c>
      <c r="C1474" s="291" t="s">
        <v>579</v>
      </c>
      <c r="D1474" s="1">
        <v>11</v>
      </c>
      <c r="E1474" s="1">
        <v>145</v>
      </c>
      <c r="J1474" s="64" t="s">
        <v>191</v>
      </c>
      <c r="K1474" s="64" t="s">
        <v>282</v>
      </c>
      <c r="L1474" s="64" t="s">
        <v>288</v>
      </c>
      <c r="M1474" s="64">
        <v>8</v>
      </c>
      <c r="N1474" s="64">
        <v>15.8</v>
      </c>
    </row>
    <row r="1475" spans="1:14" x14ac:dyDescent="0.25">
      <c r="A1475" t="s">
        <v>430</v>
      </c>
      <c r="B1475" s="1" t="s">
        <v>562</v>
      </c>
      <c r="C1475" s="291" t="s">
        <v>580</v>
      </c>
      <c r="D1475" s="1">
        <v>1</v>
      </c>
      <c r="E1475" s="1">
        <v>16.2</v>
      </c>
      <c r="J1475" s="64" t="s">
        <v>191</v>
      </c>
      <c r="K1475" s="64" t="s">
        <v>282</v>
      </c>
      <c r="L1475" s="64" t="s">
        <v>289</v>
      </c>
      <c r="M1475" s="64">
        <v>1</v>
      </c>
      <c r="N1475" s="64">
        <v>131</v>
      </c>
    </row>
    <row r="1476" spans="1:14" x14ac:dyDescent="0.25">
      <c r="A1476" t="s">
        <v>430</v>
      </c>
      <c r="B1476" s="1" t="s">
        <v>562</v>
      </c>
      <c r="C1476" s="291" t="s">
        <v>580</v>
      </c>
      <c r="D1476" s="1">
        <v>2</v>
      </c>
      <c r="E1476" s="1">
        <v>22.5</v>
      </c>
      <c r="J1476" s="64" t="s">
        <v>191</v>
      </c>
      <c r="K1476" s="64" t="s">
        <v>282</v>
      </c>
      <c r="L1476" s="64" t="s">
        <v>289</v>
      </c>
      <c r="M1476" s="64">
        <v>1.5</v>
      </c>
      <c r="N1476" s="64">
        <v>119.9</v>
      </c>
    </row>
    <row r="1477" spans="1:14" x14ac:dyDescent="0.25">
      <c r="A1477" t="s">
        <v>430</v>
      </c>
      <c r="B1477" s="1" t="s">
        <v>562</v>
      </c>
      <c r="C1477" s="291" t="s">
        <v>580</v>
      </c>
      <c r="D1477" s="1">
        <v>3</v>
      </c>
      <c r="E1477" s="1">
        <v>31.5</v>
      </c>
      <c r="J1477" s="64" t="s">
        <v>191</v>
      </c>
      <c r="K1477" s="64" t="s">
        <v>282</v>
      </c>
      <c r="L1477" s="64" t="s">
        <v>289</v>
      </c>
      <c r="M1477" s="64">
        <v>2</v>
      </c>
      <c r="N1477" s="64">
        <v>102</v>
      </c>
    </row>
    <row r="1478" spans="1:14" x14ac:dyDescent="0.25">
      <c r="A1478" t="s">
        <v>430</v>
      </c>
      <c r="B1478" s="1" t="s">
        <v>562</v>
      </c>
      <c r="C1478" s="291" t="s">
        <v>580</v>
      </c>
      <c r="D1478" s="1">
        <v>4</v>
      </c>
      <c r="E1478" s="1">
        <v>44</v>
      </c>
      <c r="J1478" s="64" t="s">
        <v>191</v>
      </c>
      <c r="K1478" s="64" t="s">
        <v>282</v>
      </c>
      <c r="L1478" s="64" t="s">
        <v>289</v>
      </c>
      <c r="M1478" s="64">
        <v>2.5</v>
      </c>
      <c r="N1478" s="64">
        <v>97.7</v>
      </c>
    </row>
    <row r="1479" spans="1:14" x14ac:dyDescent="0.25">
      <c r="A1479" t="s">
        <v>430</v>
      </c>
      <c r="B1479" s="1" t="s">
        <v>562</v>
      </c>
      <c r="C1479" s="291" t="s">
        <v>580</v>
      </c>
      <c r="D1479" s="1">
        <v>5</v>
      </c>
      <c r="E1479" s="1">
        <v>61</v>
      </c>
      <c r="J1479" s="64" t="s">
        <v>191</v>
      </c>
      <c r="K1479" s="64" t="s">
        <v>282</v>
      </c>
      <c r="L1479" s="64" t="s">
        <v>289</v>
      </c>
      <c r="M1479" s="64">
        <v>3</v>
      </c>
      <c r="N1479" s="64">
        <v>88.3</v>
      </c>
    </row>
    <row r="1480" spans="1:14" x14ac:dyDescent="0.25">
      <c r="A1480" t="s">
        <v>430</v>
      </c>
      <c r="B1480" s="1" t="s">
        <v>562</v>
      </c>
      <c r="C1480" s="291" t="s">
        <v>580</v>
      </c>
      <c r="D1480" s="1">
        <v>6</v>
      </c>
      <c r="E1480" s="1">
        <v>86</v>
      </c>
      <c r="J1480" s="64" t="s">
        <v>191</v>
      </c>
      <c r="K1480" s="64" t="s">
        <v>282</v>
      </c>
      <c r="L1480" s="64" t="s">
        <v>289</v>
      </c>
      <c r="M1480" s="64">
        <v>3.5</v>
      </c>
      <c r="N1480" s="64">
        <v>76.2</v>
      </c>
    </row>
    <row r="1481" spans="1:14" x14ac:dyDescent="0.25">
      <c r="A1481" t="s">
        <v>430</v>
      </c>
      <c r="B1481" s="1" t="s">
        <v>562</v>
      </c>
      <c r="C1481" s="291" t="s">
        <v>581</v>
      </c>
      <c r="D1481" s="1">
        <v>0</v>
      </c>
      <c r="E1481" s="1">
        <v>8.1</v>
      </c>
      <c r="J1481" s="64" t="s">
        <v>191</v>
      </c>
      <c r="K1481" s="64" t="s">
        <v>282</v>
      </c>
      <c r="L1481" s="64" t="s">
        <v>289</v>
      </c>
      <c r="M1481" s="64">
        <v>4</v>
      </c>
      <c r="N1481" s="64">
        <v>67.3</v>
      </c>
    </row>
    <row r="1482" spans="1:14" x14ac:dyDescent="0.25">
      <c r="A1482" t="s">
        <v>430</v>
      </c>
      <c r="B1482" s="1" t="s">
        <v>562</v>
      </c>
      <c r="C1482" s="291" t="s">
        <v>581</v>
      </c>
      <c r="D1482" s="1" t="s">
        <v>2428</v>
      </c>
      <c r="E1482" s="1">
        <v>12</v>
      </c>
      <c r="J1482" s="64" t="s">
        <v>191</v>
      </c>
      <c r="K1482" s="64" t="s">
        <v>282</v>
      </c>
      <c r="L1482" s="64" t="s">
        <v>289</v>
      </c>
      <c r="M1482" s="64">
        <v>4.5</v>
      </c>
      <c r="N1482" s="64">
        <v>59.6</v>
      </c>
    </row>
    <row r="1483" spans="1:14" x14ac:dyDescent="0.25">
      <c r="A1483" t="s">
        <v>430</v>
      </c>
      <c r="B1483" s="1" t="s">
        <v>562</v>
      </c>
      <c r="C1483" s="291" t="s">
        <v>581</v>
      </c>
      <c r="D1483" s="1">
        <v>1</v>
      </c>
      <c r="E1483" s="1">
        <v>16</v>
      </c>
      <c r="J1483" s="64" t="s">
        <v>191</v>
      </c>
      <c r="K1483" s="64" t="s">
        <v>282</v>
      </c>
      <c r="L1483" s="64" t="s">
        <v>289</v>
      </c>
      <c r="M1483" s="64">
        <v>5</v>
      </c>
      <c r="N1483" s="64">
        <v>52.7</v>
      </c>
    </row>
    <row r="1484" spans="1:14" x14ac:dyDescent="0.25">
      <c r="A1484" t="s">
        <v>430</v>
      </c>
      <c r="B1484" s="1" t="s">
        <v>562</v>
      </c>
      <c r="C1484" s="291" t="s">
        <v>581</v>
      </c>
      <c r="D1484" s="1" t="s">
        <v>2423</v>
      </c>
      <c r="E1484" s="1">
        <v>26.5</v>
      </c>
      <c r="J1484" s="64" t="s">
        <v>191</v>
      </c>
      <c r="K1484" s="64" t="s">
        <v>282</v>
      </c>
      <c r="L1484" s="64" t="s">
        <v>289</v>
      </c>
      <c r="M1484" s="64">
        <v>5.5</v>
      </c>
      <c r="N1484" s="64">
        <v>43.7</v>
      </c>
    </row>
    <row r="1485" spans="1:14" x14ac:dyDescent="0.25">
      <c r="A1485" t="s">
        <v>430</v>
      </c>
      <c r="B1485" s="1" t="s">
        <v>562</v>
      </c>
      <c r="C1485" s="291" t="s">
        <v>581</v>
      </c>
      <c r="D1485" s="1">
        <v>2</v>
      </c>
      <c r="E1485" s="1">
        <v>47.5</v>
      </c>
      <c r="J1485" s="64" t="s">
        <v>191</v>
      </c>
      <c r="K1485" s="64" t="s">
        <v>282</v>
      </c>
      <c r="L1485" s="64" t="s">
        <v>289</v>
      </c>
      <c r="M1485" s="64">
        <v>6</v>
      </c>
      <c r="N1485" s="64">
        <v>38.5</v>
      </c>
    </row>
    <row r="1486" spans="1:14" x14ac:dyDescent="0.25">
      <c r="A1486" t="s">
        <v>430</v>
      </c>
      <c r="B1486" s="1" t="s">
        <v>562</v>
      </c>
      <c r="C1486" s="291" t="s">
        <v>581</v>
      </c>
      <c r="D1486" s="1" t="s">
        <v>2424</v>
      </c>
      <c r="E1486" s="1">
        <v>82</v>
      </c>
      <c r="J1486" s="64" t="s">
        <v>191</v>
      </c>
      <c r="K1486" s="64" t="s">
        <v>282</v>
      </c>
      <c r="L1486" s="64" t="s">
        <v>289</v>
      </c>
      <c r="M1486" s="64">
        <v>6.5</v>
      </c>
      <c r="N1486" s="64">
        <v>34.700000000000003</v>
      </c>
    </row>
    <row r="1487" spans="1:14" x14ac:dyDescent="0.25">
      <c r="A1487" t="s">
        <v>430</v>
      </c>
      <c r="B1487" s="1" t="s">
        <v>562</v>
      </c>
      <c r="C1487" s="291" t="s">
        <v>581</v>
      </c>
      <c r="D1487" s="1">
        <v>3</v>
      </c>
      <c r="E1487" s="1">
        <v>200</v>
      </c>
      <c r="J1487" s="64" t="s">
        <v>191</v>
      </c>
      <c r="K1487" s="64" t="s">
        <v>282</v>
      </c>
      <c r="L1487" s="64" t="s">
        <v>289</v>
      </c>
      <c r="M1487" s="64">
        <v>7</v>
      </c>
      <c r="N1487" s="64">
        <v>28.4</v>
      </c>
    </row>
    <row r="1488" spans="1:14" x14ac:dyDescent="0.25">
      <c r="A1488" t="s">
        <v>430</v>
      </c>
      <c r="B1488" s="1" t="s">
        <v>562</v>
      </c>
      <c r="C1488" s="291" t="s">
        <v>582</v>
      </c>
      <c r="D1488" s="1">
        <v>1</v>
      </c>
      <c r="E1488" s="1">
        <v>17.3</v>
      </c>
      <c r="J1488" s="64" t="s">
        <v>191</v>
      </c>
      <c r="K1488" s="64" t="s">
        <v>282</v>
      </c>
      <c r="L1488" s="64" t="s">
        <v>289</v>
      </c>
      <c r="M1488" s="64">
        <v>7.5</v>
      </c>
      <c r="N1488" s="64">
        <v>19.100000000000001</v>
      </c>
    </row>
    <row r="1489" spans="1:14" x14ac:dyDescent="0.25">
      <c r="A1489" t="s">
        <v>430</v>
      </c>
      <c r="B1489" s="1" t="s">
        <v>562</v>
      </c>
      <c r="C1489" s="291" t="s">
        <v>582</v>
      </c>
      <c r="D1489" s="1">
        <v>2</v>
      </c>
      <c r="E1489" s="1">
        <v>24.5</v>
      </c>
      <c r="J1489" s="64" t="s">
        <v>191</v>
      </c>
      <c r="K1489" s="64" t="s">
        <v>282</v>
      </c>
      <c r="L1489" s="64" t="s">
        <v>289</v>
      </c>
      <c r="M1489" s="64">
        <v>8</v>
      </c>
      <c r="N1489" s="64">
        <v>15.5</v>
      </c>
    </row>
    <row r="1490" spans="1:14" x14ac:dyDescent="0.25">
      <c r="A1490" t="s">
        <v>430</v>
      </c>
      <c r="B1490" s="1" t="s">
        <v>562</v>
      </c>
      <c r="C1490" s="291" t="s">
        <v>582</v>
      </c>
      <c r="D1490" s="1">
        <v>3</v>
      </c>
      <c r="E1490" s="1">
        <v>35.4</v>
      </c>
      <c r="J1490" s="64" t="s">
        <v>191</v>
      </c>
      <c r="K1490" s="64" t="s">
        <v>282</v>
      </c>
      <c r="L1490" s="64" t="s">
        <v>290</v>
      </c>
      <c r="M1490" s="64">
        <v>1</v>
      </c>
      <c r="N1490" s="64">
        <v>230</v>
      </c>
    </row>
    <row r="1491" spans="1:14" x14ac:dyDescent="0.25">
      <c r="A1491" t="s">
        <v>430</v>
      </c>
      <c r="B1491" s="1" t="s">
        <v>562</v>
      </c>
      <c r="C1491" s="291" t="s">
        <v>582</v>
      </c>
      <c r="D1491" s="1">
        <v>4</v>
      </c>
      <c r="E1491" s="1">
        <v>50</v>
      </c>
      <c r="J1491" s="64" t="s">
        <v>191</v>
      </c>
      <c r="K1491" s="64" t="s">
        <v>282</v>
      </c>
      <c r="L1491" s="64" t="s">
        <v>290</v>
      </c>
      <c r="M1491" s="64">
        <v>1.5</v>
      </c>
      <c r="N1491" s="64">
        <v>208.1</v>
      </c>
    </row>
    <row r="1492" spans="1:14" x14ac:dyDescent="0.25">
      <c r="A1492" t="s">
        <v>430</v>
      </c>
      <c r="B1492" s="1" t="s">
        <v>562</v>
      </c>
      <c r="C1492" s="291" t="s">
        <v>582</v>
      </c>
      <c r="D1492" s="1">
        <v>5</v>
      </c>
      <c r="E1492" s="1">
        <v>70.7</v>
      </c>
      <c r="J1492" s="64" t="s">
        <v>191</v>
      </c>
      <c r="K1492" s="64" t="s">
        <v>282</v>
      </c>
      <c r="L1492" s="64" t="s">
        <v>290</v>
      </c>
      <c r="M1492" s="64">
        <v>2</v>
      </c>
      <c r="N1492" s="64">
        <v>177</v>
      </c>
    </row>
    <row r="1493" spans="1:14" x14ac:dyDescent="0.25">
      <c r="A1493" t="s">
        <v>430</v>
      </c>
      <c r="B1493" s="1" t="s">
        <v>562</v>
      </c>
      <c r="C1493" s="291" t="s">
        <v>582</v>
      </c>
      <c r="D1493" s="1">
        <v>6</v>
      </c>
      <c r="E1493" s="1">
        <v>100</v>
      </c>
      <c r="J1493" s="64" t="s">
        <v>191</v>
      </c>
      <c r="K1493" s="64" t="s">
        <v>282</v>
      </c>
      <c r="L1493" s="64" t="s">
        <v>290</v>
      </c>
      <c r="M1493" s="64">
        <v>2.5</v>
      </c>
      <c r="N1493" s="64">
        <v>161.5</v>
      </c>
    </row>
    <row r="1494" spans="1:14" x14ac:dyDescent="0.25">
      <c r="A1494" t="s">
        <v>430</v>
      </c>
      <c r="B1494" s="1" t="s">
        <v>562</v>
      </c>
      <c r="C1494" s="291" t="s">
        <v>583</v>
      </c>
      <c r="D1494" s="1" t="s">
        <v>2428</v>
      </c>
      <c r="E1494" s="1">
        <v>19.8</v>
      </c>
      <c r="J1494" s="64" t="s">
        <v>191</v>
      </c>
      <c r="K1494" s="64" t="s">
        <v>282</v>
      </c>
      <c r="L1494" s="64" t="s">
        <v>290</v>
      </c>
      <c r="M1494" s="64">
        <v>3</v>
      </c>
      <c r="N1494" s="64">
        <v>146</v>
      </c>
    </row>
    <row r="1495" spans="1:14" x14ac:dyDescent="0.25">
      <c r="A1495" t="s">
        <v>430</v>
      </c>
      <c r="B1495" s="1" t="s">
        <v>562</v>
      </c>
      <c r="C1495" s="291" t="s">
        <v>583</v>
      </c>
      <c r="D1495" s="1">
        <v>1</v>
      </c>
      <c r="E1495" s="1">
        <v>27</v>
      </c>
      <c r="J1495" s="64" t="s">
        <v>191</v>
      </c>
      <c r="K1495" s="64" t="s">
        <v>282</v>
      </c>
      <c r="L1495" s="64" t="s">
        <v>290</v>
      </c>
      <c r="M1495" s="64">
        <v>3.5</v>
      </c>
      <c r="N1495" s="64">
        <v>126.8</v>
      </c>
    </row>
    <row r="1496" spans="1:14" x14ac:dyDescent="0.25">
      <c r="A1496" t="s">
        <v>430</v>
      </c>
      <c r="B1496" s="1" t="s">
        <v>562</v>
      </c>
      <c r="C1496" s="291" t="s">
        <v>583</v>
      </c>
      <c r="D1496" s="1" t="s">
        <v>2423</v>
      </c>
      <c r="E1496" s="1">
        <v>37.5</v>
      </c>
      <c r="J1496" s="64" t="s">
        <v>191</v>
      </c>
      <c r="K1496" s="64" t="s">
        <v>282</v>
      </c>
      <c r="L1496" s="64" t="s">
        <v>290</v>
      </c>
      <c r="M1496" s="64">
        <v>4</v>
      </c>
      <c r="N1496" s="64">
        <v>112</v>
      </c>
    </row>
    <row r="1497" spans="1:14" x14ac:dyDescent="0.25">
      <c r="A1497" t="s">
        <v>430</v>
      </c>
      <c r="B1497" s="1" t="s">
        <v>562</v>
      </c>
      <c r="C1497" s="291" t="s">
        <v>583</v>
      </c>
      <c r="D1497" s="1">
        <v>2</v>
      </c>
      <c r="E1497" s="1">
        <v>54</v>
      </c>
      <c r="J1497" s="64" t="s">
        <v>191</v>
      </c>
      <c r="K1497" s="64" t="s">
        <v>282</v>
      </c>
      <c r="L1497" s="64" t="s">
        <v>290</v>
      </c>
      <c r="M1497" s="64">
        <v>4.5</v>
      </c>
      <c r="N1497" s="64">
        <v>100.1</v>
      </c>
    </row>
    <row r="1498" spans="1:14" x14ac:dyDescent="0.25">
      <c r="A1498" t="s">
        <v>430</v>
      </c>
      <c r="B1498" s="1" t="s">
        <v>562</v>
      </c>
      <c r="C1498" s="291" t="s">
        <v>583</v>
      </c>
      <c r="D1498" s="1" t="s">
        <v>2424</v>
      </c>
      <c r="E1498" s="1">
        <v>82</v>
      </c>
      <c r="J1498" s="64" t="s">
        <v>191</v>
      </c>
      <c r="K1498" s="64" t="s">
        <v>282</v>
      </c>
      <c r="L1498" s="64" t="s">
        <v>290</v>
      </c>
      <c r="M1498" s="64">
        <v>5</v>
      </c>
      <c r="N1498" s="64">
        <v>88.5</v>
      </c>
    </row>
    <row r="1499" spans="1:14" x14ac:dyDescent="0.25">
      <c r="A1499" t="s">
        <v>430</v>
      </c>
      <c r="B1499" s="1" t="s">
        <v>562</v>
      </c>
      <c r="C1499" s="291" t="s">
        <v>583</v>
      </c>
      <c r="D1499" s="1">
        <v>3</v>
      </c>
      <c r="E1499" s="1">
        <v>132</v>
      </c>
      <c r="J1499" s="64" t="s">
        <v>191</v>
      </c>
      <c r="K1499" s="64" t="s">
        <v>282</v>
      </c>
      <c r="L1499" s="64" t="s">
        <v>290</v>
      </c>
      <c r="M1499" s="64">
        <v>5.5</v>
      </c>
      <c r="N1499" s="64">
        <v>75.599999999999994</v>
      </c>
    </row>
    <row r="1500" spans="1:14" x14ac:dyDescent="0.25">
      <c r="A1500" t="s">
        <v>430</v>
      </c>
      <c r="B1500" s="1" t="s">
        <v>562</v>
      </c>
      <c r="C1500" s="291" t="s">
        <v>583</v>
      </c>
      <c r="D1500" s="1" t="s">
        <v>2425</v>
      </c>
      <c r="E1500" s="1">
        <v>225</v>
      </c>
      <c r="J1500" s="64" t="s">
        <v>191</v>
      </c>
      <c r="K1500" s="64" t="s">
        <v>282</v>
      </c>
      <c r="L1500" s="64" t="s">
        <v>290</v>
      </c>
      <c r="M1500" s="64">
        <v>6</v>
      </c>
      <c r="N1500" s="64">
        <v>66.599999999999994</v>
      </c>
    </row>
    <row r="1501" spans="1:14" x14ac:dyDescent="0.25">
      <c r="A1501" t="s">
        <v>430</v>
      </c>
      <c r="B1501" s="1" t="s">
        <v>562</v>
      </c>
      <c r="C1501" s="291" t="s">
        <v>584</v>
      </c>
      <c r="D1501" s="1">
        <v>1</v>
      </c>
      <c r="E1501" s="1">
        <v>20.5</v>
      </c>
      <c r="J1501" s="64" t="s">
        <v>191</v>
      </c>
      <c r="K1501" s="64" t="s">
        <v>282</v>
      </c>
      <c r="L1501" s="64" t="s">
        <v>290</v>
      </c>
      <c r="M1501" s="64">
        <v>6.5</v>
      </c>
      <c r="N1501" s="64">
        <v>58.7</v>
      </c>
    </row>
    <row r="1502" spans="1:14" x14ac:dyDescent="0.25">
      <c r="A1502" t="s">
        <v>430</v>
      </c>
      <c r="B1502" s="1" t="s">
        <v>562</v>
      </c>
      <c r="C1502" s="291" t="s">
        <v>584</v>
      </c>
      <c r="D1502" s="1">
        <v>2</v>
      </c>
      <c r="E1502" s="1">
        <v>26.5</v>
      </c>
      <c r="J1502" s="64" t="s">
        <v>191</v>
      </c>
      <c r="K1502" s="64" t="s">
        <v>282</v>
      </c>
      <c r="L1502" s="64" t="s">
        <v>290</v>
      </c>
      <c r="M1502" s="64">
        <v>7</v>
      </c>
      <c r="N1502" s="64">
        <v>48</v>
      </c>
    </row>
    <row r="1503" spans="1:14" x14ac:dyDescent="0.25">
      <c r="A1503" t="s">
        <v>430</v>
      </c>
      <c r="B1503" s="1" t="s">
        <v>562</v>
      </c>
      <c r="C1503" s="291" t="s">
        <v>584</v>
      </c>
      <c r="D1503" s="1">
        <v>3</v>
      </c>
      <c r="E1503" s="1">
        <v>36</v>
      </c>
      <c r="J1503" s="64" t="s">
        <v>191</v>
      </c>
      <c r="K1503" s="64" t="s">
        <v>282</v>
      </c>
      <c r="L1503" s="64" t="s">
        <v>290</v>
      </c>
      <c r="M1503" s="64">
        <v>7.5</v>
      </c>
      <c r="N1503" s="64">
        <v>37</v>
      </c>
    </row>
    <row r="1504" spans="1:14" x14ac:dyDescent="0.25">
      <c r="A1504" t="s">
        <v>430</v>
      </c>
      <c r="B1504" s="1" t="s">
        <v>562</v>
      </c>
      <c r="C1504" s="291" t="s">
        <v>584</v>
      </c>
      <c r="D1504" s="1">
        <v>4</v>
      </c>
      <c r="E1504" s="1">
        <v>55</v>
      </c>
      <c r="J1504" s="64" t="s">
        <v>191</v>
      </c>
      <c r="K1504" s="64" t="s">
        <v>282</v>
      </c>
      <c r="L1504" s="64" t="s">
        <v>290</v>
      </c>
      <c r="M1504" s="64">
        <v>8</v>
      </c>
      <c r="N1504" s="64">
        <v>30</v>
      </c>
    </row>
    <row r="1505" spans="1:14" x14ac:dyDescent="0.25">
      <c r="A1505" t="s">
        <v>430</v>
      </c>
      <c r="B1505" s="1" t="s">
        <v>562</v>
      </c>
      <c r="C1505" s="291" t="s">
        <v>584</v>
      </c>
      <c r="D1505" s="1">
        <v>5</v>
      </c>
      <c r="E1505" s="1">
        <v>86</v>
      </c>
      <c r="J1505" s="64" t="s">
        <v>191</v>
      </c>
      <c r="K1505" s="64" t="s">
        <v>282</v>
      </c>
      <c r="L1505" s="64" t="s">
        <v>291</v>
      </c>
      <c r="M1505" s="64">
        <v>1</v>
      </c>
      <c r="N1505" s="64">
        <v>451</v>
      </c>
    </row>
    <row r="1506" spans="1:14" x14ac:dyDescent="0.25">
      <c r="A1506" t="s">
        <v>430</v>
      </c>
      <c r="B1506" s="1" t="s">
        <v>562</v>
      </c>
      <c r="C1506" s="291" t="s">
        <v>584</v>
      </c>
      <c r="D1506" s="1">
        <v>6</v>
      </c>
      <c r="E1506" s="1">
        <v>137</v>
      </c>
      <c r="J1506" s="64" t="s">
        <v>191</v>
      </c>
      <c r="K1506" s="64" t="s">
        <v>282</v>
      </c>
      <c r="L1506" s="64" t="s">
        <v>291</v>
      </c>
      <c r="M1506" s="64">
        <v>1.5</v>
      </c>
      <c r="N1506" s="64">
        <v>349.1</v>
      </c>
    </row>
    <row r="1507" spans="1:14" x14ac:dyDescent="0.25">
      <c r="A1507" t="s">
        <v>430</v>
      </c>
      <c r="B1507" s="1" t="s">
        <v>562</v>
      </c>
      <c r="C1507" s="291" t="s">
        <v>585</v>
      </c>
      <c r="D1507" s="1" t="s">
        <v>2428</v>
      </c>
      <c r="E1507" s="1">
        <v>27.5</v>
      </c>
      <c r="J1507" s="64" t="s">
        <v>191</v>
      </c>
      <c r="K1507" s="64" t="s">
        <v>282</v>
      </c>
      <c r="L1507" s="64" t="s">
        <v>291</v>
      </c>
      <c r="M1507" s="64">
        <v>2</v>
      </c>
      <c r="N1507" s="64">
        <v>297</v>
      </c>
    </row>
    <row r="1508" spans="1:14" x14ac:dyDescent="0.25">
      <c r="A1508" t="s">
        <v>430</v>
      </c>
      <c r="B1508" s="1" t="s">
        <v>562</v>
      </c>
      <c r="C1508" s="291" t="s">
        <v>585</v>
      </c>
      <c r="D1508" s="1">
        <v>1</v>
      </c>
      <c r="E1508" s="1">
        <v>39.5</v>
      </c>
      <c r="J1508" s="64" t="s">
        <v>191</v>
      </c>
      <c r="K1508" s="64" t="s">
        <v>282</v>
      </c>
      <c r="L1508" s="64" t="s">
        <v>291</v>
      </c>
      <c r="M1508" s="64">
        <v>2.5</v>
      </c>
      <c r="N1508" s="64">
        <v>263.3</v>
      </c>
    </row>
    <row r="1509" spans="1:14" x14ac:dyDescent="0.25">
      <c r="A1509" t="s">
        <v>430</v>
      </c>
      <c r="B1509" s="1" t="s">
        <v>562</v>
      </c>
      <c r="C1509" s="291" t="s">
        <v>585</v>
      </c>
      <c r="D1509" s="1" t="s">
        <v>2423</v>
      </c>
      <c r="E1509" s="1">
        <v>59.5</v>
      </c>
      <c r="J1509" s="64" t="s">
        <v>191</v>
      </c>
      <c r="K1509" s="64" t="s">
        <v>282</v>
      </c>
      <c r="L1509" s="64" t="s">
        <v>291</v>
      </c>
      <c r="M1509" s="64">
        <v>3</v>
      </c>
      <c r="N1509" s="64">
        <v>238</v>
      </c>
    </row>
    <row r="1510" spans="1:14" x14ac:dyDescent="0.25">
      <c r="A1510" t="s">
        <v>430</v>
      </c>
      <c r="B1510" s="1" t="s">
        <v>562</v>
      </c>
      <c r="C1510" s="291" t="s">
        <v>585</v>
      </c>
      <c r="D1510" s="1">
        <v>2</v>
      </c>
      <c r="E1510" s="1">
        <v>88</v>
      </c>
      <c r="J1510" s="64" t="s">
        <v>191</v>
      </c>
      <c r="K1510" s="64" t="s">
        <v>282</v>
      </c>
      <c r="L1510" s="64" t="s">
        <v>291</v>
      </c>
      <c r="M1510" s="64">
        <v>3.5</v>
      </c>
      <c r="N1510" s="64">
        <v>191.3</v>
      </c>
    </row>
    <row r="1511" spans="1:14" x14ac:dyDescent="0.25">
      <c r="A1511" t="s">
        <v>430</v>
      </c>
      <c r="B1511" s="1" t="s">
        <v>562</v>
      </c>
      <c r="C1511" s="291" t="s">
        <v>585</v>
      </c>
      <c r="D1511" s="1" t="s">
        <v>2424</v>
      </c>
      <c r="E1511" s="1">
        <v>128</v>
      </c>
      <c r="J1511" s="64" t="s">
        <v>191</v>
      </c>
      <c r="K1511" s="64" t="s">
        <v>282</v>
      </c>
      <c r="L1511" s="64" t="s">
        <v>291</v>
      </c>
      <c r="M1511" s="64">
        <v>4</v>
      </c>
      <c r="N1511" s="64">
        <v>169</v>
      </c>
    </row>
    <row r="1512" spans="1:14" x14ac:dyDescent="0.25">
      <c r="A1512" t="s">
        <v>430</v>
      </c>
      <c r="B1512" s="1" t="s">
        <v>562</v>
      </c>
      <c r="C1512" s="291" t="s">
        <v>585</v>
      </c>
      <c r="D1512" s="1">
        <v>3</v>
      </c>
      <c r="E1512" s="1">
        <v>180</v>
      </c>
      <c r="J1512" s="64" t="s">
        <v>191</v>
      </c>
      <c r="K1512" s="64" t="s">
        <v>282</v>
      </c>
      <c r="L1512" s="64" t="s">
        <v>291</v>
      </c>
      <c r="M1512" s="64">
        <v>4.5</v>
      </c>
      <c r="N1512" s="64">
        <v>143.6</v>
      </c>
    </row>
    <row r="1513" spans="1:14" x14ac:dyDescent="0.25">
      <c r="A1513" t="s">
        <v>430</v>
      </c>
      <c r="B1513" s="1" t="s">
        <v>562</v>
      </c>
      <c r="C1513" s="291" t="s">
        <v>585</v>
      </c>
      <c r="D1513" s="1" t="s">
        <v>2425</v>
      </c>
      <c r="E1513" s="1">
        <v>260</v>
      </c>
      <c r="J1513" s="64" t="s">
        <v>191</v>
      </c>
      <c r="K1513" s="64" t="s">
        <v>282</v>
      </c>
      <c r="L1513" s="64" t="s">
        <v>291</v>
      </c>
      <c r="M1513" s="64">
        <v>5</v>
      </c>
      <c r="N1513" s="64">
        <v>127</v>
      </c>
    </row>
    <row r="1514" spans="1:14" x14ac:dyDescent="0.25">
      <c r="A1514" t="s">
        <v>430</v>
      </c>
      <c r="B1514" s="1" t="s">
        <v>562</v>
      </c>
      <c r="C1514" s="291" t="s">
        <v>586</v>
      </c>
      <c r="D1514" s="1" t="s">
        <v>2428</v>
      </c>
      <c r="E1514" s="1">
        <v>41</v>
      </c>
      <c r="J1514" s="64" t="s">
        <v>191</v>
      </c>
      <c r="K1514" s="64" t="s">
        <v>282</v>
      </c>
      <c r="L1514" s="64" t="s">
        <v>291</v>
      </c>
      <c r="M1514" s="64">
        <v>5.5</v>
      </c>
      <c r="N1514" s="64">
        <v>104</v>
      </c>
    </row>
    <row r="1515" spans="1:14" x14ac:dyDescent="0.25">
      <c r="A1515" t="s">
        <v>430</v>
      </c>
      <c r="B1515" s="1" t="s">
        <v>562</v>
      </c>
      <c r="C1515" s="291" t="s">
        <v>586</v>
      </c>
      <c r="D1515" s="1">
        <v>1</v>
      </c>
      <c r="E1515" s="1">
        <v>63</v>
      </c>
      <c r="J1515" s="64" t="s">
        <v>191</v>
      </c>
      <c r="K1515" s="64" t="s">
        <v>282</v>
      </c>
      <c r="L1515" s="64" t="s">
        <v>291</v>
      </c>
      <c r="M1515" s="64">
        <v>6</v>
      </c>
      <c r="N1515" s="64">
        <v>91.6</v>
      </c>
    </row>
    <row r="1516" spans="1:14" x14ac:dyDescent="0.25">
      <c r="A1516" t="s">
        <v>430</v>
      </c>
      <c r="B1516" s="1" t="s">
        <v>562</v>
      </c>
      <c r="C1516" s="291" t="s">
        <v>586</v>
      </c>
      <c r="D1516" s="1" t="s">
        <v>2423</v>
      </c>
      <c r="E1516" s="1">
        <v>89</v>
      </c>
      <c r="J1516" s="64" t="s">
        <v>191</v>
      </c>
      <c r="K1516" s="64" t="s">
        <v>282</v>
      </c>
      <c r="L1516" s="64" t="s">
        <v>291</v>
      </c>
      <c r="M1516" s="64">
        <v>6.5</v>
      </c>
      <c r="N1516" s="64">
        <v>76.8</v>
      </c>
    </row>
    <row r="1517" spans="1:14" x14ac:dyDescent="0.25">
      <c r="A1517" t="s">
        <v>430</v>
      </c>
      <c r="B1517" s="1" t="s">
        <v>562</v>
      </c>
      <c r="C1517" s="291" t="s">
        <v>586</v>
      </c>
      <c r="D1517" s="1">
        <v>2</v>
      </c>
      <c r="E1517" s="1">
        <v>120</v>
      </c>
      <c r="J1517" s="64" t="s">
        <v>191</v>
      </c>
      <c r="K1517" s="64" t="s">
        <v>282</v>
      </c>
      <c r="L1517" s="64" t="s">
        <v>291</v>
      </c>
      <c r="M1517" s="64">
        <v>7</v>
      </c>
      <c r="N1517" s="64">
        <v>62.8</v>
      </c>
    </row>
    <row r="1518" spans="1:14" x14ac:dyDescent="0.25">
      <c r="A1518" t="s">
        <v>430</v>
      </c>
      <c r="B1518" s="1" t="s">
        <v>562</v>
      </c>
      <c r="C1518" s="291" t="s">
        <v>586</v>
      </c>
      <c r="D1518" s="1" t="s">
        <v>2424</v>
      </c>
      <c r="E1518" s="1">
        <v>155</v>
      </c>
      <c r="J1518" s="64" t="s">
        <v>191</v>
      </c>
      <c r="K1518" s="64" t="s">
        <v>282</v>
      </c>
      <c r="L1518" s="64" t="s">
        <v>291</v>
      </c>
      <c r="M1518" s="64">
        <v>7.5</v>
      </c>
      <c r="N1518" s="64">
        <v>43.2</v>
      </c>
    </row>
    <row r="1519" spans="1:14" x14ac:dyDescent="0.25">
      <c r="A1519" t="s">
        <v>430</v>
      </c>
      <c r="B1519" s="1" t="s">
        <v>562</v>
      </c>
      <c r="C1519" s="291" t="s">
        <v>586</v>
      </c>
      <c r="D1519" s="1">
        <v>3</v>
      </c>
      <c r="E1519" s="1">
        <v>205</v>
      </c>
      <c r="J1519" s="64" t="s">
        <v>191</v>
      </c>
      <c r="K1519" s="64" t="s">
        <v>282</v>
      </c>
      <c r="L1519" s="64" t="s">
        <v>291</v>
      </c>
      <c r="M1519" s="64">
        <v>8</v>
      </c>
      <c r="N1519" s="64">
        <v>35.1</v>
      </c>
    </row>
    <row r="1520" spans="1:14" x14ac:dyDescent="0.25">
      <c r="A1520" t="s">
        <v>430</v>
      </c>
      <c r="B1520" s="1" t="s">
        <v>562</v>
      </c>
      <c r="C1520" s="291" t="s">
        <v>586</v>
      </c>
      <c r="D1520" s="1" t="s">
        <v>2425</v>
      </c>
      <c r="E1520" s="1">
        <v>285</v>
      </c>
      <c r="J1520" s="64" t="s">
        <v>191</v>
      </c>
      <c r="K1520" s="64" t="s">
        <v>282</v>
      </c>
      <c r="L1520" s="64" t="s">
        <v>174</v>
      </c>
      <c r="M1520" s="64">
        <v>1</v>
      </c>
      <c r="N1520" s="64">
        <v>489</v>
      </c>
    </row>
    <row r="1521" spans="1:14" x14ac:dyDescent="0.25">
      <c r="A1521" t="s">
        <v>430</v>
      </c>
      <c r="B1521" s="1" t="s">
        <v>562</v>
      </c>
      <c r="C1521" s="291" t="s">
        <v>586</v>
      </c>
      <c r="D1521" s="1">
        <v>4</v>
      </c>
      <c r="E1521" s="1">
        <v>408</v>
      </c>
      <c r="J1521" s="64" t="s">
        <v>191</v>
      </c>
      <c r="K1521" s="64" t="s">
        <v>282</v>
      </c>
      <c r="L1521" s="64" t="s">
        <v>174</v>
      </c>
      <c r="M1521" s="64">
        <v>1.5</v>
      </c>
      <c r="N1521" s="64">
        <v>472.6</v>
      </c>
    </row>
    <row r="1522" spans="1:14" x14ac:dyDescent="0.25">
      <c r="A1522" t="s">
        <v>430</v>
      </c>
      <c r="B1522" s="1" t="s">
        <v>562</v>
      </c>
      <c r="C1522" s="291" t="s">
        <v>586</v>
      </c>
      <c r="D1522" s="1" t="s">
        <v>2426</v>
      </c>
      <c r="E1522" s="1">
        <v>633</v>
      </c>
      <c r="J1522" s="64" t="s">
        <v>191</v>
      </c>
      <c r="K1522" s="64" t="s">
        <v>282</v>
      </c>
      <c r="L1522" s="64" t="s">
        <v>174</v>
      </c>
      <c r="M1522" s="64">
        <v>2</v>
      </c>
      <c r="N1522" s="64">
        <v>402</v>
      </c>
    </row>
    <row r="1523" spans="1:14" x14ac:dyDescent="0.25">
      <c r="A1523" t="s">
        <v>430</v>
      </c>
      <c r="B1523" s="1" t="s">
        <v>562</v>
      </c>
      <c r="C1523" s="291" t="s">
        <v>587</v>
      </c>
      <c r="D1523" s="1" t="s">
        <v>2428</v>
      </c>
      <c r="E1523" s="1">
        <v>19.8</v>
      </c>
      <c r="J1523" s="64" t="s">
        <v>191</v>
      </c>
      <c r="K1523" s="64" t="s">
        <v>282</v>
      </c>
      <c r="L1523" s="64" t="s">
        <v>174</v>
      </c>
      <c r="M1523" s="64">
        <v>2.5</v>
      </c>
      <c r="N1523" s="64">
        <v>380.6</v>
      </c>
    </row>
    <row r="1524" spans="1:14" x14ac:dyDescent="0.25">
      <c r="A1524" t="s">
        <v>430</v>
      </c>
      <c r="B1524" s="1" t="s">
        <v>562</v>
      </c>
      <c r="C1524" s="291" t="s">
        <v>587</v>
      </c>
      <c r="D1524" s="1">
        <v>1</v>
      </c>
      <c r="E1524" s="1">
        <v>27</v>
      </c>
      <c r="J1524" s="64" t="s">
        <v>191</v>
      </c>
      <c r="K1524" s="64" t="s">
        <v>282</v>
      </c>
      <c r="L1524" s="64" t="s">
        <v>174</v>
      </c>
      <c r="M1524" s="64">
        <v>3</v>
      </c>
      <c r="N1524" s="64">
        <v>344</v>
      </c>
    </row>
    <row r="1525" spans="1:14" x14ac:dyDescent="0.25">
      <c r="A1525" t="s">
        <v>430</v>
      </c>
      <c r="B1525" s="1" t="s">
        <v>562</v>
      </c>
      <c r="C1525" s="291" t="s">
        <v>587</v>
      </c>
      <c r="D1525" s="1" t="s">
        <v>2423</v>
      </c>
      <c r="E1525" s="1">
        <v>37.5</v>
      </c>
      <c r="J1525" s="64" t="s">
        <v>191</v>
      </c>
      <c r="K1525" s="64" t="s">
        <v>282</v>
      </c>
      <c r="L1525" s="64" t="s">
        <v>174</v>
      </c>
      <c r="M1525" s="64">
        <v>3.5</v>
      </c>
      <c r="N1525" s="64">
        <v>302.2</v>
      </c>
    </row>
    <row r="1526" spans="1:14" x14ac:dyDescent="0.25">
      <c r="A1526" t="s">
        <v>430</v>
      </c>
      <c r="B1526" s="1" t="s">
        <v>562</v>
      </c>
      <c r="C1526" s="291" t="s">
        <v>587</v>
      </c>
      <c r="D1526" s="1">
        <v>2</v>
      </c>
      <c r="E1526" s="1">
        <v>54</v>
      </c>
      <c r="J1526" s="64" t="s">
        <v>191</v>
      </c>
      <c r="K1526" s="64" t="s">
        <v>282</v>
      </c>
      <c r="L1526" s="64" t="s">
        <v>174</v>
      </c>
      <c r="M1526" s="64">
        <v>4</v>
      </c>
      <c r="N1526" s="64">
        <v>267</v>
      </c>
    </row>
    <row r="1527" spans="1:14" x14ac:dyDescent="0.25">
      <c r="A1527" t="s">
        <v>430</v>
      </c>
      <c r="B1527" s="1" t="s">
        <v>562</v>
      </c>
      <c r="C1527" s="291" t="s">
        <v>587</v>
      </c>
      <c r="D1527" s="1" t="s">
        <v>2424</v>
      </c>
      <c r="E1527" s="1">
        <v>82</v>
      </c>
      <c r="J1527" s="64" t="s">
        <v>191</v>
      </c>
      <c r="K1527" s="64" t="s">
        <v>282</v>
      </c>
      <c r="L1527" s="64" t="s">
        <v>174</v>
      </c>
      <c r="M1527" s="64">
        <v>4.5</v>
      </c>
      <c r="N1527" s="64">
        <v>245.4</v>
      </c>
    </row>
    <row r="1528" spans="1:14" x14ac:dyDescent="0.25">
      <c r="A1528" t="s">
        <v>430</v>
      </c>
      <c r="B1528" s="1" t="s">
        <v>562</v>
      </c>
      <c r="C1528" s="291" t="s">
        <v>587</v>
      </c>
      <c r="D1528" s="1">
        <v>3</v>
      </c>
      <c r="E1528" s="1">
        <v>132</v>
      </c>
      <c r="J1528" s="64" t="s">
        <v>191</v>
      </c>
      <c r="K1528" s="64" t="s">
        <v>282</v>
      </c>
      <c r="L1528" s="64" t="s">
        <v>174</v>
      </c>
      <c r="M1528" s="64">
        <v>5</v>
      </c>
      <c r="N1528" s="64">
        <v>217</v>
      </c>
    </row>
    <row r="1529" spans="1:14" x14ac:dyDescent="0.25">
      <c r="A1529" t="s">
        <v>430</v>
      </c>
      <c r="B1529" s="1" t="s">
        <v>562</v>
      </c>
      <c r="C1529" s="291" t="s">
        <v>587</v>
      </c>
      <c r="D1529" s="1" t="s">
        <v>2425</v>
      </c>
      <c r="E1529" s="1">
        <v>225</v>
      </c>
      <c r="J1529" s="64" t="s">
        <v>191</v>
      </c>
      <c r="K1529" s="64" t="s">
        <v>282</v>
      </c>
      <c r="L1529" s="64" t="s">
        <v>174</v>
      </c>
      <c r="M1529" s="64">
        <v>5.5</v>
      </c>
      <c r="N1529" s="64">
        <v>193</v>
      </c>
    </row>
    <row r="1530" spans="1:14" x14ac:dyDescent="0.25">
      <c r="A1530" t="s">
        <v>430</v>
      </c>
      <c r="B1530" s="1" t="s">
        <v>562</v>
      </c>
      <c r="C1530" s="291" t="s">
        <v>588</v>
      </c>
      <c r="D1530" s="1">
        <v>1</v>
      </c>
      <c r="E1530" s="1">
        <v>20.5</v>
      </c>
      <c r="J1530" s="64" t="s">
        <v>191</v>
      </c>
      <c r="K1530" s="64" t="s">
        <v>282</v>
      </c>
      <c r="L1530" s="64" t="s">
        <v>174</v>
      </c>
      <c r="M1530" s="64">
        <v>6</v>
      </c>
      <c r="N1530" s="64">
        <v>170</v>
      </c>
    </row>
    <row r="1531" spans="1:14" x14ac:dyDescent="0.25">
      <c r="A1531" t="s">
        <v>430</v>
      </c>
      <c r="B1531" s="1" t="s">
        <v>562</v>
      </c>
      <c r="C1531" s="291" t="s">
        <v>588</v>
      </c>
      <c r="D1531" s="1">
        <v>2</v>
      </c>
      <c r="E1531" s="1">
        <v>26.5</v>
      </c>
      <c r="J1531" s="64" t="s">
        <v>191</v>
      </c>
      <c r="K1531" s="64" t="s">
        <v>282</v>
      </c>
      <c r="L1531" s="64" t="s">
        <v>174</v>
      </c>
      <c r="M1531" s="64">
        <v>6.5</v>
      </c>
      <c r="N1531" s="64">
        <v>149.30000000000001</v>
      </c>
    </row>
    <row r="1532" spans="1:14" x14ac:dyDescent="0.25">
      <c r="A1532" t="s">
        <v>430</v>
      </c>
      <c r="B1532" s="1" t="s">
        <v>562</v>
      </c>
      <c r="C1532" s="291" t="s">
        <v>588</v>
      </c>
      <c r="D1532" s="1">
        <v>3</v>
      </c>
      <c r="E1532" s="1">
        <v>36</v>
      </c>
      <c r="J1532" s="64" t="s">
        <v>191</v>
      </c>
      <c r="K1532" s="64" t="s">
        <v>282</v>
      </c>
      <c r="L1532" s="64" t="s">
        <v>174</v>
      </c>
      <c r="M1532" s="64">
        <v>7</v>
      </c>
      <c r="N1532" s="64">
        <v>122</v>
      </c>
    </row>
    <row r="1533" spans="1:14" x14ac:dyDescent="0.25">
      <c r="A1533" t="s">
        <v>430</v>
      </c>
      <c r="B1533" s="1" t="s">
        <v>562</v>
      </c>
      <c r="C1533" s="291" t="s">
        <v>588</v>
      </c>
      <c r="D1533" s="1">
        <v>4</v>
      </c>
      <c r="E1533" s="1">
        <v>55</v>
      </c>
      <c r="J1533" s="64" t="s">
        <v>191</v>
      </c>
      <c r="K1533" s="64" t="s">
        <v>282</v>
      </c>
      <c r="L1533" s="64" t="s">
        <v>174</v>
      </c>
      <c r="M1533" s="64">
        <v>7.5</v>
      </c>
      <c r="N1533" s="64">
        <v>90.8</v>
      </c>
    </row>
    <row r="1534" spans="1:14" x14ac:dyDescent="0.25">
      <c r="A1534" t="s">
        <v>430</v>
      </c>
      <c r="B1534" s="1" t="s">
        <v>562</v>
      </c>
      <c r="C1534" s="291" t="s">
        <v>588</v>
      </c>
      <c r="D1534" s="1">
        <v>5</v>
      </c>
      <c r="E1534" s="1">
        <v>86</v>
      </c>
      <c r="J1534" s="64" t="s">
        <v>191</v>
      </c>
      <c r="K1534" s="64" t="s">
        <v>282</v>
      </c>
      <c r="L1534" s="64" t="s">
        <v>174</v>
      </c>
      <c r="M1534" s="64">
        <v>8</v>
      </c>
      <c r="N1534" s="64">
        <v>73.7</v>
      </c>
    </row>
    <row r="1535" spans="1:14" x14ac:dyDescent="0.25">
      <c r="A1535" t="s">
        <v>430</v>
      </c>
      <c r="B1535" s="1" t="s">
        <v>562</v>
      </c>
      <c r="C1535" s="291" t="s">
        <v>588</v>
      </c>
      <c r="D1535" s="1">
        <v>6</v>
      </c>
      <c r="E1535" s="1">
        <v>137</v>
      </c>
      <c r="J1535" s="64" t="s">
        <v>191</v>
      </c>
      <c r="K1535" s="64" t="s">
        <v>90</v>
      </c>
      <c r="L1535" s="64" t="s">
        <v>91</v>
      </c>
      <c r="M1535" s="64">
        <v>2</v>
      </c>
      <c r="N1535" s="64">
        <v>0.9</v>
      </c>
    </row>
    <row r="1536" spans="1:14" x14ac:dyDescent="0.25">
      <c r="A1536" t="s">
        <v>430</v>
      </c>
      <c r="B1536" s="1" t="s">
        <v>562</v>
      </c>
      <c r="C1536" s="291" t="s">
        <v>589</v>
      </c>
      <c r="D1536" s="1" t="s">
        <v>2428</v>
      </c>
      <c r="E1536" s="1">
        <v>41.5</v>
      </c>
      <c r="J1536" s="64" t="s">
        <v>191</v>
      </c>
      <c r="K1536" s="64" t="s">
        <v>90</v>
      </c>
      <c r="L1536" s="64" t="s">
        <v>91</v>
      </c>
      <c r="M1536" s="64">
        <v>3</v>
      </c>
      <c r="N1536" s="64">
        <v>1.2</v>
      </c>
    </row>
    <row r="1537" spans="1:14" x14ac:dyDescent="0.25">
      <c r="A1537" t="s">
        <v>430</v>
      </c>
      <c r="B1537" s="1" t="s">
        <v>562</v>
      </c>
      <c r="C1537" s="291" t="s">
        <v>589</v>
      </c>
      <c r="D1537" s="1">
        <v>1</v>
      </c>
      <c r="E1537" s="1">
        <v>64</v>
      </c>
      <c r="J1537" s="64" t="s">
        <v>191</v>
      </c>
      <c r="K1537" s="64" t="s">
        <v>90</v>
      </c>
      <c r="L1537" s="64" t="s">
        <v>91</v>
      </c>
      <c r="M1537" s="64">
        <v>4</v>
      </c>
      <c r="N1537" s="64">
        <v>1.5</v>
      </c>
    </row>
    <row r="1538" spans="1:14" x14ac:dyDescent="0.25">
      <c r="A1538" t="s">
        <v>430</v>
      </c>
      <c r="B1538" s="1" t="s">
        <v>562</v>
      </c>
      <c r="C1538" s="291" t="s">
        <v>589</v>
      </c>
      <c r="D1538" s="1" t="s">
        <v>2423</v>
      </c>
      <c r="E1538" s="1">
        <v>91</v>
      </c>
      <c r="J1538" s="64" t="s">
        <v>191</v>
      </c>
      <c r="K1538" s="64" t="s">
        <v>90</v>
      </c>
      <c r="L1538" s="64" t="s">
        <v>91</v>
      </c>
      <c r="M1538" s="64">
        <v>5</v>
      </c>
      <c r="N1538" s="64">
        <v>1.7</v>
      </c>
    </row>
    <row r="1539" spans="1:14" x14ac:dyDescent="0.25">
      <c r="A1539" t="s">
        <v>430</v>
      </c>
      <c r="B1539" s="1" t="s">
        <v>562</v>
      </c>
      <c r="C1539" s="291" t="s">
        <v>589</v>
      </c>
      <c r="D1539" s="1">
        <v>2</v>
      </c>
      <c r="E1539" s="1">
        <v>119</v>
      </c>
      <c r="J1539" s="64" t="s">
        <v>191</v>
      </c>
      <c r="K1539" s="64" t="s">
        <v>90</v>
      </c>
      <c r="L1539" s="64" t="s">
        <v>91</v>
      </c>
      <c r="M1539" s="64">
        <v>6</v>
      </c>
      <c r="N1539" s="64">
        <v>1.9</v>
      </c>
    </row>
    <row r="1540" spans="1:14" x14ac:dyDescent="0.25">
      <c r="A1540" t="s">
        <v>430</v>
      </c>
      <c r="B1540" s="1" t="s">
        <v>562</v>
      </c>
      <c r="C1540" s="291" t="s">
        <v>589</v>
      </c>
      <c r="D1540" s="1" t="s">
        <v>2424</v>
      </c>
      <c r="E1540" s="1">
        <v>151</v>
      </c>
      <c r="J1540" s="64" t="s">
        <v>191</v>
      </c>
      <c r="K1540" s="64" t="s">
        <v>90</v>
      </c>
      <c r="L1540" s="64" t="s">
        <v>91</v>
      </c>
      <c r="M1540" s="64">
        <v>7</v>
      </c>
      <c r="N1540" s="64">
        <v>2.0299999999999998</v>
      </c>
    </row>
    <row r="1541" spans="1:14" x14ac:dyDescent="0.25">
      <c r="A1541" t="s">
        <v>430</v>
      </c>
      <c r="B1541" s="1" t="s">
        <v>562</v>
      </c>
      <c r="C1541" s="291" t="s">
        <v>589</v>
      </c>
      <c r="D1541" s="1">
        <v>3</v>
      </c>
      <c r="E1541" s="1">
        <v>203</v>
      </c>
      <c r="J1541" s="64" t="s">
        <v>191</v>
      </c>
      <c r="K1541" s="64" t="s">
        <v>90</v>
      </c>
      <c r="L1541" s="64" t="s">
        <v>91</v>
      </c>
      <c r="M1541" s="64">
        <v>8</v>
      </c>
      <c r="N1541" s="64">
        <v>2.17</v>
      </c>
    </row>
    <row r="1542" spans="1:14" x14ac:dyDescent="0.25">
      <c r="A1542" t="s">
        <v>430</v>
      </c>
      <c r="B1542" s="1" t="s">
        <v>562</v>
      </c>
      <c r="C1542" s="291" t="s">
        <v>589</v>
      </c>
      <c r="D1542" s="1" t="s">
        <v>2425</v>
      </c>
      <c r="E1542" s="1">
        <v>265</v>
      </c>
      <c r="J1542" s="64" t="s">
        <v>191</v>
      </c>
      <c r="K1542" s="64" t="s">
        <v>90</v>
      </c>
      <c r="L1542" s="64" t="s">
        <v>91</v>
      </c>
      <c r="M1542" s="64">
        <v>9</v>
      </c>
      <c r="N1542" s="64">
        <v>2.2999999999999998</v>
      </c>
    </row>
    <row r="1543" spans="1:14" x14ac:dyDescent="0.25">
      <c r="A1543" t="s">
        <v>430</v>
      </c>
      <c r="B1543" s="1" t="s">
        <v>562</v>
      </c>
      <c r="C1543" s="291" t="s">
        <v>589</v>
      </c>
      <c r="D1543" s="1">
        <v>4</v>
      </c>
      <c r="E1543" s="1">
        <v>405</v>
      </c>
      <c r="J1543" s="64" t="s">
        <v>191</v>
      </c>
      <c r="K1543" s="64" t="s">
        <v>90</v>
      </c>
      <c r="L1543" s="64" t="s">
        <v>91</v>
      </c>
      <c r="M1543" s="64">
        <v>10</v>
      </c>
      <c r="N1543" s="64">
        <v>2.4700000000000002</v>
      </c>
    </row>
    <row r="1544" spans="1:14" x14ac:dyDescent="0.25">
      <c r="A1544" t="s">
        <v>430</v>
      </c>
      <c r="B1544" s="1" t="s">
        <v>562</v>
      </c>
      <c r="C1544" s="291" t="s">
        <v>589</v>
      </c>
      <c r="D1544" s="1" t="s">
        <v>2426</v>
      </c>
      <c r="E1544" s="1">
        <v>566</v>
      </c>
      <c r="J1544" s="64" t="s">
        <v>191</v>
      </c>
      <c r="K1544" s="64" t="s">
        <v>90</v>
      </c>
      <c r="L1544" s="64" t="s">
        <v>91</v>
      </c>
      <c r="M1544" s="64">
        <v>11</v>
      </c>
      <c r="N1544" s="64">
        <v>2.63</v>
      </c>
    </row>
    <row r="1545" spans="1:14" x14ac:dyDescent="0.25">
      <c r="A1545" t="s">
        <v>430</v>
      </c>
      <c r="B1545" s="1" t="s">
        <v>562</v>
      </c>
      <c r="C1545" s="291" t="s">
        <v>590</v>
      </c>
      <c r="D1545" s="1">
        <v>1</v>
      </c>
      <c r="E1545" s="1">
        <v>65</v>
      </c>
      <c r="J1545" s="64" t="s">
        <v>191</v>
      </c>
      <c r="K1545" s="64" t="s">
        <v>90</v>
      </c>
      <c r="L1545" s="64" t="s">
        <v>91</v>
      </c>
      <c r="M1545" s="64">
        <v>12</v>
      </c>
      <c r="N1545" s="64">
        <v>2.8</v>
      </c>
    </row>
    <row r="1546" spans="1:14" x14ac:dyDescent="0.25">
      <c r="A1546" t="s">
        <v>430</v>
      </c>
      <c r="B1546" s="1" t="s">
        <v>562</v>
      </c>
      <c r="C1546" s="291" t="s">
        <v>590</v>
      </c>
      <c r="D1546" s="1">
        <v>2</v>
      </c>
      <c r="E1546" s="1">
        <v>90</v>
      </c>
      <c r="J1546" s="64" t="s">
        <v>191</v>
      </c>
      <c r="K1546" s="64" t="s">
        <v>90</v>
      </c>
      <c r="L1546" s="64" t="s">
        <v>91</v>
      </c>
      <c r="M1546" s="64">
        <v>13</v>
      </c>
      <c r="N1546" s="64">
        <v>2.97</v>
      </c>
    </row>
    <row r="1547" spans="1:14" x14ac:dyDescent="0.25">
      <c r="A1547" t="s">
        <v>430</v>
      </c>
      <c r="B1547" s="1" t="s">
        <v>562</v>
      </c>
      <c r="C1547" s="291" t="s">
        <v>590</v>
      </c>
      <c r="D1547" s="1">
        <v>3</v>
      </c>
      <c r="E1547" s="1">
        <v>115</v>
      </c>
      <c r="J1547" s="64" t="s">
        <v>191</v>
      </c>
      <c r="K1547" s="64" t="s">
        <v>90</v>
      </c>
      <c r="L1547" s="64" t="s">
        <v>91</v>
      </c>
      <c r="M1547" s="64">
        <v>14</v>
      </c>
      <c r="N1547" s="64">
        <v>3.14</v>
      </c>
    </row>
    <row r="1548" spans="1:14" x14ac:dyDescent="0.25">
      <c r="A1548" t="s">
        <v>430</v>
      </c>
      <c r="B1548" s="1" t="s">
        <v>562</v>
      </c>
      <c r="C1548" s="291" t="s">
        <v>590</v>
      </c>
      <c r="D1548" s="1">
        <v>4</v>
      </c>
      <c r="E1548" s="1">
        <v>154</v>
      </c>
      <c r="J1548" s="64" t="s">
        <v>191</v>
      </c>
      <c r="K1548" s="64" t="s">
        <v>90</v>
      </c>
      <c r="L1548" s="64" t="s">
        <v>91</v>
      </c>
      <c r="M1548" s="64">
        <v>15</v>
      </c>
      <c r="N1548" s="64">
        <v>3.3</v>
      </c>
    </row>
    <row r="1549" spans="1:14" x14ac:dyDescent="0.25">
      <c r="A1549" t="s">
        <v>430</v>
      </c>
      <c r="B1549" s="1" t="s">
        <v>562</v>
      </c>
      <c r="C1549" s="291" t="s">
        <v>590</v>
      </c>
      <c r="D1549" s="1">
        <v>5</v>
      </c>
      <c r="E1549" s="1">
        <v>202</v>
      </c>
      <c r="J1549" s="64" t="s">
        <v>191</v>
      </c>
      <c r="K1549" s="64" t="s">
        <v>90</v>
      </c>
      <c r="L1549" s="64" t="s">
        <v>92</v>
      </c>
      <c r="M1549" s="64">
        <v>2</v>
      </c>
      <c r="N1549" s="64">
        <v>1</v>
      </c>
    </row>
    <row r="1550" spans="1:14" x14ac:dyDescent="0.25">
      <c r="A1550" t="s">
        <v>430</v>
      </c>
      <c r="B1550" s="1" t="s">
        <v>562</v>
      </c>
      <c r="C1550" s="291" t="s">
        <v>590</v>
      </c>
      <c r="D1550" s="1">
        <v>6</v>
      </c>
      <c r="E1550" s="1">
        <v>265</v>
      </c>
      <c r="J1550" s="64" t="s">
        <v>191</v>
      </c>
      <c r="K1550" s="64" t="s">
        <v>90</v>
      </c>
      <c r="L1550" s="64" t="s">
        <v>92</v>
      </c>
      <c r="M1550" s="64">
        <v>3</v>
      </c>
      <c r="N1550" s="64">
        <v>1.3</v>
      </c>
    </row>
    <row r="1551" spans="1:14" x14ac:dyDescent="0.25">
      <c r="A1551" t="s">
        <v>430</v>
      </c>
      <c r="B1551" s="1" t="s">
        <v>562</v>
      </c>
      <c r="C1551" s="291" t="s">
        <v>591</v>
      </c>
      <c r="D1551" s="1">
        <v>0</v>
      </c>
      <c r="E1551" s="1">
        <v>133</v>
      </c>
      <c r="J1551" s="64" t="s">
        <v>191</v>
      </c>
      <c r="K1551" s="64" t="s">
        <v>90</v>
      </c>
      <c r="L1551" s="64" t="s">
        <v>92</v>
      </c>
      <c r="M1551" s="64">
        <v>4</v>
      </c>
      <c r="N1551" s="64">
        <v>1.6</v>
      </c>
    </row>
    <row r="1552" spans="1:14" x14ac:dyDescent="0.25">
      <c r="A1552" t="s">
        <v>430</v>
      </c>
      <c r="B1552" s="1" t="s">
        <v>562</v>
      </c>
      <c r="C1552" s="291" t="s">
        <v>591</v>
      </c>
      <c r="D1552" s="1" t="s">
        <v>2428</v>
      </c>
      <c r="E1552" s="1">
        <v>160</v>
      </c>
      <c r="J1552" s="64" t="s">
        <v>191</v>
      </c>
      <c r="K1552" s="64" t="s">
        <v>90</v>
      </c>
      <c r="L1552" s="64" t="s">
        <v>92</v>
      </c>
      <c r="M1552" s="64">
        <v>5</v>
      </c>
      <c r="N1552" s="64">
        <v>1.95</v>
      </c>
    </row>
    <row r="1553" spans="1:14" x14ac:dyDescent="0.25">
      <c r="A1553" t="s">
        <v>430</v>
      </c>
      <c r="B1553" s="1" t="s">
        <v>562</v>
      </c>
      <c r="C1553" s="291" t="s">
        <v>591</v>
      </c>
      <c r="D1553" s="1">
        <v>1</v>
      </c>
      <c r="E1553" s="1">
        <v>183</v>
      </c>
      <c r="J1553" s="64" t="s">
        <v>191</v>
      </c>
      <c r="K1553" s="64" t="s">
        <v>90</v>
      </c>
      <c r="L1553" s="64" t="s">
        <v>92</v>
      </c>
      <c r="M1553" s="64">
        <v>6</v>
      </c>
      <c r="N1553" s="64">
        <v>2.2999999999999998</v>
      </c>
    </row>
    <row r="1554" spans="1:14" x14ac:dyDescent="0.25">
      <c r="A1554" t="s">
        <v>430</v>
      </c>
      <c r="B1554" s="1" t="s">
        <v>562</v>
      </c>
      <c r="C1554" s="291" t="s">
        <v>591</v>
      </c>
      <c r="D1554" s="1" t="s">
        <v>2423</v>
      </c>
      <c r="E1554" s="1">
        <v>218</v>
      </c>
      <c r="J1554" s="64" t="s">
        <v>191</v>
      </c>
      <c r="K1554" s="64" t="s">
        <v>90</v>
      </c>
      <c r="L1554" s="64" t="s">
        <v>92</v>
      </c>
      <c r="M1554" s="64">
        <v>7</v>
      </c>
      <c r="N1554" s="64">
        <v>2.5</v>
      </c>
    </row>
    <row r="1555" spans="1:14" x14ac:dyDescent="0.25">
      <c r="A1555" t="s">
        <v>430</v>
      </c>
      <c r="B1555" s="1" t="s">
        <v>562</v>
      </c>
      <c r="C1555" s="291" t="s">
        <v>591</v>
      </c>
      <c r="D1555" s="1">
        <v>2</v>
      </c>
      <c r="E1555" s="1">
        <v>255</v>
      </c>
      <c r="J1555" s="64" t="s">
        <v>191</v>
      </c>
      <c r="K1555" s="64" t="s">
        <v>90</v>
      </c>
      <c r="L1555" s="64" t="s">
        <v>92</v>
      </c>
      <c r="M1555" s="64">
        <v>8</v>
      </c>
      <c r="N1555" s="64">
        <v>2.7</v>
      </c>
    </row>
    <row r="1556" spans="1:14" x14ac:dyDescent="0.25">
      <c r="A1556" t="s">
        <v>430</v>
      </c>
      <c r="B1556" s="1" t="s">
        <v>562</v>
      </c>
      <c r="C1556" s="291" t="s">
        <v>591</v>
      </c>
      <c r="D1556" s="1" t="s">
        <v>2424</v>
      </c>
      <c r="E1556" s="1">
        <v>313</v>
      </c>
      <c r="J1556" s="64" t="s">
        <v>191</v>
      </c>
      <c r="K1556" s="64" t="s">
        <v>90</v>
      </c>
      <c r="L1556" s="64" t="s">
        <v>92</v>
      </c>
      <c r="M1556" s="64">
        <v>9</v>
      </c>
      <c r="N1556" s="64">
        <v>2.9</v>
      </c>
    </row>
    <row r="1557" spans="1:14" x14ac:dyDescent="0.25">
      <c r="A1557" t="s">
        <v>430</v>
      </c>
      <c r="B1557" s="1" t="s">
        <v>562</v>
      </c>
      <c r="C1557" s="291" t="s">
        <v>591</v>
      </c>
      <c r="D1557" s="1">
        <v>3</v>
      </c>
      <c r="E1557" s="1">
        <v>395</v>
      </c>
      <c r="J1557" s="64" t="s">
        <v>191</v>
      </c>
      <c r="K1557" s="64" t="s">
        <v>90</v>
      </c>
      <c r="L1557" s="64" t="s">
        <v>92</v>
      </c>
      <c r="M1557" s="64">
        <v>10</v>
      </c>
      <c r="N1557" s="64">
        <v>3.03</v>
      </c>
    </row>
    <row r="1558" spans="1:14" x14ac:dyDescent="0.25">
      <c r="A1558" t="s">
        <v>430</v>
      </c>
      <c r="B1558" s="1" t="s">
        <v>562</v>
      </c>
      <c r="C1558" s="291" t="s">
        <v>591</v>
      </c>
      <c r="D1558" s="1" t="s">
        <v>2425</v>
      </c>
      <c r="E1558" s="1">
        <v>466</v>
      </c>
      <c r="J1558" s="64" t="s">
        <v>191</v>
      </c>
      <c r="K1558" s="64" t="s">
        <v>90</v>
      </c>
      <c r="L1558" s="64" t="s">
        <v>92</v>
      </c>
      <c r="M1558" s="64">
        <v>11</v>
      </c>
      <c r="N1558" s="64">
        <v>3.16</v>
      </c>
    </row>
    <row r="1559" spans="1:14" x14ac:dyDescent="0.25">
      <c r="A1559" t="s">
        <v>430</v>
      </c>
      <c r="B1559" s="1" t="s">
        <v>562</v>
      </c>
      <c r="C1559" s="291" t="s">
        <v>591</v>
      </c>
      <c r="D1559" s="1">
        <v>4</v>
      </c>
      <c r="E1559" s="1">
        <v>600</v>
      </c>
      <c r="J1559" s="64" t="s">
        <v>191</v>
      </c>
      <c r="K1559" s="64" t="s">
        <v>90</v>
      </c>
      <c r="L1559" s="64" t="s">
        <v>92</v>
      </c>
      <c r="M1559" s="64">
        <v>12</v>
      </c>
      <c r="N1559" s="64">
        <v>3.3</v>
      </c>
    </row>
    <row r="1560" spans="1:14" x14ac:dyDescent="0.25">
      <c r="A1560" t="s">
        <v>430</v>
      </c>
      <c r="B1560" s="1" t="s">
        <v>562</v>
      </c>
      <c r="C1560" s="291" t="s">
        <v>591</v>
      </c>
      <c r="D1560" s="1" t="s">
        <v>2426</v>
      </c>
      <c r="E1560" s="1">
        <v>790</v>
      </c>
      <c r="J1560" s="64" t="s">
        <v>191</v>
      </c>
      <c r="K1560" s="64" t="s">
        <v>90</v>
      </c>
      <c r="L1560" s="64" t="s">
        <v>92</v>
      </c>
      <c r="M1560" s="64">
        <v>13</v>
      </c>
      <c r="N1560" s="64">
        <v>3.4</v>
      </c>
    </row>
    <row r="1561" spans="1:14" x14ac:dyDescent="0.25">
      <c r="A1561" t="s">
        <v>430</v>
      </c>
      <c r="B1561" s="1" t="s">
        <v>562</v>
      </c>
      <c r="C1561" s="291" t="s">
        <v>591</v>
      </c>
      <c r="D1561" s="1">
        <v>5</v>
      </c>
      <c r="E1561" s="1">
        <v>1000</v>
      </c>
      <c r="J1561" s="64" t="s">
        <v>191</v>
      </c>
      <c r="K1561" s="64" t="s">
        <v>90</v>
      </c>
      <c r="L1561" s="64" t="s">
        <v>92</v>
      </c>
      <c r="M1561" s="64">
        <v>14</v>
      </c>
      <c r="N1561" s="64">
        <v>3.5</v>
      </c>
    </row>
    <row r="1562" spans="1:14" x14ac:dyDescent="0.25">
      <c r="A1562" t="s">
        <v>430</v>
      </c>
      <c r="B1562" s="1" t="s">
        <v>562</v>
      </c>
      <c r="C1562" s="291" t="s">
        <v>592</v>
      </c>
      <c r="D1562" s="1">
        <v>1</v>
      </c>
      <c r="E1562" s="1">
        <v>98</v>
      </c>
      <c r="J1562" s="64" t="s">
        <v>191</v>
      </c>
      <c r="K1562" s="64" t="s">
        <v>90</v>
      </c>
      <c r="L1562" s="64" t="s">
        <v>92</v>
      </c>
      <c r="M1562" s="64">
        <v>15</v>
      </c>
      <c r="N1562" s="64">
        <v>3.6</v>
      </c>
    </row>
    <row r="1563" spans="1:14" x14ac:dyDescent="0.25">
      <c r="A1563" t="s">
        <v>430</v>
      </c>
      <c r="B1563" s="1" t="s">
        <v>562</v>
      </c>
      <c r="C1563" s="291" t="s">
        <v>592</v>
      </c>
      <c r="D1563" s="1">
        <v>2</v>
      </c>
      <c r="E1563" s="1">
        <v>137</v>
      </c>
      <c r="J1563" s="64" t="s">
        <v>191</v>
      </c>
      <c r="K1563" s="64" t="s">
        <v>90</v>
      </c>
      <c r="L1563" s="64" t="s">
        <v>292</v>
      </c>
      <c r="M1563" s="64">
        <v>2</v>
      </c>
      <c r="N1563" s="64">
        <v>1.1000000000000001</v>
      </c>
    </row>
    <row r="1564" spans="1:14" x14ac:dyDescent="0.25">
      <c r="A1564" t="s">
        <v>430</v>
      </c>
      <c r="B1564" s="1" t="s">
        <v>562</v>
      </c>
      <c r="C1564" s="291" t="s">
        <v>592</v>
      </c>
      <c r="D1564" s="1">
        <v>3</v>
      </c>
      <c r="E1564" s="1">
        <v>198</v>
      </c>
      <c r="J1564" s="64" t="s">
        <v>191</v>
      </c>
      <c r="K1564" s="64" t="s">
        <v>90</v>
      </c>
      <c r="L1564" s="64" t="s">
        <v>292</v>
      </c>
      <c r="M1564" s="64">
        <v>3</v>
      </c>
      <c r="N1564" s="64">
        <v>1.55</v>
      </c>
    </row>
    <row r="1565" spans="1:14" x14ac:dyDescent="0.25">
      <c r="A1565" t="s">
        <v>430</v>
      </c>
      <c r="B1565" s="1" t="s">
        <v>562</v>
      </c>
      <c r="C1565" s="291" t="s">
        <v>592</v>
      </c>
      <c r="D1565" s="1">
        <v>4</v>
      </c>
      <c r="E1565" s="1">
        <v>280</v>
      </c>
      <c r="J1565" s="64" t="s">
        <v>191</v>
      </c>
      <c r="K1565" s="64" t="s">
        <v>90</v>
      </c>
      <c r="L1565" s="64" t="s">
        <v>292</v>
      </c>
      <c r="M1565" s="64">
        <v>4</v>
      </c>
      <c r="N1565" s="64">
        <v>2</v>
      </c>
    </row>
    <row r="1566" spans="1:14" x14ac:dyDescent="0.25">
      <c r="A1566" t="s">
        <v>430</v>
      </c>
      <c r="B1566" s="1" t="s">
        <v>562</v>
      </c>
      <c r="C1566" s="291" t="s">
        <v>592</v>
      </c>
      <c r="D1566" s="1">
        <v>5</v>
      </c>
      <c r="E1566" s="1">
        <v>393</v>
      </c>
      <c r="J1566" s="64" t="s">
        <v>191</v>
      </c>
      <c r="K1566" s="64" t="s">
        <v>90</v>
      </c>
      <c r="L1566" s="64" t="s">
        <v>292</v>
      </c>
      <c r="M1566" s="64">
        <v>5</v>
      </c>
      <c r="N1566" s="64">
        <v>2.35</v>
      </c>
    </row>
    <row r="1567" spans="1:14" x14ac:dyDescent="0.25">
      <c r="A1567" t="s">
        <v>430</v>
      </c>
      <c r="B1567" s="1" t="s">
        <v>562</v>
      </c>
      <c r="C1567" s="291" t="s">
        <v>592</v>
      </c>
      <c r="D1567" s="1">
        <v>6</v>
      </c>
      <c r="E1567" s="1">
        <v>570</v>
      </c>
      <c r="J1567" s="64" t="s">
        <v>191</v>
      </c>
      <c r="K1567" s="64" t="s">
        <v>90</v>
      </c>
      <c r="L1567" s="64" t="s">
        <v>292</v>
      </c>
      <c r="M1567" s="64">
        <v>6</v>
      </c>
      <c r="N1567" s="64">
        <v>2.7</v>
      </c>
    </row>
    <row r="1568" spans="1:14" x14ac:dyDescent="0.25">
      <c r="A1568" t="s">
        <v>430</v>
      </c>
      <c r="B1568" s="1" t="s">
        <v>647</v>
      </c>
      <c r="C1568" s="291" t="s">
        <v>624</v>
      </c>
      <c r="D1568" s="1">
        <v>0</v>
      </c>
      <c r="E1568" s="1">
        <v>0</v>
      </c>
      <c r="J1568" s="64" t="s">
        <v>191</v>
      </c>
      <c r="K1568" s="64" t="s">
        <v>90</v>
      </c>
      <c r="L1568" s="64" t="s">
        <v>292</v>
      </c>
      <c r="M1568" s="64">
        <v>7</v>
      </c>
      <c r="N1568" s="64">
        <v>3.13</v>
      </c>
    </row>
    <row r="1569" spans="1:14" x14ac:dyDescent="0.25">
      <c r="A1569" t="s">
        <v>430</v>
      </c>
      <c r="B1569" s="1" t="s">
        <v>647</v>
      </c>
      <c r="C1569" s="291" t="s">
        <v>625</v>
      </c>
      <c r="D1569" s="1">
        <v>0</v>
      </c>
      <c r="E1569" s="1">
        <v>17.899999999999999</v>
      </c>
      <c r="J1569" s="64" t="s">
        <v>191</v>
      </c>
      <c r="K1569" s="64" t="s">
        <v>90</v>
      </c>
      <c r="L1569" s="64" t="s">
        <v>292</v>
      </c>
      <c r="M1569" s="64">
        <v>8</v>
      </c>
      <c r="N1569" s="64">
        <v>3.56</v>
      </c>
    </row>
    <row r="1570" spans="1:14" x14ac:dyDescent="0.25">
      <c r="A1570" t="s">
        <v>430</v>
      </c>
      <c r="B1570" s="1" t="s">
        <v>647</v>
      </c>
      <c r="C1570" s="291" t="s">
        <v>256</v>
      </c>
      <c r="D1570" s="1">
        <v>0</v>
      </c>
      <c r="E1570" s="1">
        <v>0</v>
      </c>
      <c r="J1570" s="64" t="s">
        <v>191</v>
      </c>
      <c r="K1570" s="64" t="s">
        <v>90</v>
      </c>
      <c r="L1570" s="64" t="s">
        <v>292</v>
      </c>
      <c r="M1570" s="64">
        <v>9</v>
      </c>
      <c r="N1570" s="64">
        <v>4</v>
      </c>
    </row>
    <row r="1571" spans="1:14" x14ac:dyDescent="0.25">
      <c r="A1571" t="s">
        <v>430</v>
      </c>
      <c r="B1571" s="1" t="s">
        <v>647</v>
      </c>
      <c r="C1571" s="291" t="s">
        <v>626</v>
      </c>
      <c r="D1571" s="1">
        <v>0</v>
      </c>
      <c r="E1571" s="1">
        <v>0</v>
      </c>
      <c r="J1571" s="64" t="s">
        <v>191</v>
      </c>
      <c r="K1571" s="64" t="s">
        <v>90</v>
      </c>
      <c r="L1571" s="64" t="s">
        <v>292</v>
      </c>
      <c r="M1571" s="64">
        <v>10</v>
      </c>
      <c r="N1571" s="64">
        <v>4.37</v>
      </c>
    </row>
    <row r="1572" spans="1:14" x14ac:dyDescent="0.25">
      <c r="A1572" t="s">
        <v>430</v>
      </c>
      <c r="B1572" s="1" t="s">
        <v>647</v>
      </c>
      <c r="C1572" s="291" t="s">
        <v>156</v>
      </c>
      <c r="D1572" s="1">
        <v>0</v>
      </c>
      <c r="E1572" s="1">
        <v>40.5</v>
      </c>
      <c r="J1572" s="64" t="s">
        <v>191</v>
      </c>
      <c r="K1572" s="64" t="s">
        <v>90</v>
      </c>
      <c r="L1572" s="64" t="s">
        <v>292</v>
      </c>
      <c r="M1572" s="64">
        <v>11</v>
      </c>
      <c r="N1572" s="64">
        <v>4.74</v>
      </c>
    </row>
    <row r="1573" spans="1:14" x14ac:dyDescent="0.25">
      <c r="A1573" t="s">
        <v>430</v>
      </c>
      <c r="B1573" s="1" t="s">
        <v>647</v>
      </c>
      <c r="C1573" s="291" t="s">
        <v>157</v>
      </c>
      <c r="D1573" s="1">
        <v>0</v>
      </c>
      <c r="E1573" s="1">
        <v>58</v>
      </c>
      <c r="J1573" s="64" t="s">
        <v>191</v>
      </c>
      <c r="K1573" s="64" t="s">
        <v>90</v>
      </c>
      <c r="L1573" s="64" t="s">
        <v>292</v>
      </c>
      <c r="M1573" s="64">
        <v>12</v>
      </c>
      <c r="N1573" s="64">
        <v>5.0999999999999996</v>
      </c>
    </row>
    <row r="1574" spans="1:14" x14ac:dyDescent="0.25">
      <c r="A1574" t="s">
        <v>430</v>
      </c>
      <c r="B1574" s="1" t="s">
        <v>647</v>
      </c>
      <c r="C1574" s="291" t="s">
        <v>627</v>
      </c>
      <c r="D1574" s="1">
        <v>0</v>
      </c>
      <c r="E1574" s="1">
        <v>30.8</v>
      </c>
      <c r="J1574" s="64" t="s">
        <v>191</v>
      </c>
      <c r="K1574" s="64" t="s">
        <v>90</v>
      </c>
      <c r="L1574" s="64" t="s">
        <v>293</v>
      </c>
      <c r="M1574" s="64">
        <v>4</v>
      </c>
      <c r="N1574" s="64">
        <v>2</v>
      </c>
    </row>
    <row r="1575" spans="1:14" x14ac:dyDescent="0.25">
      <c r="A1575" t="s">
        <v>430</v>
      </c>
      <c r="B1575" s="1" t="s">
        <v>647</v>
      </c>
      <c r="C1575" s="291" t="s">
        <v>257</v>
      </c>
      <c r="D1575" s="1">
        <v>0</v>
      </c>
      <c r="E1575" s="1">
        <v>0</v>
      </c>
      <c r="J1575" s="64" t="s">
        <v>191</v>
      </c>
      <c r="K1575" s="64" t="s">
        <v>90</v>
      </c>
      <c r="L1575" s="64" t="s">
        <v>293</v>
      </c>
      <c r="M1575" s="64">
        <v>5</v>
      </c>
      <c r="N1575" s="64">
        <v>2.2999999999999998</v>
      </c>
    </row>
    <row r="1576" spans="1:14" x14ac:dyDescent="0.25">
      <c r="A1576" t="s">
        <v>430</v>
      </c>
      <c r="B1576" s="1" t="s">
        <v>647</v>
      </c>
      <c r="C1576" s="291" t="s">
        <v>158</v>
      </c>
      <c r="D1576" s="1">
        <v>0</v>
      </c>
      <c r="E1576" s="1">
        <v>71.7</v>
      </c>
      <c r="J1576" s="64" t="s">
        <v>191</v>
      </c>
      <c r="K1576" s="64" t="s">
        <v>90</v>
      </c>
      <c r="L1576" s="64" t="s">
        <v>293</v>
      </c>
      <c r="M1576" s="64">
        <v>6</v>
      </c>
      <c r="N1576" s="64">
        <v>2.6</v>
      </c>
    </row>
    <row r="1577" spans="1:14" x14ac:dyDescent="0.25">
      <c r="A1577" t="s">
        <v>430</v>
      </c>
      <c r="B1577" s="1" t="s">
        <v>647</v>
      </c>
      <c r="C1577" s="291" t="s">
        <v>631</v>
      </c>
      <c r="D1577" s="1">
        <v>0</v>
      </c>
      <c r="E1577" s="1">
        <v>0</v>
      </c>
      <c r="J1577" s="64" t="s">
        <v>191</v>
      </c>
      <c r="K1577" s="64" t="s">
        <v>90</v>
      </c>
      <c r="L1577" s="64" t="s">
        <v>293</v>
      </c>
      <c r="M1577" s="64">
        <v>7</v>
      </c>
      <c r="N1577" s="64">
        <v>2.83</v>
      </c>
    </row>
    <row r="1578" spans="1:14" x14ac:dyDescent="0.25">
      <c r="A1578" t="s">
        <v>430</v>
      </c>
      <c r="B1578" s="1" t="s">
        <v>647</v>
      </c>
      <c r="C1578" s="291" t="s">
        <v>628</v>
      </c>
      <c r="D1578" s="1">
        <v>0</v>
      </c>
      <c r="E1578" s="1">
        <v>88.9</v>
      </c>
      <c r="J1578" s="64" t="s">
        <v>191</v>
      </c>
      <c r="K1578" s="64" t="s">
        <v>90</v>
      </c>
      <c r="L1578" s="64" t="s">
        <v>293</v>
      </c>
      <c r="M1578" s="64">
        <v>8</v>
      </c>
      <c r="N1578" s="64">
        <v>3.06</v>
      </c>
    </row>
    <row r="1579" spans="1:14" x14ac:dyDescent="0.25">
      <c r="A1579" t="s">
        <v>430</v>
      </c>
      <c r="B1579" s="1" t="s">
        <v>647</v>
      </c>
      <c r="C1579" s="291" t="s">
        <v>258</v>
      </c>
      <c r="D1579" s="1">
        <v>0</v>
      </c>
      <c r="E1579" s="1">
        <v>0</v>
      </c>
      <c r="J1579" s="64" t="s">
        <v>191</v>
      </c>
      <c r="K1579" s="64" t="s">
        <v>90</v>
      </c>
      <c r="L1579" s="64" t="s">
        <v>293</v>
      </c>
      <c r="M1579" s="64">
        <v>9</v>
      </c>
      <c r="N1579" s="64">
        <v>3.3</v>
      </c>
    </row>
    <row r="1580" spans="1:14" x14ac:dyDescent="0.25">
      <c r="A1580" t="s">
        <v>430</v>
      </c>
      <c r="B1580" s="1" t="s">
        <v>647</v>
      </c>
      <c r="C1580" s="291" t="s">
        <v>639</v>
      </c>
      <c r="D1580" s="1">
        <v>0</v>
      </c>
      <c r="E1580" s="1">
        <v>0</v>
      </c>
      <c r="J1580" s="64" t="s">
        <v>191</v>
      </c>
      <c r="K1580" s="64" t="s">
        <v>90</v>
      </c>
      <c r="L1580" s="64" t="s">
        <v>293</v>
      </c>
      <c r="M1580" s="64">
        <v>10</v>
      </c>
      <c r="N1580" s="64">
        <v>3.47</v>
      </c>
    </row>
    <row r="1581" spans="1:14" x14ac:dyDescent="0.25">
      <c r="A1581" t="s">
        <v>430</v>
      </c>
      <c r="B1581" s="1" t="s">
        <v>648</v>
      </c>
      <c r="C1581" s="291" t="s">
        <v>624</v>
      </c>
      <c r="D1581" s="1">
        <v>0</v>
      </c>
      <c r="E1581" s="1">
        <v>9.9</v>
      </c>
      <c r="J1581" s="64" t="s">
        <v>191</v>
      </c>
      <c r="K1581" s="64" t="s">
        <v>90</v>
      </c>
      <c r="L1581" s="64" t="s">
        <v>293</v>
      </c>
      <c r="M1581" s="64">
        <v>11</v>
      </c>
      <c r="N1581" s="64">
        <v>3.63</v>
      </c>
    </row>
    <row r="1582" spans="1:14" x14ac:dyDescent="0.25">
      <c r="A1582" t="s">
        <v>430</v>
      </c>
      <c r="B1582" s="1" t="s">
        <v>648</v>
      </c>
      <c r="C1582" s="291" t="s">
        <v>625</v>
      </c>
      <c r="D1582" s="1">
        <v>0</v>
      </c>
      <c r="E1582" s="1">
        <v>14.2</v>
      </c>
      <c r="J1582" s="64" t="s">
        <v>191</v>
      </c>
      <c r="K1582" s="64" t="s">
        <v>90</v>
      </c>
      <c r="L1582" s="64" t="s">
        <v>293</v>
      </c>
      <c r="M1582" s="64">
        <v>12</v>
      </c>
      <c r="N1582" s="64">
        <v>3.8</v>
      </c>
    </row>
    <row r="1583" spans="1:14" x14ac:dyDescent="0.25">
      <c r="A1583" t="s">
        <v>430</v>
      </c>
      <c r="B1583" s="1" t="s">
        <v>648</v>
      </c>
      <c r="C1583" s="291" t="s">
        <v>256</v>
      </c>
      <c r="D1583" s="1">
        <v>0</v>
      </c>
      <c r="E1583" s="1">
        <v>21.9</v>
      </c>
      <c r="J1583" s="64" t="s">
        <v>191</v>
      </c>
      <c r="K1583" s="64" t="s">
        <v>90</v>
      </c>
      <c r="L1583" s="64" t="s">
        <v>293</v>
      </c>
      <c r="M1583" s="64">
        <v>13</v>
      </c>
      <c r="N1583" s="64">
        <v>4</v>
      </c>
    </row>
    <row r="1584" spans="1:14" x14ac:dyDescent="0.25">
      <c r="A1584" t="s">
        <v>430</v>
      </c>
      <c r="B1584" s="1" t="s">
        <v>648</v>
      </c>
      <c r="C1584" s="291" t="s">
        <v>626</v>
      </c>
      <c r="D1584" s="1">
        <v>0</v>
      </c>
      <c r="E1584" s="1">
        <v>18.3</v>
      </c>
      <c r="J1584" s="64" t="s">
        <v>191</v>
      </c>
      <c r="K1584" s="64" t="s">
        <v>90</v>
      </c>
      <c r="L1584" s="64" t="s">
        <v>293</v>
      </c>
      <c r="M1584" s="64">
        <v>14</v>
      </c>
      <c r="N1584" s="64">
        <v>4.2</v>
      </c>
    </row>
    <row r="1585" spans="1:14" x14ac:dyDescent="0.25">
      <c r="A1585" t="s">
        <v>430</v>
      </c>
      <c r="B1585" s="1" t="s">
        <v>648</v>
      </c>
      <c r="C1585" s="291" t="s">
        <v>156</v>
      </c>
      <c r="D1585" s="1">
        <v>0</v>
      </c>
      <c r="E1585" s="1">
        <v>30.7</v>
      </c>
      <c r="J1585" s="64" t="s">
        <v>191</v>
      </c>
      <c r="K1585" s="64" t="s">
        <v>90</v>
      </c>
      <c r="L1585" s="64" t="s">
        <v>293</v>
      </c>
      <c r="M1585" s="64">
        <v>15</v>
      </c>
      <c r="N1585" s="64">
        <v>4.4000000000000004</v>
      </c>
    </row>
    <row r="1586" spans="1:14" x14ac:dyDescent="0.25">
      <c r="A1586" t="s">
        <v>430</v>
      </c>
      <c r="B1586" s="1" t="s">
        <v>648</v>
      </c>
      <c r="C1586" s="291" t="s">
        <v>157</v>
      </c>
      <c r="D1586" s="1">
        <v>0</v>
      </c>
      <c r="E1586" s="1">
        <v>39.9</v>
      </c>
      <c r="J1586" s="64" t="s">
        <v>191</v>
      </c>
      <c r="K1586" s="64" t="s">
        <v>90</v>
      </c>
      <c r="L1586" s="64" t="s">
        <v>294</v>
      </c>
      <c r="M1586" s="64">
        <v>4</v>
      </c>
      <c r="N1586" s="64">
        <v>1.9</v>
      </c>
    </row>
    <row r="1587" spans="1:14" x14ac:dyDescent="0.25">
      <c r="A1587" t="s">
        <v>430</v>
      </c>
      <c r="B1587" s="1" t="s">
        <v>648</v>
      </c>
      <c r="C1587" s="291" t="s">
        <v>627</v>
      </c>
      <c r="D1587" s="1">
        <v>0</v>
      </c>
      <c r="E1587" s="1">
        <v>19.100000000000001</v>
      </c>
      <c r="J1587" s="64" t="s">
        <v>191</v>
      </c>
      <c r="K1587" s="64" t="s">
        <v>90</v>
      </c>
      <c r="L1587" s="64" t="s">
        <v>294</v>
      </c>
      <c r="M1587" s="64">
        <v>5</v>
      </c>
      <c r="N1587" s="64">
        <v>2.25</v>
      </c>
    </row>
    <row r="1588" spans="1:14" x14ac:dyDescent="0.25">
      <c r="A1588" t="s">
        <v>430</v>
      </c>
      <c r="B1588" s="1" t="s">
        <v>648</v>
      </c>
      <c r="C1588" s="291" t="s">
        <v>257</v>
      </c>
      <c r="D1588" s="1">
        <v>0</v>
      </c>
      <c r="E1588" s="1">
        <v>39</v>
      </c>
      <c r="J1588" s="64" t="s">
        <v>191</v>
      </c>
      <c r="K1588" s="64" t="s">
        <v>90</v>
      </c>
      <c r="L1588" s="64" t="s">
        <v>294</v>
      </c>
      <c r="M1588" s="64">
        <v>6</v>
      </c>
      <c r="N1588" s="64">
        <v>2.6</v>
      </c>
    </row>
    <row r="1589" spans="1:14" x14ac:dyDescent="0.25">
      <c r="A1589" t="s">
        <v>430</v>
      </c>
      <c r="B1589" s="1" t="s">
        <v>648</v>
      </c>
      <c r="C1589" s="291" t="s">
        <v>158</v>
      </c>
      <c r="D1589" s="1">
        <v>0</v>
      </c>
      <c r="E1589" s="1">
        <v>62.9</v>
      </c>
      <c r="J1589" s="64" t="s">
        <v>191</v>
      </c>
      <c r="K1589" s="64" t="s">
        <v>90</v>
      </c>
      <c r="L1589" s="64" t="s">
        <v>294</v>
      </c>
      <c r="M1589" s="64">
        <v>7</v>
      </c>
      <c r="N1589" s="64">
        <v>2.87</v>
      </c>
    </row>
    <row r="1590" spans="1:14" x14ac:dyDescent="0.25">
      <c r="A1590" t="s">
        <v>430</v>
      </c>
      <c r="B1590" s="1" t="s">
        <v>648</v>
      </c>
      <c r="C1590" s="291" t="s">
        <v>631</v>
      </c>
      <c r="D1590" s="1">
        <v>0</v>
      </c>
      <c r="E1590" s="1">
        <v>52.6</v>
      </c>
      <c r="J1590" s="64" t="s">
        <v>191</v>
      </c>
      <c r="K1590" s="64" t="s">
        <v>90</v>
      </c>
      <c r="L1590" s="64" t="s">
        <v>294</v>
      </c>
      <c r="M1590" s="64">
        <v>8</v>
      </c>
      <c r="N1590" s="64">
        <v>3.14</v>
      </c>
    </row>
    <row r="1591" spans="1:14" x14ac:dyDescent="0.25">
      <c r="A1591" t="s">
        <v>430</v>
      </c>
      <c r="B1591" s="1" t="s">
        <v>648</v>
      </c>
      <c r="C1591" s="291" t="s">
        <v>628</v>
      </c>
      <c r="D1591" s="1">
        <v>0</v>
      </c>
      <c r="E1591" s="1">
        <v>72.3</v>
      </c>
      <c r="J1591" s="64" t="s">
        <v>191</v>
      </c>
      <c r="K1591" s="64" t="s">
        <v>90</v>
      </c>
      <c r="L1591" s="64" t="s">
        <v>294</v>
      </c>
      <c r="M1591" s="64">
        <v>9</v>
      </c>
      <c r="N1591" s="64">
        <v>3.4</v>
      </c>
    </row>
    <row r="1592" spans="1:14" x14ac:dyDescent="0.25">
      <c r="A1592" t="s">
        <v>430</v>
      </c>
      <c r="B1592" s="1" t="s">
        <v>648</v>
      </c>
      <c r="C1592" s="291" t="s">
        <v>258</v>
      </c>
      <c r="D1592" s="1">
        <v>0</v>
      </c>
      <c r="E1592" s="1">
        <v>54.9</v>
      </c>
      <c r="J1592" s="64" t="s">
        <v>191</v>
      </c>
      <c r="K1592" s="64" t="s">
        <v>90</v>
      </c>
      <c r="L1592" s="64" t="s">
        <v>294</v>
      </c>
      <c r="M1592" s="64">
        <v>10</v>
      </c>
      <c r="N1592" s="64">
        <v>3.63</v>
      </c>
    </row>
    <row r="1593" spans="1:14" x14ac:dyDescent="0.25">
      <c r="A1593" t="s">
        <v>430</v>
      </c>
      <c r="B1593" s="1" t="s">
        <v>648</v>
      </c>
      <c r="C1593" s="291" t="s">
        <v>639</v>
      </c>
      <c r="D1593" s="1">
        <v>0</v>
      </c>
      <c r="E1593" s="1">
        <v>84.2</v>
      </c>
      <c r="J1593" s="64" t="s">
        <v>191</v>
      </c>
      <c r="K1593" s="64" t="s">
        <v>90</v>
      </c>
      <c r="L1593" s="64" t="s">
        <v>294</v>
      </c>
      <c r="M1593" s="64">
        <v>11</v>
      </c>
      <c r="N1593" s="64">
        <v>3.86</v>
      </c>
    </row>
    <row r="1594" spans="1:14" x14ac:dyDescent="0.25">
      <c r="A1594" t="s">
        <v>430</v>
      </c>
      <c r="B1594" s="1" t="s">
        <v>649</v>
      </c>
      <c r="C1594" s="291" t="s">
        <v>624</v>
      </c>
      <c r="D1594" s="1">
        <v>0</v>
      </c>
      <c r="E1594" s="1">
        <v>12.4</v>
      </c>
      <c r="J1594" s="64" t="s">
        <v>191</v>
      </c>
      <c r="K1594" s="64" t="s">
        <v>90</v>
      </c>
      <c r="L1594" s="64" t="s">
        <v>294</v>
      </c>
      <c r="M1594" s="64">
        <v>12</v>
      </c>
      <c r="N1594" s="64">
        <v>4.0999999999999996</v>
      </c>
    </row>
    <row r="1595" spans="1:14" x14ac:dyDescent="0.25">
      <c r="A1595" t="s">
        <v>430</v>
      </c>
      <c r="B1595" s="1" t="s">
        <v>649</v>
      </c>
      <c r="C1595" s="291" t="s">
        <v>625</v>
      </c>
      <c r="D1595" s="1">
        <v>0</v>
      </c>
      <c r="E1595" s="1">
        <v>19.7</v>
      </c>
      <c r="J1595" s="64" t="s">
        <v>191</v>
      </c>
      <c r="K1595" s="64" t="s">
        <v>90</v>
      </c>
      <c r="L1595" s="64" t="s">
        <v>294</v>
      </c>
      <c r="M1595" s="64">
        <v>13</v>
      </c>
      <c r="N1595" s="64">
        <v>4.2</v>
      </c>
    </row>
    <row r="1596" spans="1:14" x14ac:dyDescent="0.25">
      <c r="A1596" t="s">
        <v>430</v>
      </c>
      <c r="B1596" s="1" t="s">
        <v>649</v>
      </c>
      <c r="C1596" s="291" t="s">
        <v>256</v>
      </c>
      <c r="D1596" s="1">
        <v>0</v>
      </c>
      <c r="E1596" s="1">
        <v>31.1</v>
      </c>
      <c r="J1596" s="64" t="s">
        <v>191</v>
      </c>
      <c r="K1596" s="64" t="s">
        <v>90</v>
      </c>
      <c r="L1596" s="64" t="s">
        <v>294</v>
      </c>
      <c r="M1596" s="64">
        <v>14</v>
      </c>
      <c r="N1596" s="64">
        <v>4.3</v>
      </c>
    </row>
    <row r="1597" spans="1:14" x14ac:dyDescent="0.25">
      <c r="A1597" t="s">
        <v>430</v>
      </c>
      <c r="B1597" s="1" t="s">
        <v>649</v>
      </c>
      <c r="C1597" s="291" t="s">
        <v>626</v>
      </c>
      <c r="D1597" s="1">
        <v>0</v>
      </c>
      <c r="E1597" s="1">
        <v>26.9</v>
      </c>
      <c r="J1597" s="64" t="s">
        <v>191</v>
      </c>
      <c r="K1597" s="64" t="s">
        <v>90</v>
      </c>
      <c r="L1597" s="64" t="s">
        <v>294</v>
      </c>
      <c r="M1597" s="64">
        <v>15</v>
      </c>
      <c r="N1597" s="64">
        <v>4.4000000000000004</v>
      </c>
    </row>
    <row r="1598" spans="1:14" x14ac:dyDescent="0.25">
      <c r="A1598" t="s">
        <v>430</v>
      </c>
      <c r="B1598" s="1" t="s">
        <v>649</v>
      </c>
      <c r="C1598" s="291" t="s">
        <v>156</v>
      </c>
      <c r="D1598" s="1">
        <v>0</v>
      </c>
      <c r="E1598" s="1">
        <v>43.3</v>
      </c>
      <c r="J1598" s="64" t="s">
        <v>191</v>
      </c>
      <c r="K1598" s="64" t="s">
        <v>90</v>
      </c>
      <c r="L1598" s="64" t="s">
        <v>295</v>
      </c>
      <c r="M1598" s="64">
        <v>4</v>
      </c>
      <c r="N1598" s="64">
        <v>2.2000000000000002</v>
      </c>
    </row>
    <row r="1599" spans="1:14" x14ac:dyDescent="0.25">
      <c r="A1599" t="s">
        <v>430</v>
      </c>
      <c r="B1599" s="1" t="s">
        <v>649</v>
      </c>
      <c r="C1599" s="291" t="s">
        <v>157</v>
      </c>
      <c r="D1599" s="1">
        <v>0</v>
      </c>
      <c r="E1599" s="1">
        <v>53.7</v>
      </c>
      <c r="J1599" s="64" t="s">
        <v>191</v>
      </c>
      <c r="K1599" s="64" t="s">
        <v>90</v>
      </c>
      <c r="L1599" s="64" t="s">
        <v>295</v>
      </c>
      <c r="M1599" s="64">
        <v>5</v>
      </c>
      <c r="N1599" s="64">
        <v>2.65</v>
      </c>
    </row>
    <row r="1600" spans="1:14" x14ac:dyDescent="0.25">
      <c r="A1600" t="s">
        <v>430</v>
      </c>
      <c r="B1600" s="1" t="s">
        <v>649</v>
      </c>
      <c r="C1600" s="291" t="s">
        <v>627</v>
      </c>
      <c r="D1600" s="1">
        <v>0</v>
      </c>
      <c r="E1600" s="1">
        <v>33.1</v>
      </c>
      <c r="J1600" s="64" t="s">
        <v>191</v>
      </c>
      <c r="K1600" s="64" t="s">
        <v>90</v>
      </c>
      <c r="L1600" s="64" t="s">
        <v>295</v>
      </c>
      <c r="M1600" s="64">
        <v>6</v>
      </c>
      <c r="N1600" s="64">
        <v>3.1</v>
      </c>
    </row>
    <row r="1601" spans="1:14" x14ac:dyDescent="0.25">
      <c r="A1601" t="s">
        <v>430</v>
      </c>
      <c r="B1601" s="1" t="s">
        <v>649</v>
      </c>
      <c r="C1601" s="291" t="s">
        <v>257</v>
      </c>
      <c r="D1601" s="1">
        <v>0</v>
      </c>
      <c r="E1601" s="1">
        <v>54.5</v>
      </c>
      <c r="J1601" s="64" t="s">
        <v>191</v>
      </c>
      <c r="K1601" s="64" t="s">
        <v>90</v>
      </c>
      <c r="L1601" s="64" t="s">
        <v>295</v>
      </c>
      <c r="M1601" s="64">
        <v>7</v>
      </c>
      <c r="N1601" s="64">
        <v>3.47</v>
      </c>
    </row>
    <row r="1602" spans="1:14" x14ac:dyDescent="0.25">
      <c r="A1602" t="s">
        <v>430</v>
      </c>
      <c r="B1602" s="1" t="s">
        <v>649</v>
      </c>
      <c r="C1602" s="291" t="s">
        <v>158</v>
      </c>
      <c r="D1602" s="1">
        <v>0</v>
      </c>
      <c r="E1602" s="1">
        <v>65.3</v>
      </c>
      <c r="J1602" s="64" t="s">
        <v>191</v>
      </c>
      <c r="K1602" s="64" t="s">
        <v>90</v>
      </c>
      <c r="L1602" s="64" t="s">
        <v>295</v>
      </c>
      <c r="M1602" s="64">
        <v>8</v>
      </c>
      <c r="N1602" s="64">
        <v>3.84</v>
      </c>
    </row>
    <row r="1603" spans="1:14" x14ac:dyDescent="0.25">
      <c r="A1603" t="s">
        <v>430</v>
      </c>
      <c r="B1603" s="1" t="s">
        <v>649</v>
      </c>
      <c r="C1603" s="291" t="s">
        <v>631</v>
      </c>
      <c r="D1603" s="1">
        <v>0</v>
      </c>
      <c r="E1603" s="1">
        <v>61.9</v>
      </c>
      <c r="J1603" s="64" t="s">
        <v>191</v>
      </c>
      <c r="K1603" s="64" t="s">
        <v>90</v>
      </c>
      <c r="L1603" s="64" t="s">
        <v>295</v>
      </c>
      <c r="M1603" s="64">
        <v>9</v>
      </c>
      <c r="N1603" s="64">
        <v>4.2</v>
      </c>
    </row>
    <row r="1604" spans="1:14" x14ac:dyDescent="0.25">
      <c r="A1604" t="s">
        <v>430</v>
      </c>
      <c r="B1604" s="1" t="s">
        <v>649</v>
      </c>
      <c r="C1604" s="291" t="s">
        <v>628</v>
      </c>
      <c r="D1604" s="1">
        <v>0</v>
      </c>
      <c r="E1604" s="1">
        <v>85.6</v>
      </c>
      <c r="J1604" s="64" t="s">
        <v>191</v>
      </c>
      <c r="K1604" s="64" t="s">
        <v>90</v>
      </c>
      <c r="L1604" s="64" t="s">
        <v>295</v>
      </c>
      <c r="M1604" s="64">
        <v>10</v>
      </c>
      <c r="N1604" s="64">
        <v>4.63</v>
      </c>
    </row>
    <row r="1605" spans="1:14" x14ac:dyDescent="0.25">
      <c r="A1605" t="s">
        <v>430</v>
      </c>
      <c r="B1605" s="1" t="s">
        <v>649</v>
      </c>
      <c r="C1605" s="291" t="s">
        <v>258</v>
      </c>
      <c r="D1605" s="1">
        <v>0</v>
      </c>
      <c r="E1605" s="1">
        <v>86.9</v>
      </c>
      <c r="J1605" s="64" t="s">
        <v>191</v>
      </c>
      <c r="K1605" s="64" t="s">
        <v>90</v>
      </c>
      <c r="L1605" s="64" t="s">
        <v>295</v>
      </c>
      <c r="M1605" s="64">
        <v>11</v>
      </c>
      <c r="N1605" s="64">
        <v>5.0599999999999996</v>
      </c>
    </row>
    <row r="1606" spans="1:14" x14ac:dyDescent="0.25">
      <c r="A1606" t="s">
        <v>430</v>
      </c>
      <c r="B1606" s="1" t="s">
        <v>649</v>
      </c>
      <c r="C1606" s="291" t="s">
        <v>639</v>
      </c>
      <c r="D1606" s="1">
        <v>0</v>
      </c>
      <c r="E1606" s="1">
        <v>116.4</v>
      </c>
      <c r="J1606" s="64" t="s">
        <v>191</v>
      </c>
      <c r="K1606" s="64" t="s">
        <v>90</v>
      </c>
      <c r="L1606" s="64" t="s">
        <v>295</v>
      </c>
      <c r="M1606" s="64">
        <v>12</v>
      </c>
      <c r="N1606" s="64">
        <v>5.5</v>
      </c>
    </row>
    <row r="1607" spans="1:14" x14ac:dyDescent="0.25">
      <c r="A1607" t="s">
        <v>430</v>
      </c>
      <c r="B1607" s="1" t="s">
        <v>650</v>
      </c>
      <c r="C1607" s="291" t="s">
        <v>624</v>
      </c>
      <c r="D1607" s="1">
        <v>0</v>
      </c>
      <c r="E1607" s="1">
        <v>10.1</v>
      </c>
      <c r="J1607" s="64" t="s">
        <v>191</v>
      </c>
      <c r="K1607" s="64" t="s">
        <v>90</v>
      </c>
      <c r="L1607" s="64" t="s">
        <v>295</v>
      </c>
      <c r="M1607" s="64">
        <v>13</v>
      </c>
      <c r="N1607" s="64">
        <v>6</v>
      </c>
    </row>
    <row r="1608" spans="1:14" x14ac:dyDescent="0.25">
      <c r="A1608" t="s">
        <v>430</v>
      </c>
      <c r="B1608" s="1" t="s">
        <v>650</v>
      </c>
      <c r="C1608" s="291" t="s">
        <v>625</v>
      </c>
      <c r="D1608" s="1">
        <v>0</v>
      </c>
      <c r="E1608" s="1">
        <v>17</v>
      </c>
      <c r="J1608" s="64" t="s">
        <v>191</v>
      </c>
      <c r="K1608" s="64" t="s">
        <v>90</v>
      </c>
      <c r="L1608" s="64" t="s">
        <v>295</v>
      </c>
      <c r="M1608" s="64">
        <v>14</v>
      </c>
      <c r="N1608" s="64">
        <v>6.5</v>
      </c>
    </row>
    <row r="1609" spans="1:14" x14ac:dyDescent="0.25">
      <c r="A1609" t="s">
        <v>430</v>
      </c>
      <c r="B1609" s="1" t="s">
        <v>650</v>
      </c>
      <c r="C1609" s="291" t="s">
        <v>256</v>
      </c>
      <c r="D1609" s="1">
        <v>0</v>
      </c>
      <c r="E1609" s="1">
        <v>27.8</v>
      </c>
      <c r="J1609" s="64" t="s">
        <v>191</v>
      </c>
      <c r="K1609" s="64" t="s">
        <v>90</v>
      </c>
      <c r="L1609" s="64" t="s">
        <v>295</v>
      </c>
      <c r="M1609" s="64">
        <v>15</v>
      </c>
      <c r="N1609" s="64">
        <v>7</v>
      </c>
    </row>
    <row r="1610" spans="1:14" x14ac:dyDescent="0.25">
      <c r="A1610" t="s">
        <v>430</v>
      </c>
      <c r="B1610" s="1" t="s">
        <v>650</v>
      </c>
      <c r="C1610" s="291" t="s">
        <v>626</v>
      </c>
      <c r="D1610" s="1">
        <v>0</v>
      </c>
      <c r="E1610" s="1">
        <v>17</v>
      </c>
      <c r="J1610" s="64" t="s">
        <v>191</v>
      </c>
      <c r="K1610" s="64" t="s">
        <v>90</v>
      </c>
      <c r="L1610" s="64" t="s">
        <v>296</v>
      </c>
      <c r="M1610" s="64">
        <v>4</v>
      </c>
      <c r="N1610" s="64">
        <v>2.7</v>
      </c>
    </row>
    <row r="1611" spans="1:14" x14ac:dyDescent="0.25">
      <c r="A1611" t="s">
        <v>430</v>
      </c>
      <c r="B1611" s="1" t="s">
        <v>650</v>
      </c>
      <c r="C1611" s="291" t="s">
        <v>156</v>
      </c>
      <c r="D1611" s="1">
        <v>0</v>
      </c>
      <c r="E1611" s="1">
        <v>47.2</v>
      </c>
      <c r="J1611" s="64" t="s">
        <v>191</v>
      </c>
      <c r="K1611" s="64" t="s">
        <v>90</v>
      </c>
      <c r="L1611" s="64" t="s">
        <v>296</v>
      </c>
      <c r="M1611" s="64">
        <v>5</v>
      </c>
      <c r="N1611" s="64">
        <v>3.05</v>
      </c>
    </row>
    <row r="1612" spans="1:14" x14ac:dyDescent="0.25">
      <c r="A1612" t="s">
        <v>430</v>
      </c>
      <c r="B1612" s="1" t="s">
        <v>650</v>
      </c>
      <c r="C1612" s="291" t="s">
        <v>157</v>
      </c>
      <c r="D1612" s="1">
        <v>0</v>
      </c>
      <c r="E1612" s="1">
        <v>51.2</v>
      </c>
      <c r="J1612" s="64" t="s">
        <v>191</v>
      </c>
      <c r="K1612" s="64" t="s">
        <v>90</v>
      </c>
      <c r="L1612" s="64" t="s">
        <v>296</v>
      </c>
      <c r="M1612" s="64">
        <v>6</v>
      </c>
      <c r="N1612" s="64">
        <v>3.4</v>
      </c>
    </row>
    <row r="1613" spans="1:14" x14ac:dyDescent="0.25">
      <c r="A1613" t="s">
        <v>430</v>
      </c>
      <c r="B1613" s="1" t="s">
        <v>650</v>
      </c>
      <c r="C1613" s="291" t="s">
        <v>627</v>
      </c>
      <c r="D1613" s="1">
        <v>0</v>
      </c>
      <c r="E1613" s="1">
        <v>27.7</v>
      </c>
      <c r="J1613" s="64" t="s">
        <v>191</v>
      </c>
      <c r="K1613" s="64" t="s">
        <v>90</v>
      </c>
      <c r="L1613" s="64" t="s">
        <v>296</v>
      </c>
      <c r="M1613" s="64">
        <v>7</v>
      </c>
      <c r="N1613" s="64">
        <v>3.75</v>
      </c>
    </row>
    <row r="1614" spans="1:14" x14ac:dyDescent="0.25">
      <c r="A1614" t="s">
        <v>430</v>
      </c>
      <c r="B1614" s="1" t="s">
        <v>650</v>
      </c>
      <c r="C1614" s="291" t="s">
        <v>257</v>
      </c>
      <c r="D1614" s="1">
        <v>0</v>
      </c>
      <c r="E1614" s="1">
        <v>46.2</v>
      </c>
      <c r="J1614" s="64" t="s">
        <v>191</v>
      </c>
      <c r="K1614" s="64" t="s">
        <v>90</v>
      </c>
      <c r="L1614" s="64" t="s">
        <v>296</v>
      </c>
      <c r="M1614" s="64">
        <v>8</v>
      </c>
      <c r="N1614" s="64">
        <v>4.0999999999999996</v>
      </c>
    </row>
    <row r="1615" spans="1:14" x14ac:dyDescent="0.25">
      <c r="A1615" t="s">
        <v>430</v>
      </c>
      <c r="B1615" s="1" t="s">
        <v>650</v>
      </c>
      <c r="C1615" s="291" t="s">
        <v>158</v>
      </c>
      <c r="D1615" s="1">
        <v>0</v>
      </c>
      <c r="E1615" s="1">
        <v>92.9</v>
      </c>
      <c r="J1615" s="64" t="s">
        <v>191</v>
      </c>
      <c r="K1615" s="64" t="s">
        <v>90</v>
      </c>
      <c r="L1615" s="64" t="s">
        <v>296</v>
      </c>
      <c r="M1615" s="64">
        <v>9</v>
      </c>
      <c r="N1615" s="64">
        <v>4.45</v>
      </c>
    </row>
    <row r="1616" spans="1:14" x14ac:dyDescent="0.25">
      <c r="A1616" t="s">
        <v>430</v>
      </c>
      <c r="B1616" s="1" t="s">
        <v>650</v>
      </c>
      <c r="C1616" s="291" t="s">
        <v>631</v>
      </c>
      <c r="D1616" s="1">
        <v>0</v>
      </c>
      <c r="E1616" s="1">
        <v>45.8</v>
      </c>
      <c r="J1616" s="64" t="s">
        <v>191</v>
      </c>
      <c r="K1616" s="64" t="s">
        <v>90</v>
      </c>
      <c r="L1616" s="64" t="s">
        <v>296</v>
      </c>
      <c r="M1616" s="64">
        <v>10</v>
      </c>
      <c r="N1616" s="64">
        <v>4.8</v>
      </c>
    </row>
    <row r="1617" spans="1:14" x14ac:dyDescent="0.25">
      <c r="A1617" t="s">
        <v>430</v>
      </c>
      <c r="B1617" s="1" t="s">
        <v>650</v>
      </c>
      <c r="C1617" s="291" t="s">
        <v>628</v>
      </c>
      <c r="D1617" s="1">
        <v>0</v>
      </c>
      <c r="E1617" s="1">
        <v>82.7</v>
      </c>
      <c r="J1617" s="64" t="s">
        <v>191</v>
      </c>
      <c r="K1617" s="64" t="s">
        <v>90</v>
      </c>
      <c r="L1617" s="64" t="s">
        <v>296</v>
      </c>
      <c r="M1617" s="64">
        <v>11</v>
      </c>
      <c r="N1617" s="64">
        <v>5</v>
      </c>
    </row>
    <row r="1618" spans="1:14" x14ac:dyDescent="0.25">
      <c r="A1618" t="s">
        <v>430</v>
      </c>
      <c r="B1618" s="1" t="s">
        <v>650</v>
      </c>
      <c r="C1618" s="291" t="s">
        <v>258</v>
      </c>
      <c r="D1618" s="1">
        <v>0</v>
      </c>
      <c r="E1618" s="1">
        <v>80.8</v>
      </c>
      <c r="J1618" s="64" t="s">
        <v>191</v>
      </c>
      <c r="K1618" s="64" t="s">
        <v>90</v>
      </c>
      <c r="L1618" s="64" t="s">
        <v>296</v>
      </c>
      <c r="M1618" s="64">
        <v>12</v>
      </c>
      <c r="N1618" s="64">
        <v>5.2</v>
      </c>
    </row>
    <row r="1619" spans="1:14" x14ac:dyDescent="0.25">
      <c r="A1619" t="s">
        <v>430</v>
      </c>
      <c r="B1619" s="1" t="s">
        <v>650</v>
      </c>
      <c r="C1619" s="291" t="s">
        <v>639</v>
      </c>
      <c r="D1619" s="1">
        <v>0</v>
      </c>
      <c r="E1619" s="1">
        <v>79.3</v>
      </c>
      <c r="J1619" s="64" t="s">
        <v>191</v>
      </c>
      <c r="K1619" s="64" t="s">
        <v>90</v>
      </c>
      <c r="L1619" s="64" t="s">
        <v>296</v>
      </c>
      <c r="M1619" s="64">
        <v>13</v>
      </c>
      <c r="N1619" s="64">
        <v>5.4</v>
      </c>
    </row>
    <row r="1620" spans="1:14" x14ac:dyDescent="0.25">
      <c r="A1620" t="s">
        <v>430</v>
      </c>
      <c r="B1620" s="1" t="s">
        <v>651</v>
      </c>
      <c r="C1620" s="291" t="s">
        <v>624</v>
      </c>
      <c r="D1620" s="1">
        <v>0</v>
      </c>
      <c r="E1620" s="1">
        <v>12.6</v>
      </c>
      <c r="J1620" s="64" t="s">
        <v>191</v>
      </c>
      <c r="K1620" s="64" t="s">
        <v>90</v>
      </c>
      <c r="L1620" s="64" t="s">
        <v>296</v>
      </c>
      <c r="M1620" s="64">
        <v>14</v>
      </c>
      <c r="N1620" s="64">
        <v>5.6</v>
      </c>
    </row>
    <row r="1621" spans="1:14" x14ac:dyDescent="0.25">
      <c r="A1621" t="s">
        <v>430</v>
      </c>
      <c r="B1621" s="1" t="s">
        <v>651</v>
      </c>
      <c r="C1621" s="291" t="s">
        <v>625</v>
      </c>
      <c r="D1621" s="1">
        <v>0</v>
      </c>
      <c r="E1621" s="1">
        <v>21.7</v>
      </c>
      <c r="J1621" s="64" t="s">
        <v>191</v>
      </c>
      <c r="K1621" s="64" t="s">
        <v>90</v>
      </c>
      <c r="L1621" s="64" t="s">
        <v>296</v>
      </c>
      <c r="M1621" s="64">
        <v>15</v>
      </c>
      <c r="N1621" s="64">
        <v>5.8</v>
      </c>
    </row>
    <row r="1622" spans="1:14" x14ac:dyDescent="0.25">
      <c r="A1622" t="s">
        <v>430</v>
      </c>
      <c r="B1622" s="1" t="s">
        <v>651</v>
      </c>
      <c r="C1622" s="291" t="s">
        <v>256</v>
      </c>
      <c r="D1622" s="1">
        <v>0</v>
      </c>
      <c r="E1622" s="1">
        <v>33.9</v>
      </c>
      <c r="J1622" s="64" t="s">
        <v>191</v>
      </c>
      <c r="K1622" s="64" t="s">
        <v>90</v>
      </c>
      <c r="L1622" s="64" t="s">
        <v>296</v>
      </c>
      <c r="M1622" s="64">
        <v>16</v>
      </c>
      <c r="N1622" s="64">
        <v>6.04</v>
      </c>
    </row>
    <row r="1623" spans="1:14" x14ac:dyDescent="0.25">
      <c r="A1623" t="s">
        <v>430</v>
      </c>
      <c r="B1623" s="1" t="s">
        <v>651</v>
      </c>
      <c r="C1623" s="291" t="s">
        <v>626</v>
      </c>
      <c r="D1623" s="1">
        <v>0</v>
      </c>
      <c r="E1623" s="1">
        <v>21.7</v>
      </c>
      <c r="J1623" s="64" t="s">
        <v>191</v>
      </c>
      <c r="K1623" s="64" t="s">
        <v>90</v>
      </c>
      <c r="L1623" s="64" t="s">
        <v>296</v>
      </c>
      <c r="M1623" s="64">
        <v>17</v>
      </c>
      <c r="N1623" s="64">
        <v>6.28</v>
      </c>
    </row>
    <row r="1624" spans="1:14" x14ac:dyDescent="0.25">
      <c r="A1624" t="s">
        <v>430</v>
      </c>
      <c r="B1624" s="1" t="s">
        <v>651</v>
      </c>
      <c r="C1624" s="291" t="s">
        <v>156</v>
      </c>
      <c r="D1624" s="1">
        <v>0</v>
      </c>
      <c r="E1624" s="1">
        <v>55.5</v>
      </c>
      <c r="J1624" s="64" t="s">
        <v>191</v>
      </c>
      <c r="K1624" s="64" t="s">
        <v>90</v>
      </c>
      <c r="L1624" s="64" t="s">
        <v>296</v>
      </c>
      <c r="M1624" s="64">
        <v>18</v>
      </c>
      <c r="N1624" s="64">
        <v>6.52</v>
      </c>
    </row>
    <row r="1625" spans="1:14" x14ac:dyDescent="0.25">
      <c r="A1625" t="s">
        <v>430</v>
      </c>
      <c r="B1625" s="1" t="s">
        <v>651</v>
      </c>
      <c r="C1625" s="291" t="s">
        <v>157</v>
      </c>
      <c r="D1625" s="1">
        <v>0</v>
      </c>
      <c r="E1625" s="1">
        <v>55.5</v>
      </c>
      <c r="J1625" s="64" t="s">
        <v>191</v>
      </c>
      <c r="K1625" s="64" t="s">
        <v>90</v>
      </c>
      <c r="L1625" s="64" t="s">
        <v>296</v>
      </c>
      <c r="M1625" s="64">
        <v>19</v>
      </c>
      <c r="N1625" s="64">
        <v>6.76</v>
      </c>
    </row>
    <row r="1626" spans="1:14" x14ac:dyDescent="0.25">
      <c r="A1626" t="s">
        <v>430</v>
      </c>
      <c r="B1626" s="1" t="s">
        <v>651</v>
      </c>
      <c r="C1626" s="291" t="s">
        <v>627</v>
      </c>
      <c r="D1626" s="1">
        <v>0</v>
      </c>
      <c r="E1626" s="1">
        <v>33.9</v>
      </c>
      <c r="J1626" s="64" t="s">
        <v>191</v>
      </c>
      <c r="K1626" s="64" t="s">
        <v>90</v>
      </c>
      <c r="L1626" s="64" t="s">
        <v>296</v>
      </c>
      <c r="M1626" s="64">
        <v>20</v>
      </c>
      <c r="N1626" s="64">
        <v>7</v>
      </c>
    </row>
    <row r="1627" spans="1:14" x14ac:dyDescent="0.25">
      <c r="A1627" t="s">
        <v>430</v>
      </c>
      <c r="B1627" s="1" t="s">
        <v>651</v>
      </c>
      <c r="C1627" s="291" t="s">
        <v>257</v>
      </c>
      <c r="D1627" s="1">
        <v>0</v>
      </c>
      <c r="E1627" s="1">
        <v>50.1</v>
      </c>
      <c r="J1627" s="64" t="s">
        <v>191</v>
      </c>
      <c r="K1627" s="64" t="s">
        <v>90</v>
      </c>
      <c r="L1627" s="64" t="s">
        <v>297</v>
      </c>
      <c r="M1627" s="64">
        <v>4</v>
      </c>
      <c r="N1627" s="64">
        <v>2.2999999999999998</v>
      </c>
    </row>
    <row r="1628" spans="1:14" x14ac:dyDescent="0.25">
      <c r="A1628" t="s">
        <v>430</v>
      </c>
      <c r="B1628" s="1" t="s">
        <v>651</v>
      </c>
      <c r="C1628" s="291" t="s">
        <v>158</v>
      </c>
      <c r="D1628" s="1">
        <v>0</v>
      </c>
      <c r="E1628" s="1">
        <v>83.3</v>
      </c>
      <c r="J1628" s="64" t="s">
        <v>191</v>
      </c>
      <c r="K1628" s="64" t="s">
        <v>90</v>
      </c>
      <c r="L1628" s="64" t="s">
        <v>297</v>
      </c>
      <c r="M1628" s="64">
        <v>5</v>
      </c>
      <c r="N1628" s="64">
        <v>2.8</v>
      </c>
    </row>
    <row r="1629" spans="1:14" x14ac:dyDescent="0.25">
      <c r="A1629" t="s">
        <v>430</v>
      </c>
      <c r="B1629" s="1" t="s">
        <v>651</v>
      </c>
      <c r="C1629" s="291" t="s">
        <v>631</v>
      </c>
      <c r="D1629" s="1">
        <v>0</v>
      </c>
      <c r="E1629" s="1">
        <v>51.1</v>
      </c>
      <c r="J1629" s="64" t="s">
        <v>191</v>
      </c>
      <c r="K1629" s="64" t="s">
        <v>90</v>
      </c>
      <c r="L1629" s="64" t="s">
        <v>297</v>
      </c>
      <c r="M1629" s="64">
        <v>6</v>
      </c>
      <c r="N1629" s="64">
        <v>3.3</v>
      </c>
    </row>
    <row r="1630" spans="1:14" x14ac:dyDescent="0.25">
      <c r="A1630" t="s">
        <v>430</v>
      </c>
      <c r="B1630" s="1" t="s">
        <v>651</v>
      </c>
      <c r="C1630" s="291" t="s">
        <v>628</v>
      </c>
      <c r="D1630" s="1">
        <v>0</v>
      </c>
      <c r="E1630" s="1">
        <v>93.1</v>
      </c>
      <c r="J1630" s="64" t="s">
        <v>191</v>
      </c>
      <c r="K1630" s="64" t="s">
        <v>90</v>
      </c>
      <c r="L1630" s="64" t="s">
        <v>297</v>
      </c>
      <c r="M1630" s="64">
        <v>7</v>
      </c>
      <c r="N1630" s="64">
        <v>3.6</v>
      </c>
    </row>
    <row r="1631" spans="1:14" x14ac:dyDescent="0.25">
      <c r="A1631" t="s">
        <v>430</v>
      </c>
      <c r="B1631" s="1" t="s">
        <v>651</v>
      </c>
      <c r="C1631" s="291" t="s">
        <v>258</v>
      </c>
      <c r="D1631" s="1">
        <v>0</v>
      </c>
      <c r="E1631" s="1">
        <v>83.3</v>
      </c>
      <c r="J1631" s="64" t="s">
        <v>191</v>
      </c>
      <c r="K1631" s="64" t="s">
        <v>90</v>
      </c>
      <c r="L1631" s="64" t="s">
        <v>297</v>
      </c>
      <c r="M1631" s="64">
        <v>8</v>
      </c>
      <c r="N1631" s="64">
        <v>3.9</v>
      </c>
    </row>
    <row r="1632" spans="1:14" x14ac:dyDescent="0.25">
      <c r="A1632" t="s">
        <v>430</v>
      </c>
      <c r="B1632" s="1" t="s">
        <v>651</v>
      </c>
      <c r="C1632" s="291" t="s">
        <v>639</v>
      </c>
      <c r="D1632" s="1">
        <v>0</v>
      </c>
      <c r="E1632" s="1">
        <v>83.3</v>
      </c>
      <c r="J1632" s="64" t="s">
        <v>191</v>
      </c>
      <c r="K1632" s="64" t="s">
        <v>90</v>
      </c>
      <c r="L1632" s="64" t="s">
        <v>297</v>
      </c>
      <c r="M1632" s="64">
        <v>9</v>
      </c>
      <c r="N1632" s="64">
        <v>4.2</v>
      </c>
    </row>
    <row r="1633" spans="1:14" x14ac:dyDescent="0.25">
      <c r="A1633" t="s">
        <v>430</v>
      </c>
      <c r="B1633" s="1" t="s">
        <v>667</v>
      </c>
      <c r="C1633" s="291" t="s">
        <v>624</v>
      </c>
      <c r="D1633" s="1">
        <v>0</v>
      </c>
      <c r="E1633" s="1">
        <v>9.1999999999999993</v>
      </c>
      <c r="J1633" s="64" t="s">
        <v>191</v>
      </c>
      <c r="K1633" s="64" t="s">
        <v>90</v>
      </c>
      <c r="L1633" s="64" t="s">
        <v>297</v>
      </c>
      <c r="M1633" s="64">
        <v>10</v>
      </c>
      <c r="N1633" s="64">
        <v>4.5</v>
      </c>
    </row>
    <row r="1634" spans="1:14" x14ac:dyDescent="0.25">
      <c r="A1634" t="s">
        <v>430</v>
      </c>
      <c r="B1634" s="1" t="s">
        <v>667</v>
      </c>
      <c r="C1634" s="291" t="s">
        <v>625</v>
      </c>
      <c r="D1634" s="1">
        <v>0</v>
      </c>
      <c r="E1634" s="1">
        <v>14.3</v>
      </c>
      <c r="J1634" s="64" t="s">
        <v>191</v>
      </c>
      <c r="K1634" s="64" t="s">
        <v>90</v>
      </c>
      <c r="L1634" s="64" t="s">
        <v>297</v>
      </c>
      <c r="M1634" s="64">
        <v>11</v>
      </c>
      <c r="N1634" s="64">
        <v>4.88</v>
      </c>
    </row>
    <row r="1635" spans="1:14" x14ac:dyDescent="0.25">
      <c r="A1635" t="s">
        <v>430</v>
      </c>
      <c r="B1635" s="1" t="s">
        <v>667</v>
      </c>
      <c r="C1635" s="291" t="s">
        <v>256</v>
      </c>
      <c r="D1635" s="1">
        <v>0</v>
      </c>
      <c r="E1635" s="1">
        <v>23.8</v>
      </c>
      <c r="J1635" s="64" t="s">
        <v>191</v>
      </c>
      <c r="K1635" s="64" t="s">
        <v>90</v>
      </c>
      <c r="L1635" s="64" t="s">
        <v>297</v>
      </c>
      <c r="M1635" s="64">
        <v>12</v>
      </c>
      <c r="N1635" s="64">
        <v>5.26</v>
      </c>
    </row>
    <row r="1636" spans="1:14" x14ac:dyDescent="0.25">
      <c r="A1636" t="s">
        <v>430</v>
      </c>
      <c r="B1636" s="1" t="s">
        <v>667</v>
      </c>
      <c r="C1636" s="291" t="s">
        <v>626</v>
      </c>
      <c r="D1636" s="1">
        <v>0</v>
      </c>
      <c r="E1636" s="1">
        <v>20.2</v>
      </c>
      <c r="J1636" s="64" t="s">
        <v>191</v>
      </c>
      <c r="K1636" s="64" t="s">
        <v>90</v>
      </c>
      <c r="L1636" s="64" t="s">
        <v>297</v>
      </c>
      <c r="M1636" s="64">
        <v>13</v>
      </c>
      <c r="N1636" s="64">
        <v>5.64</v>
      </c>
    </row>
    <row r="1637" spans="1:14" x14ac:dyDescent="0.25">
      <c r="A1637" t="s">
        <v>430</v>
      </c>
      <c r="B1637" s="1" t="s">
        <v>667</v>
      </c>
      <c r="C1637" s="291" t="s">
        <v>156</v>
      </c>
      <c r="D1637" s="1">
        <v>0</v>
      </c>
      <c r="E1637" s="1">
        <v>30.4</v>
      </c>
      <c r="J1637" s="64" t="s">
        <v>191</v>
      </c>
      <c r="K1637" s="64" t="s">
        <v>90</v>
      </c>
      <c r="L1637" s="64" t="s">
        <v>297</v>
      </c>
      <c r="M1637" s="64">
        <v>14</v>
      </c>
      <c r="N1637" s="64">
        <v>6.02</v>
      </c>
    </row>
    <row r="1638" spans="1:14" x14ac:dyDescent="0.25">
      <c r="A1638" t="s">
        <v>430</v>
      </c>
      <c r="B1638" s="1" t="s">
        <v>667</v>
      </c>
      <c r="C1638" s="291" t="s">
        <v>157</v>
      </c>
      <c r="D1638" s="1">
        <v>0</v>
      </c>
      <c r="E1638" s="1">
        <v>42.9</v>
      </c>
      <c r="J1638" s="64" t="s">
        <v>191</v>
      </c>
      <c r="K1638" s="64" t="s">
        <v>90</v>
      </c>
      <c r="L1638" s="64" t="s">
        <v>297</v>
      </c>
      <c r="M1638" s="64">
        <v>15</v>
      </c>
      <c r="N1638" s="64">
        <v>6.4</v>
      </c>
    </row>
    <row r="1639" spans="1:14" x14ac:dyDescent="0.25">
      <c r="A1639" t="s">
        <v>430</v>
      </c>
      <c r="B1639" s="1" t="s">
        <v>667</v>
      </c>
      <c r="C1639" s="291" t="s">
        <v>627</v>
      </c>
      <c r="D1639" s="1">
        <v>0</v>
      </c>
      <c r="E1639" s="1">
        <v>25.8</v>
      </c>
      <c r="J1639" s="64" t="s">
        <v>191</v>
      </c>
      <c r="K1639" s="64" t="s">
        <v>90</v>
      </c>
      <c r="L1639" s="64" t="s">
        <v>297</v>
      </c>
      <c r="M1639" s="64">
        <v>16</v>
      </c>
      <c r="N1639" s="64">
        <v>6.56</v>
      </c>
    </row>
    <row r="1640" spans="1:14" x14ac:dyDescent="0.25">
      <c r="A1640" t="s">
        <v>430</v>
      </c>
      <c r="B1640" s="1" t="s">
        <v>667</v>
      </c>
      <c r="C1640" s="291" t="s">
        <v>257</v>
      </c>
      <c r="D1640" s="1">
        <v>0</v>
      </c>
      <c r="E1640" s="1">
        <v>38.6</v>
      </c>
      <c r="J1640" s="64" t="s">
        <v>191</v>
      </c>
      <c r="K1640" s="64" t="s">
        <v>90</v>
      </c>
      <c r="L1640" s="64" t="s">
        <v>297</v>
      </c>
      <c r="M1640" s="64">
        <v>17</v>
      </c>
      <c r="N1640" s="64">
        <v>6.72</v>
      </c>
    </row>
    <row r="1641" spans="1:14" x14ac:dyDescent="0.25">
      <c r="A1641" t="s">
        <v>430</v>
      </c>
      <c r="B1641" s="1" t="s">
        <v>667</v>
      </c>
      <c r="C1641" s="291" t="s">
        <v>158</v>
      </c>
      <c r="D1641" s="1">
        <v>0</v>
      </c>
      <c r="E1641" s="1">
        <v>56.1</v>
      </c>
      <c r="J1641" s="64" t="s">
        <v>191</v>
      </c>
      <c r="K1641" s="64" t="s">
        <v>90</v>
      </c>
      <c r="L1641" s="64" t="s">
        <v>297</v>
      </c>
      <c r="M1641" s="64">
        <v>18</v>
      </c>
      <c r="N1641" s="64">
        <v>6.88</v>
      </c>
    </row>
    <row r="1642" spans="1:14" x14ac:dyDescent="0.25">
      <c r="A1642" t="s">
        <v>430</v>
      </c>
      <c r="B1642" s="1" t="s">
        <v>667</v>
      </c>
      <c r="C1642" s="291" t="s">
        <v>258</v>
      </c>
      <c r="D1642" s="1">
        <v>0</v>
      </c>
      <c r="E1642" s="1">
        <v>67.099999999999994</v>
      </c>
      <c r="J1642" s="64" t="s">
        <v>191</v>
      </c>
      <c r="K1642" s="64" t="s">
        <v>90</v>
      </c>
      <c r="L1642" s="64" t="s">
        <v>297</v>
      </c>
      <c r="M1642" s="64">
        <v>19</v>
      </c>
      <c r="N1642" s="64">
        <v>7.04</v>
      </c>
    </row>
    <row r="1643" spans="1:14" x14ac:dyDescent="0.25">
      <c r="A1643" t="s">
        <v>430</v>
      </c>
      <c r="B1643" s="1" t="s">
        <v>667</v>
      </c>
      <c r="C1643" s="291" t="s">
        <v>639</v>
      </c>
      <c r="D1643" s="1">
        <v>0</v>
      </c>
      <c r="E1643" s="1">
        <v>92.4</v>
      </c>
      <c r="J1643" s="64" t="s">
        <v>191</v>
      </c>
      <c r="K1643" s="64" t="s">
        <v>90</v>
      </c>
      <c r="L1643" s="64" t="s">
        <v>297</v>
      </c>
      <c r="M1643" s="64">
        <v>20</v>
      </c>
      <c r="N1643" s="64">
        <v>7.2</v>
      </c>
    </row>
    <row r="1644" spans="1:14" x14ac:dyDescent="0.25">
      <c r="A1644" t="s">
        <v>430</v>
      </c>
      <c r="B1644" s="1" t="s">
        <v>668</v>
      </c>
      <c r="C1644" s="291" t="s">
        <v>624</v>
      </c>
      <c r="D1644" s="1">
        <v>0</v>
      </c>
      <c r="E1644" s="1">
        <v>13.4</v>
      </c>
      <c r="J1644" s="64" t="s">
        <v>191</v>
      </c>
      <c r="K1644" s="64" t="s">
        <v>90</v>
      </c>
      <c r="L1644" s="64" t="s">
        <v>298</v>
      </c>
      <c r="M1644" s="64">
        <v>4</v>
      </c>
      <c r="N1644" s="64">
        <v>3</v>
      </c>
    </row>
    <row r="1645" spans="1:14" x14ac:dyDescent="0.25">
      <c r="A1645" t="s">
        <v>430</v>
      </c>
      <c r="B1645" s="1" t="s">
        <v>668</v>
      </c>
      <c r="C1645" s="291" t="s">
        <v>625</v>
      </c>
      <c r="D1645" s="1">
        <v>0</v>
      </c>
      <c r="E1645" s="1">
        <v>19.7</v>
      </c>
      <c r="J1645" s="64" t="s">
        <v>191</v>
      </c>
      <c r="K1645" s="64" t="s">
        <v>90</v>
      </c>
      <c r="L1645" s="64" t="s">
        <v>298</v>
      </c>
      <c r="M1645" s="64">
        <v>5</v>
      </c>
      <c r="N1645" s="64">
        <v>3.6</v>
      </c>
    </row>
    <row r="1646" spans="1:14" x14ac:dyDescent="0.25">
      <c r="A1646" t="s">
        <v>430</v>
      </c>
      <c r="B1646" s="1" t="s">
        <v>668</v>
      </c>
      <c r="C1646" s="291" t="s">
        <v>256</v>
      </c>
      <c r="D1646" s="1">
        <v>0</v>
      </c>
      <c r="E1646" s="1">
        <v>32.700000000000003</v>
      </c>
      <c r="J1646" s="64" t="s">
        <v>191</v>
      </c>
      <c r="K1646" s="64" t="s">
        <v>90</v>
      </c>
      <c r="L1646" s="64" t="s">
        <v>298</v>
      </c>
      <c r="M1646" s="64">
        <v>6</v>
      </c>
      <c r="N1646" s="64">
        <v>4.2</v>
      </c>
    </row>
    <row r="1647" spans="1:14" x14ac:dyDescent="0.25">
      <c r="A1647" t="s">
        <v>430</v>
      </c>
      <c r="B1647" s="1" t="s">
        <v>668</v>
      </c>
      <c r="C1647" s="291" t="s">
        <v>626</v>
      </c>
      <c r="D1647" s="1">
        <v>0</v>
      </c>
      <c r="E1647" s="1">
        <v>26.6</v>
      </c>
      <c r="J1647" s="64" t="s">
        <v>191</v>
      </c>
      <c r="K1647" s="64" t="s">
        <v>90</v>
      </c>
      <c r="L1647" s="64" t="s">
        <v>298</v>
      </c>
      <c r="M1647" s="64">
        <v>7</v>
      </c>
      <c r="N1647" s="64">
        <v>4.75</v>
      </c>
    </row>
    <row r="1648" spans="1:14" x14ac:dyDescent="0.25">
      <c r="A1648" t="s">
        <v>430</v>
      </c>
      <c r="B1648" s="1" t="s">
        <v>668</v>
      </c>
      <c r="C1648" s="291" t="s">
        <v>156</v>
      </c>
      <c r="D1648" s="1">
        <v>0</v>
      </c>
      <c r="E1648" s="1">
        <v>39.9</v>
      </c>
      <c r="J1648" s="64" t="s">
        <v>191</v>
      </c>
      <c r="K1648" s="64" t="s">
        <v>90</v>
      </c>
      <c r="L1648" s="64" t="s">
        <v>298</v>
      </c>
      <c r="M1648" s="64">
        <v>8</v>
      </c>
      <c r="N1648" s="64">
        <v>5.3</v>
      </c>
    </row>
    <row r="1649" spans="1:14" x14ac:dyDescent="0.25">
      <c r="A1649" t="s">
        <v>430</v>
      </c>
      <c r="B1649" s="1" t="s">
        <v>668</v>
      </c>
      <c r="C1649" s="291" t="s">
        <v>157</v>
      </c>
      <c r="D1649" s="1">
        <v>0</v>
      </c>
      <c r="E1649" s="1">
        <v>58.6</v>
      </c>
      <c r="J1649" s="64" t="s">
        <v>191</v>
      </c>
      <c r="K1649" s="64" t="s">
        <v>90</v>
      </c>
      <c r="L1649" s="64" t="s">
        <v>298</v>
      </c>
      <c r="M1649" s="64">
        <v>9</v>
      </c>
      <c r="N1649" s="64">
        <v>5.85</v>
      </c>
    </row>
    <row r="1650" spans="1:14" x14ac:dyDescent="0.25">
      <c r="A1650" t="s">
        <v>430</v>
      </c>
      <c r="B1650" s="1" t="s">
        <v>668</v>
      </c>
      <c r="C1650" s="291" t="s">
        <v>627</v>
      </c>
      <c r="D1650" s="1">
        <v>0</v>
      </c>
      <c r="E1650" s="1">
        <v>34.799999999999997</v>
      </c>
      <c r="J1650" s="64" t="s">
        <v>191</v>
      </c>
      <c r="K1650" s="64" t="s">
        <v>90</v>
      </c>
      <c r="L1650" s="64" t="s">
        <v>298</v>
      </c>
      <c r="M1650" s="64">
        <v>10</v>
      </c>
      <c r="N1650" s="64">
        <v>6.4</v>
      </c>
    </row>
    <row r="1651" spans="1:14" x14ac:dyDescent="0.25">
      <c r="A1651" t="s">
        <v>430</v>
      </c>
      <c r="B1651" s="1" t="s">
        <v>668</v>
      </c>
      <c r="C1651" s="291" t="s">
        <v>257</v>
      </c>
      <c r="D1651" s="1">
        <v>0</v>
      </c>
      <c r="E1651" s="1">
        <v>52.3</v>
      </c>
      <c r="J1651" s="64" t="s">
        <v>191</v>
      </c>
      <c r="K1651" s="64" t="s">
        <v>90</v>
      </c>
      <c r="L1651" s="64" t="s">
        <v>298</v>
      </c>
      <c r="M1651" s="64">
        <v>11</v>
      </c>
      <c r="N1651" s="64">
        <v>6.9</v>
      </c>
    </row>
    <row r="1652" spans="1:14" x14ac:dyDescent="0.25">
      <c r="A1652" t="s">
        <v>430</v>
      </c>
      <c r="B1652" s="1" t="s">
        <v>668</v>
      </c>
      <c r="C1652" s="291" t="s">
        <v>158</v>
      </c>
      <c r="D1652" s="1">
        <v>0</v>
      </c>
      <c r="E1652" s="1">
        <v>77.7</v>
      </c>
      <c r="J1652" s="64" t="s">
        <v>191</v>
      </c>
      <c r="K1652" s="64" t="s">
        <v>90</v>
      </c>
      <c r="L1652" s="64" t="s">
        <v>298</v>
      </c>
      <c r="M1652" s="64">
        <v>12</v>
      </c>
      <c r="N1652" s="64">
        <v>7.4</v>
      </c>
    </row>
    <row r="1653" spans="1:14" x14ac:dyDescent="0.25">
      <c r="A1653" t="s">
        <v>430</v>
      </c>
      <c r="B1653" s="1" t="s">
        <v>668</v>
      </c>
      <c r="C1653" s="291" t="s">
        <v>258</v>
      </c>
      <c r="D1653" s="1">
        <v>0</v>
      </c>
      <c r="E1653" s="1">
        <v>94.4</v>
      </c>
      <c r="J1653" s="64" t="s">
        <v>191</v>
      </c>
      <c r="K1653" s="64" t="s">
        <v>90</v>
      </c>
      <c r="L1653" s="64" t="s">
        <v>298</v>
      </c>
      <c r="M1653" s="64">
        <v>13</v>
      </c>
      <c r="N1653" s="64">
        <v>7.9</v>
      </c>
    </row>
    <row r="1654" spans="1:14" x14ac:dyDescent="0.25">
      <c r="A1654" t="s">
        <v>430</v>
      </c>
      <c r="B1654" s="1" t="s">
        <v>668</v>
      </c>
      <c r="C1654" s="291" t="s">
        <v>639</v>
      </c>
      <c r="D1654" s="1">
        <v>0</v>
      </c>
      <c r="E1654" s="1">
        <v>130.80000000000001</v>
      </c>
      <c r="J1654" s="64" t="s">
        <v>191</v>
      </c>
      <c r="K1654" s="64" t="s">
        <v>90</v>
      </c>
      <c r="L1654" s="64" t="s">
        <v>298</v>
      </c>
      <c r="M1654" s="64">
        <v>14</v>
      </c>
      <c r="N1654" s="64">
        <v>8.4</v>
      </c>
    </row>
    <row r="1655" spans="1:14" x14ac:dyDescent="0.25">
      <c r="A1655" t="s">
        <v>430</v>
      </c>
      <c r="B1655" s="1" t="s">
        <v>693</v>
      </c>
      <c r="C1655" s="291">
        <v>100</v>
      </c>
      <c r="D1655" s="1">
        <v>0</v>
      </c>
      <c r="E1655" s="1">
        <v>8.8000000000000007</v>
      </c>
      <c r="J1655" s="64" t="s">
        <v>191</v>
      </c>
      <c r="K1655" s="64" t="s">
        <v>90</v>
      </c>
      <c r="L1655" s="64" t="s">
        <v>298</v>
      </c>
      <c r="M1655" s="64">
        <v>15</v>
      </c>
      <c r="N1655" s="64">
        <v>8.9</v>
      </c>
    </row>
    <row r="1656" spans="1:14" x14ac:dyDescent="0.25">
      <c r="A1656" t="s">
        <v>430</v>
      </c>
      <c r="B1656" s="1" t="s">
        <v>693</v>
      </c>
      <c r="C1656" s="291">
        <v>125</v>
      </c>
      <c r="D1656" s="1">
        <v>0</v>
      </c>
      <c r="E1656" s="1">
        <v>21.8</v>
      </c>
      <c r="J1656" s="64" t="s">
        <v>191</v>
      </c>
      <c r="K1656" s="64" t="s">
        <v>90</v>
      </c>
      <c r="L1656" s="64" t="s">
        <v>298</v>
      </c>
      <c r="M1656" s="64">
        <v>16</v>
      </c>
      <c r="N1656" s="64">
        <v>9.36</v>
      </c>
    </row>
    <row r="1657" spans="1:14" x14ac:dyDescent="0.25">
      <c r="A1657" t="s">
        <v>430</v>
      </c>
      <c r="B1657" s="1" t="s">
        <v>693</v>
      </c>
      <c r="C1657" s="291">
        <v>160</v>
      </c>
      <c r="D1657" s="1">
        <v>0</v>
      </c>
      <c r="E1657" s="1">
        <v>21.8</v>
      </c>
      <c r="J1657" s="64" t="s">
        <v>191</v>
      </c>
      <c r="K1657" s="64" t="s">
        <v>90</v>
      </c>
      <c r="L1657" s="64" t="s">
        <v>298</v>
      </c>
      <c r="M1657" s="64">
        <v>17</v>
      </c>
      <c r="N1657" s="64">
        <v>9.82</v>
      </c>
    </row>
    <row r="1658" spans="1:14" x14ac:dyDescent="0.25">
      <c r="A1658" t="s">
        <v>430</v>
      </c>
      <c r="B1658" s="1" t="s">
        <v>693</v>
      </c>
      <c r="C1658" s="291">
        <v>200</v>
      </c>
      <c r="D1658" s="1">
        <v>0</v>
      </c>
      <c r="E1658" s="1">
        <v>51.2</v>
      </c>
      <c r="J1658" s="64" t="s">
        <v>191</v>
      </c>
      <c r="K1658" s="64" t="s">
        <v>90</v>
      </c>
      <c r="L1658" s="64" t="s">
        <v>298</v>
      </c>
      <c r="M1658" s="64">
        <v>18</v>
      </c>
      <c r="N1658" s="64">
        <v>10.28</v>
      </c>
    </row>
    <row r="1659" spans="1:14" x14ac:dyDescent="0.25">
      <c r="A1659" t="s">
        <v>430</v>
      </c>
      <c r="B1659" s="1" t="s">
        <v>693</v>
      </c>
      <c r="C1659" s="291">
        <v>250</v>
      </c>
      <c r="D1659" s="1">
        <v>0</v>
      </c>
      <c r="E1659" s="1">
        <v>53.2</v>
      </c>
      <c r="J1659" s="64" t="s">
        <v>191</v>
      </c>
      <c r="K1659" s="64" t="s">
        <v>90</v>
      </c>
      <c r="L1659" s="64" t="s">
        <v>298</v>
      </c>
      <c r="M1659" s="64">
        <v>19</v>
      </c>
      <c r="N1659" s="64">
        <v>10.74</v>
      </c>
    </row>
    <row r="1660" spans="1:14" x14ac:dyDescent="0.25">
      <c r="A1660" t="s">
        <v>430</v>
      </c>
      <c r="B1660" s="1" t="s">
        <v>696</v>
      </c>
      <c r="C1660" s="291">
        <v>100</v>
      </c>
      <c r="D1660" s="1">
        <v>0</v>
      </c>
      <c r="E1660" s="1">
        <v>8.6999999999999993</v>
      </c>
      <c r="J1660" s="64" t="s">
        <v>191</v>
      </c>
      <c r="K1660" s="64" t="s">
        <v>90</v>
      </c>
      <c r="L1660" s="64" t="s">
        <v>298</v>
      </c>
      <c r="M1660" s="64">
        <v>20</v>
      </c>
      <c r="N1660" s="64">
        <v>11.2</v>
      </c>
    </row>
    <row r="1661" spans="1:14" x14ac:dyDescent="0.25">
      <c r="A1661" t="s">
        <v>430</v>
      </c>
      <c r="B1661" s="1" t="s">
        <v>696</v>
      </c>
      <c r="C1661" s="291">
        <v>100</v>
      </c>
      <c r="D1661" s="1">
        <v>0</v>
      </c>
      <c r="E1661" s="1" t="s">
        <v>2429</v>
      </c>
      <c r="J1661" s="64" t="s">
        <v>191</v>
      </c>
      <c r="K1661" s="64" t="s">
        <v>299</v>
      </c>
      <c r="L1661" s="64" t="s">
        <v>2416</v>
      </c>
      <c r="M1661" s="64">
        <v>2</v>
      </c>
      <c r="N1661" s="64">
        <v>0.6</v>
      </c>
    </row>
    <row r="1662" spans="1:14" x14ac:dyDescent="0.25">
      <c r="A1662" t="s">
        <v>430</v>
      </c>
      <c r="B1662" s="1" t="s">
        <v>696</v>
      </c>
      <c r="C1662" s="291">
        <v>125</v>
      </c>
      <c r="D1662" s="1">
        <v>0</v>
      </c>
      <c r="E1662" s="1">
        <v>21.6</v>
      </c>
      <c r="J1662" s="64" t="s">
        <v>191</v>
      </c>
      <c r="K1662" s="64" t="s">
        <v>299</v>
      </c>
      <c r="L1662" s="64" t="s">
        <v>2416</v>
      </c>
      <c r="M1662" s="64">
        <v>3</v>
      </c>
      <c r="N1662" s="64">
        <v>0.9</v>
      </c>
    </row>
    <row r="1663" spans="1:14" x14ac:dyDescent="0.25">
      <c r="A1663" t="s">
        <v>430</v>
      </c>
      <c r="B1663" s="1" t="s">
        <v>696</v>
      </c>
      <c r="C1663" s="291">
        <v>125</v>
      </c>
      <c r="D1663" s="1">
        <v>0</v>
      </c>
      <c r="E1663" s="1" t="s">
        <v>2430</v>
      </c>
      <c r="J1663" s="64" t="s">
        <v>191</v>
      </c>
      <c r="K1663" s="64" t="s">
        <v>299</v>
      </c>
      <c r="L1663" s="64" t="s">
        <v>2416</v>
      </c>
      <c r="M1663" s="64">
        <v>4</v>
      </c>
      <c r="N1663" s="64">
        <v>1.2</v>
      </c>
    </row>
    <row r="1664" spans="1:14" x14ac:dyDescent="0.25">
      <c r="A1664" t="s">
        <v>430</v>
      </c>
      <c r="B1664" s="1" t="s">
        <v>696</v>
      </c>
      <c r="C1664" s="291">
        <v>160</v>
      </c>
      <c r="D1664" s="1">
        <v>0</v>
      </c>
      <c r="E1664" s="1">
        <v>21.6</v>
      </c>
      <c r="J1664" s="64" t="s">
        <v>191</v>
      </c>
      <c r="K1664" s="64" t="s">
        <v>299</v>
      </c>
      <c r="L1664" s="64" t="s">
        <v>2416</v>
      </c>
      <c r="M1664" s="64">
        <v>5</v>
      </c>
      <c r="N1664" s="64">
        <v>1.5</v>
      </c>
    </row>
    <row r="1665" spans="1:14" x14ac:dyDescent="0.25">
      <c r="A1665" t="s">
        <v>430</v>
      </c>
      <c r="B1665" s="1" t="s">
        <v>696</v>
      </c>
      <c r="C1665" s="291">
        <v>160</v>
      </c>
      <c r="D1665" s="1">
        <v>0</v>
      </c>
      <c r="E1665" s="1" t="s">
        <v>2430</v>
      </c>
      <c r="J1665" s="64" t="s">
        <v>191</v>
      </c>
      <c r="K1665" s="64" t="s">
        <v>299</v>
      </c>
      <c r="L1665" s="64" t="s">
        <v>2416</v>
      </c>
      <c r="M1665" s="64">
        <v>6</v>
      </c>
      <c r="N1665" s="64">
        <v>1.8</v>
      </c>
    </row>
    <row r="1666" spans="1:14" x14ac:dyDescent="0.25">
      <c r="A1666" t="s">
        <v>430</v>
      </c>
      <c r="B1666" s="1" t="s">
        <v>696</v>
      </c>
      <c r="C1666" s="291">
        <v>200</v>
      </c>
      <c r="D1666" s="1">
        <v>0</v>
      </c>
      <c r="E1666" s="1">
        <v>53.1</v>
      </c>
      <c r="J1666" s="64" t="s">
        <v>191</v>
      </c>
      <c r="K1666" s="64" t="s">
        <v>299</v>
      </c>
      <c r="L1666" s="64" t="s">
        <v>2416</v>
      </c>
      <c r="M1666" s="64">
        <v>7</v>
      </c>
      <c r="N1666" s="64">
        <v>2.1</v>
      </c>
    </row>
    <row r="1667" spans="1:14" x14ac:dyDescent="0.25">
      <c r="A1667" t="s">
        <v>430</v>
      </c>
      <c r="B1667" s="1" t="s">
        <v>696</v>
      </c>
      <c r="C1667" s="291">
        <v>200</v>
      </c>
      <c r="D1667" s="1">
        <v>0</v>
      </c>
      <c r="E1667" s="1" t="s">
        <v>2431</v>
      </c>
      <c r="J1667" s="64" t="s">
        <v>191</v>
      </c>
      <c r="K1667" s="64" t="s">
        <v>299</v>
      </c>
      <c r="L1667" s="64" t="s">
        <v>2416</v>
      </c>
      <c r="M1667" s="64">
        <v>8</v>
      </c>
      <c r="N1667" s="64">
        <v>2.4</v>
      </c>
    </row>
    <row r="1668" spans="1:14" x14ac:dyDescent="0.25">
      <c r="A1668" t="s">
        <v>430</v>
      </c>
      <c r="B1668" s="1" t="s">
        <v>696</v>
      </c>
      <c r="C1668" s="291">
        <v>250</v>
      </c>
      <c r="D1668" s="1">
        <v>0</v>
      </c>
      <c r="E1668" s="1">
        <v>53.1</v>
      </c>
      <c r="J1668" s="64" t="s">
        <v>191</v>
      </c>
      <c r="K1668" s="64" t="s">
        <v>299</v>
      </c>
      <c r="L1668" s="64" t="s">
        <v>2416</v>
      </c>
      <c r="M1668" s="64">
        <v>9</v>
      </c>
      <c r="N1668" s="64">
        <v>2.7</v>
      </c>
    </row>
    <row r="1669" spans="1:14" x14ac:dyDescent="0.25">
      <c r="A1669" t="s">
        <v>430</v>
      </c>
      <c r="B1669" s="1" t="s">
        <v>696</v>
      </c>
      <c r="C1669" s="291">
        <v>250</v>
      </c>
      <c r="D1669" s="1">
        <v>0</v>
      </c>
      <c r="E1669" s="1" t="s">
        <v>2431</v>
      </c>
      <c r="J1669" s="64" t="s">
        <v>191</v>
      </c>
      <c r="K1669" s="64" t="s">
        <v>299</v>
      </c>
      <c r="L1669" s="64" t="s">
        <v>2416</v>
      </c>
      <c r="M1669" s="64">
        <v>10</v>
      </c>
      <c r="N1669" s="64">
        <v>3</v>
      </c>
    </row>
    <row r="1670" spans="1:14" x14ac:dyDescent="0.25">
      <c r="A1670" t="s">
        <v>430</v>
      </c>
      <c r="B1670" s="1" t="s">
        <v>713</v>
      </c>
      <c r="C1670" s="291">
        <v>100</v>
      </c>
      <c r="D1670" s="1">
        <v>0</v>
      </c>
      <c r="E1670" s="1">
        <v>8.1999999999999993</v>
      </c>
      <c r="J1670" s="64" t="s">
        <v>191</v>
      </c>
      <c r="K1670" s="64" t="s">
        <v>299</v>
      </c>
      <c r="L1670" s="64" t="s">
        <v>2416</v>
      </c>
      <c r="M1670" s="64">
        <v>11</v>
      </c>
      <c r="N1670" s="64">
        <v>3.3</v>
      </c>
    </row>
    <row r="1671" spans="1:14" x14ac:dyDescent="0.25">
      <c r="A1671" t="s">
        <v>430</v>
      </c>
      <c r="B1671" s="1" t="s">
        <v>713</v>
      </c>
      <c r="C1671" s="291">
        <v>125</v>
      </c>
      <c r="D1671" s="1">
        <v>0</v>
      </c>
      <c r="E1671" s="1">
        <v>9.6999999999999993</v>
      </c>
      <c r="J1671" s="64" t="s">
        <v>191</v>
      </c>
      <c r="K1671" s="64" t="s">
        <v>299</v>
      </c>
      <c r="L1671" s="64" t="s">
        <v>2416</v>
      </c>
      <c r="M1671" s="64">
        <v>12</v>
      </c>
      <c r="N1671" s="64">
        <v>3.6</v>
      </c>
    </row>
    <row r="1672" spans="1:14" x14ac:dyDescent="0.25">
      <c r="A1672" t="s">
        <v>430</v>
      </c>
      <c r="B1672" s="1" t="s">
        <v>713</v>
      </c>
      <c r="C1672" s="291">
        <v>160</v>
      </c>
      <c r="D1672" s="1">
        <v>0</v>
      </c>
      <c r="E1672" s="1">
        <v>12.1</v>
      </c>
      <c r="J1672" s="64" t="s">
        <v>191</v>
      </c>
      <c r="K1672" s="64" t="s">
        <v>299</v>
      </c>
      <c r="L1672" s="64" t="s">
        <v>2416</v>
      </c>
      <c r="M1672" s="64">
        <v>13</v>
      </c>
      <c r="N1672" s="64">
        <v>3.9</v>
      </c>
    </row>
    <row r="1673" spans="1:14" x14ac:dyDescent="0.25">
      <c r="A1673" t="s">
        <v>430</v>
      </c>
      <c r="B1673" s="1" t="s">
        <v>713</v>
      </c>
      <c r="C1673" s="291">
        <v>200</v>
      </c>
      <c r="D1673" s="1">
        <v>0</v>
      </c>
      <c r="E1673" s="1">
        <v>21.5</v>
      </c>
      <c r="J1673" s="64" t="s">
        <v>191</v>
      </c>
      <c r="K1673" s="64" t="s">
        <v>299</v>
      </c>
      <c r="L1673" s="64" t="s">
        <v>2416</v>
      </c>
      <c r="M1673" s="64">
        <v>14</v>
      </c>
      <c r="N1673" s="64">
        <v>4.2</v>
      </c>
    </row>
    <row r="1674" spans="1:14" x14ac:dyDescent="0.25">
      <c r="A1674" t="s">
        <v>430</v>
      </c>
      <c r="B1674" s="1" t="s">
        <v>713</v>
      </c>
      <c r="C1674" s="291">
        <v>250</v>
      </c>
      <c r="D1674" s="1">
        <v>0</v>
      </c>
      <c r="E1674" s="1">
        <v>31.1</v>
      </c>
      <c r="J1674" s="64" t="s">
        <v>191</v>
      </c>
      <c r="K1674" s="64" t="s">
        <v>299</v>
      </c>
      <c r="L1674" s="64" t="s">
        <v>83</v>
      </c>
      <c r="M1674" s="64">
        <v>2</v>
      </c>
      <c r="N1674" s="64">
        <v>0.6</v>
      </c>
    </row>
    <row r="1675" spans="1:14" x14ac:dyDescent="0.25">
      <c r="A1675" t="s">
        <v>430</v>
      </c>
      <c r="B1675" s="1" t="s">
        <v>714</v>
      </c>
      <c r="C1675" s="291">
        <v>100</v>
      </c>
      <c r="D1675" s="1">
        <v>0</v>
      </c>
      <c r="E1675" s="1">
        <v>8.1999999999999993</v>
      </c>
      <c r="J1675" s="64" t="s">
        <v>191</v>
      </c>
      <c r="K1675" s="64" t="s">
        <v>299</v>
      </c>
      <c r="L1675" s="64" t="s">
        <v>83</v>
      </c>
      <c r="M1675" s="64">
        <v>3</v>
      </c>
      <c r="N1675" s="64">
        <v>0.9</v>
      </c>
    </row>
    <row r="1676" spans="1:14" x14ac:dyDescent="0.25">
      <c r="A1676" t="s">
        <v>430</v>
      </c>
      <c r="B1676" s="1" t="s">
        <v>714</v>
      </c>
      <c r="C1676" s="291">
        <v>125</v>
      </c>
      <c r="D1676" s="1">
        <v>0</v>
      </c>
      <c r="E1676" s="1">
        <v>9.1999999999999993</v>
      </c>
      <c r="J1676" s="64" t="s">
        <v>191</v>
      </c>
      <c r="K1676" s="64" t="s">
        <v>299</v>
      </c>
      <c r="L1676" s="64" t="s">
        <v>83</v>
      </c>
      <c r="M1676" s="64">
        <v>4</v>
      </c>
      <c r="N1676" s="64">
        <v>1.2</v>
      </c>
    </row>
    <row r="1677" spans="1:14" x14ac:dyDescent="0.25">
      <c r="A1677" t="s">
        <v>430</v>
      </c>
      <c r="B1677" s="1" t="s">
        <v>714</v>
      </c>
      <c r="C1677" s="291">
        <v>160</v>
      </c>
      <c r="D1677" s="1">
        <v>0</v>
      </c>
      <c r="E1677" s="1">
        <v>13.4</v>
      </c>
      <c r="J1677" s="64" t="s">
        <v>191</v>
      </c>
      <c r="K1677" s="64" t="s">
        <v>299</v>
      </c>
      <c r="L1677" s="64" t="s">
        <v>83</v>
      </c>
      <c r="M1677" s="64">
        <v>5</v>
      </c>
      <c r="N1677" s="64">
        <v>1.5</v>
      </c>
    </row>
    <row r="1678" spans="1:14" x14ac:dyDescent="0.25">
      <c r="A1678" t="s">
        <v>430</v>
      </c>
      <c r="B1678" s="1" t="s">
        <v>714</v>
      </c>
      <c r="C1678" s="291">
        <v>200</v>
      </c>
      <c r="D1678" s="1">
        <v>0</v>
      </c>
      <c r="E1678" s="1">
        <v>23.5</v>
      </c>
      <c r="J1678" s="64" t="s">
        <v>191</v>
      </c>
      <c r="K1678" s="64" t="s">
        <v>299</v>
      </c>
      <c r="L1678" s="64" t="s">
        <v>83</v>
      </c>
      <c r="M1678" s="64">
        <v>6</v>
      </c>
      <c r="N1678" s="64">
        <v>1.8</v>
      </c>
    </row>
    <row r="1679" spans="1:14" x14ac:dyDescent="0.25">
      <c r="A1679" t="s">
        <v>430</v>
      </c>
      <c r="B1679" s="1" t="s">
        <v>718</v>
      </c>
      <c r="C1679" s="291">
        <v>100</v>
      </c>
      <c r="D1679" s="1">
        <v>0</v>
      </c>
      <c r="E1679" s="1">
        <v>5.0999999999999996</v>
      </c>
      <c r="J1679" s="64" t="s">
        <v>191</v>
      </c>
      <c r="K1679" s="64" t="s">
        <v>299</v>
      </c>
      <c r="L1679" s="64" t="s">
        <v>83</v>
      </c>
      <c r="M1679" s="64">
        <v>7</v>
      </c>
      <c r="N1679" s="64">
        <v>2.1</v>
      </c>
    </row>
    <row r="1680" spans="1:14" x14ac:dyDescent="0.25">
      <c r="A1680" t="s">
        <v>430</v>
      </c>
      <c r="B1680" s="1" t="s">
        <v>718</v>
      </c>
      <c r="C1680" s="291">
        <v>125</v>
      </c>
      <c r="D1680" s="1">
        <v>0</v>
      </c>
      <c r="E1680" s="1">
        <v>8.1999999999999993</v>
      </c>
      <c r="J1680" s="64" t="s">
        <v>191</v>
      </c>
      <c r="K1680" s="64" t="s">
        <v>299</v>
      </c>
      <c r="L1680" s="64" t="s">
        <v>83</v>
      </c>
      <c r="M1680" s="64">
        <v>8</v>
      </c>
      <c r="N1680" s="64">
        <v>2.4</v>
      </c>
    </row>
    <row r="1681" spans="1:14" x14ac:dyDescent="0.25">
      <c r="A1681" t="s">
        <v>430</v>
      </c>
      <c r="B1681" s="1" t="s">
        <v>718</v>
      </c>
      <c r="C1681" s="291">
        <v>160</v>
      </c>
      <c r="D1681" s="1">
        <v>0</v>
      </c>
      <c r="E1681" s="1">
        <v>9.6999999999999993</v>
      </c>
      <c r="J1681" s="64" t="s">
        <v>191</v>
      </c>
      <c r="K1681" s="64" t="s">
        <v>299</v>
      </c>
      <c r="L1681" s="64" t="s">
        <v>83</v>
      </c>
      <c r="M1681" s="64">
        <v>9</v>
      </c>
      <c r="N1681" s="64">
        <v>2.7</v>
      </c>
    </row>
    <row r="1682" spans="1:14" x14ac:dyDescent="0.25">
      <c r="A1682" t="s">
        <v>430</v>
      </c>
      <c r="B1682" s="1" t="s">
        <v>718</v>
      </c>
      <c r="C1682" s="291">
        <v>200</v>
      </c>
      <c r="D1682" s="1">
        <v>0</v>
      </c>
      <c r="E1682" s="1">
        <v>12.1</v>
      </c>
      <c r="J1682" s="64" t="s">
        <v>191</v>
      </c>
      <c r="K1682" s="64" t="s">
        <v>299</v>
      </c>
      <c r="L1682" s="64" t="s">
        <v>83</v>
      </c>
      <c r="M1682" s="64">
        <v>10</v>
      </c>
      <c r="N1682" s="64">
        <v>3</v>
      </c>
    </row>
    <row r="1683" spans="1:14" x14ac:dyDescent="0.25">
      <c r="A1683" t="s">
        <v>430</v>
      </c>
      <c r="B1683" s="1" t="s">
        <v>718</v>
      </c>
      <c r="C1683" s="291">
        <v>250</v>
      </c>
      <c r="D1683" s="1">
        <v>0</v>
      </c>
      <c r="E1683" s="1">
        <v>21.5</v>
      </c>
      <c r="J1683" s="64" t="s">
        <v>191</v>
      </c>
      <c r="K1683" s="64" t="s">
        <v>299</v>
      </c>
      <c r="L1683" s="64" t="s">
        <v>83</v>
      </c>
      <c r="M1683" s="64">
        <v>11</v>
      </c>
      <c r="N1683" s="64">
        <v>3.3</v>
      </c>
    </row>
    <row r="1684" spans="1:14" x14ac:dyDescent="0.25">
      <c r="A1684" t="s">
        <v>430</v>
      </c>
      <c r="B1684" s="1" t="s">
        <v>719</v>
      </c>
      <c r="C1684" s="291">
        <v>80</v>
      </c>
      <c r="D1684" s="1">
        <v>0</v>
      </c>
      <c r="E1684" s="1">
        <v>5.2</v>
      </c>
      <c r="J1684" s="64" t="s">
        <v>191</v>
      </c>
      <c r="K1684" s="64" t="s">
        <v>299</v>
      </c>
      <c r="L1684" s="64" t="s">
        <v>83</v>
      </c>
      <c r="M1684" s="64">
        <v>12</v>
      </c>
      <c r="N1684" s="64">
        <v>3.6</v>
      </c>
    </row>
    <row r="1685" spans="1:14" x14ac:dyDescent="0.25">
      <c r="A1685" t="s">
        <v>430</v>
      </c>
      <c r="B1685" s="1" t="s">
        <v>719</v>
      </c>
      <c r="C1685" s="291">
        <v>100</v>
      </c>
      <c r="D1685" s="1">
        <v>0</v>
      </c>
      <c r="E1685" s="1">
        <v>8.1999999999999993</v>
      </c>
      <c r="J1685" s="64" t="s">
        <v>191</v>
      </c>
      <c r="K1685" s="64" t="s">
        <v>299</v>
      </c>
      <c r="L1685" s="64" t="s">
        <v>83</v>
      </c>
      <c r="M1685" s="64">
        <v>13</v>
      </c>
      <c r="N1685" s="64">
        <v>3.9</v>
      </c>
    </row>
    <row r="1686" spans="1:14" x14ac:dyDescent="0.25">
      <c r="A1686" t="s">
        <v>430</v>
      </c>
      <c r="B1686" s="1" t="s">
        <v>719</v>
      </c>
      <c r="C1686" s="291">
        <v>125</v>
      </c>
      <c r="D1686" s="1">
        <v>0</v>
      </c>
      <c r="E1686" s="1">
        <v>9.1999999999999993</v>
      </c>
      <c r="J1686" s="64" t="s">
        <v>191</v>
      </c>
      <c r="K1686" s="64" t="s">
        <v>299</v>
      </c>
      <c r="L1686" s="64" t="s">
        <v>83</v>
      </c>
      <c r="M1686" s="64">
        <v>14</v>
      </c>
      <c r="N1686" s="64">
        <v>4.2</v>
      </c>
    </row>
    <row r="1687" spans="1:14" x14ac:dyDescent="0.25">
      <c r="A1687" t="s">
        <v>430</v>
      </c>
      <c r="B1687" s="1" t="s">
        <v>719</v>
      </c>
      <c r="C1687" s="291">
        <v>160</v>
      </c>
      <c r="D1687" s="1">
        <v>0</v>
      </c>
      <c r="E1687" s="1">
        <v>13.4</v>
      </c>
      <c r="J1687" s="64" t="s">
        <v>191</v>
      </c>
      <c r="K1687" s="64" t="s">
        <v>300</v>
      </c>
      <c r="L1687" s="64" t="s">
        <v>301</v>
      </c>
      <c r="M1687" s="64">
        <v>0</v>
      </c>
      <c r="N1687" s="64">
        <v>6.8</v>
      </c>
    </row>
    <row r="1688" spans="1:14" x14ac:dyDescent="0.25">
      <c r="A1688" t="s">
        <v>430</v>
      </c>
      <c r="B1688" s="1" t="s">
        <v>719</v>
      </c>
      <c r="C1688" s="291">
        <v>200</v>
      </c>
      <c r="D1688" s="1">
        <v>0</v>
      </c>
      <c r="E1688" s="1">
        <v>23.5</v>
      </c>
      <c r="J1688" s="64" t="s">
        <v>191</v>
      </c>
      <c r="K1688" s="64" t="s">
        <v>300</v>
      </c>
      <c r="L1688" s="64" t="s">
        <v>302</v>
      </c>
      <c r="M1688" s="64">
        <v>0</v>
      </c>
      <c r="N1688" s="64">
        <v>11.8</v>
      </c>
    </row>
    <row r="1689" spans="1:14" x14ac:dyDescent="0.25">
      <c r="A1689" t="s">
        <v>430</v>
      </c>
      <c r="B1689" s="1" t="s">
        <v>726</v>
      </c>
      <c r="C1689" s="291" t="s">
        <v>752</v>
      </c>
      <c r="D1689" s="1">
        <v>3</v>
      </c>
      <c r="E1689" s="1">
        <v>1.44</v>
      </c>
      <c r="J1689" s="64" t="s">
        <v>191</v>
      </c>
      <c r="K1689" s="64" t="s">
        <v>300</v>
      </c>
      <c r="L1689" s="64" t="s">
        <v>303</v>
      </c>
      <c r="M1689" s="64">
        <v>0</v>
      </c>
      <c r="N1689" s="64">
        <v>16.2</v>
      </c>
    </row>
    <row r="1690" spans="1:14" x14ac:dyDescent="0.25">
      <c r="A1690" t="s">
        <v>430</v>
      </c>
      <c r="B1690" s="1" t="s">
        <v>726</v>
      </c>
      <c r="C1690" s="291" t="s">
        <v>752</v>
      </c>
      <c r="D1690" s="1">
        <v>4</v>
      </c>
      <c r="E1690" s="1">
        <v>1.84</v>
      </c>
      <c r="J1690" s="64" t="s">
        <v>191</v>
      </c>
      <c r="K1690" s="64" t="s">
        <v>300</v>
      </c>
      <c r="L1690" s="64" t="s">
        <v>304</v>
      </c>
      <c r="M1690" s="64">
        <v>0</v>
      </c>
      <c r="N1690" s="64">
        <v>27.1</v>
      </c>
    </row>
    <row r="1691" spans="1:14" x14ac:dyDescent="0.25">
      <c r="A1691" t="s">
        <v>430</v>
      </c>
      <c r="B1691" s="1" t="s">
        <v>726</v>
      </c>
      <c r="C1691" s="291" t="s">
        <v>752</v>
      </c>
      <c r="D1691" s="1">
        <v>5</v>
      </c>
      <c r="E1691" s="1">
        <v>2.2400000000000002</v>
      </c>
      <c r="J1691" s="64" t="s">
        <v>191</v>
      </c>
      <c r="K1691" s="64" t="s">
        <v>300</v>
      </c>
      <c r="L1691" s="64" t="s">
        <v>305</v>
      </c>
      <c r="M1691" s="64">
        <v>0</v>
      </c>
      <c r="N1691" s="64">
        <v>5.8</v>
      </c>
    </row>
    <row r="1692" spans="1:14" x14ac:dyDescent="0.25">
      <c r="A1692" t="s">
        <v>430</v>
      </c>
      <c r="B1692" s="1" t="s">
        <v>726</v>
      </c>
      <c r="C1692" s="291" t="s">
        <v>752</v>
      </c>
      <c r="D1692" s="1">
        <v>6</v>
      </c>
      <c r="E1692" s="1">
        <v>2.64</v>
      </c>
      <c r="J1692" s="64" t="s">
        <v>191</v>
      </c>
      <c r="K1692" s="64" t="s">
        <v>300</v>
      </c>
      <c r="L1692" s="64" t="s">
        <v>306</v>
      </c>
      <c r="M1692" s="64">
        <v>0</v>
      </c>
      <c r="N1692" s="64">
        <v>9.6999999999999993</v>
      </c>
    </row>
    <row r="1693" spans="1:14" x14ac:dyDescent="0.25">
      <c r="A1693" t="s">
        <v>430</v>
      </c>
      <c r="B1693" s="1" t="s">
        <v>726</v>
      </c>
      <c r="C1693" s="291" t="s">
        <v>752</v>
      </c>
      <c r="D1693" s="1">
        <v>7</v>
      </c>
      <c r="E1693" s="1">
        <v>2.93</v>
      </c>
      <c r="J1693" s="64" t="s">
        <v>191</v>
      </c>
      <c r="K1693" s="64" t="s">
        <v>300</v>
      </c>
      <c r="L1693" s="64" t="s">
        <v>307</v>
      </c>
      <c r="M1693" s="64">
        <v>0</v>
      </c>
      <c r="N1693" s="64">
        <v>14.4</v>
      </c>
    </row>
    <row r="1694" spans="1:14" x14ac:dyDescent="0.25">
      <c r="A1694" t="s">
        <v>430</v>
      </c>
      <c r="B1694" s="1" t="s">
        <v>726</v>
      </c>
      <c r="C1694" s="291" t="s">
        <v>752</v>
      </c>
      <c r="D1694" s="1">
        <v>8</v>
      </c>
      <c r="E1694" s="1">
        <v>3.23</v>
      </c>
      <c r="J1694" s="64" t="s">
        <v>191</v>
      </c>
      <c r="K1694" s="64" t="s">
        <v>300</v>
      </c>
      <c r="L1694" s="64" t="s">
        <v>308</v>
      </c>
      <c r="M1694" s="64">
        <v>0</v>
      </c>
      <c r="N1694" s="64">
        <v>24.7</v>
      </c>
    </row>
    <row r="1695" spans="1:14" x14ac:dyDescent="0.25">
      <c r="A1695" t="s">
        <v>430</v>
      </c>
      <c r="B1695" s="1" t="s">
        <v>726</v>
      </c>
      <c r="C1695" s="291" t="s">
        <v>752</v>
      </c>
      <c r="D1695" s="1">
        <v>9</v>
      </c>
      <c r="E1695" s="1">
        <v>3.52</v>
      </c>
      <c r="J1695" s="64" t="s">
        <v>191</v>
      </c>
      <c r="K1695" s="64" t="s">
        <v>309</v>
      </c>
      <c r="L1695" s="64" t="s">
        <v>2416</v>
      </c>
      <c r="M1695" s="64">
        <v>0</v>
      </c>
      <c r="N1695" s="64">
        <v>7.4</v>
      </c>
    </row>
    <row r="1696" spans="1:14" x14ac:dyDescent="0.25">
      <c r="A1696" t="s">
        <v>430</v>
      </c>
      <c r="B1696" s="1" t="s">
        <v>726</v>
      </c>
      <c r="C1696" s="291" t="s">
        <v>752</v>
      </c>
      <c r="D1696" s="1">
        <v>10</v>
      </c>
      <c r="E1696" s="1">
        <v>3.73</v>
      </c>
      <c r="J1696" s="64" t="s">
        <v>191</v>
      </c>
      <c r="K1696" s="64" t="s">
        <v>309</v>
      </c>
      <c r="L1696" s="64" t="s">
        <v>83</v>
      </c>
      <c r="M1696" s="64">
        <v>0</v>
      </c>
      <c r="N1696" s="64">
        <v>13</v>
      </c>
    </row>
    <row r="1697" spans="1:14" x14ac:dyDescent="0.25">
      <c r="A1697" t="s">
        <v>430</v>
      </c>
      <c r="B1697" s="1" t="s">
        <v>726</v>
      </c>
      <c r="C1697" s="291" t="s">
        <v>752</v>
      </c>
      <c r="D1697" s="1">
        <v>11</v>
      </c>
      <c r="E1697" s="1">
        <v>3.93</v>
      </c>
      <c r="J1697" s="64" t="s">
        <v>191</v>
      </c>
      <c r="K1697" s="64" t="s">
        <v>309</v>
      </c>
      <c r="L1697" s="64" t="s">
        <v>2412</v>
      </c>
      <c r="M1697" s="64">
        <v>0</v>
      </c>
      <c r="N1697" s="64">
        <v>25.3</v>
      </c>
    </row>
    <row r="1698" spans="1:14" x14ac:dyDescent="0.25">
      <c r="A1698" t="s">
        <v>430</v>
      </c>
      <c r="B1698" s="1" t="s">
        <v>726</v>
      </c>
      <c r="C1698" s="291" t="s">
        <v>752</v>
      </c>
      <c r="D1698" s="1">
        <v>12</v>
      </c>
      <c r="E1698" s="1">
        <v>4.1399999999999997</v>
      </c>
      <c r="J1698" s="64" t="s">
        <v>191</v>
      </c>
      <c r="K1698" s="64" t="s">
        <v>309</v>
      </c>
      <c r="L1698" s="64" t="s">
        <v>2413</v>
      </c>
      <c r="M1698" s="64">
        <v>0</v>
      </c>
      <c r="N1698" s="64">
        <v>38</v>
      </c>
    </row>
    <row r="1699" spans="1:14" x14ac:dyDescent="0.25">
      <c r="A1699" t="s">
        <v>430</v>
      </c>
      <c r="B1699" s="1" t="s">
        <v>726</v>
      </c>
      <c r="C1699" s="291" t="s">
        <v>751</v>
      </c>
      <c r="D1699" s="1">
        <v>3</v>
      </c>
      <c r="E1699" s="1">
        <v>1.43</v>
      </c>
      <c r="J1699" s="64" t="s">
        <v>191</v>
      </c>
      <c r="K1699" s="64" t="s">
        <v>309</v>
      </c>
      <c r="L1699" s="64" t="s">
        <v>310</v>
      </c>
      <c r="M1699" s="64">
        <v>0</v>
      </c>
      <c r="N1699" s="64">
        <v>7.4</v>
      </c>
    </row>
    <row r="1700" spans="1:14" x14ac:dyDescent="0.25">
      <c r="A1700" t="s">
        <v>430</v>
      </c>
      <c r="B1700" s="1" t="s">
        <v>726</v>
      </c>
      <c r="C1700" s="291" t="s">
        <v>751</v>
      </c>
      <c r="D1700" s="1">
        <v>4</v>
      </c>
      <c r="E1700" s="1">
        <v>1.83</v>
      </c>
      <c r="J1700" s="64" t="s">
        <v>191</v>
      </c>
      <c r="K1700" s="64" t="s">
        <v>309</v>
      </c>
      <c r="L1700" s="64" t="s">
        <v>311</v>
      </c>
      <c r="M1700" s="64">
        <v>0</v>
      </c>
      <c r="N1700" s="64">
        <v>13</v>
      </c>
    </row>
    <row r="1701" spans="1:14" x14ac:dyDescent="0.25">
      <c r="A1701" t="s">
        <v>430</v>
      </c>
      <c r="B1701" s="1" t="s">
        <v>726</v>
      </c>
      <c r="C1701" s="291" t="s">
        <v>751</v>
      </c>
      <c r="D1701" s="1">
        <v>5</v>
      </c>
      <c r="E1701" s="1">
        <v>2.23</v>
      </c>
      <c r="J1701" s="64" t="s">
        <v>191</v>
      </c>
      <c r="K1701" s="64" t="s">
        <v>309</v>
      </c>
      <c r="L1701" s="64" t="s">
        <v>312</v>
      </c>
      <c r="M1701" s="64">
        <v>0</v>
      </c>
      <c r="N1701" s="64">
        <v>21.5</v>
      </c>
    </row>
    <row r="1702" spans="1:14" x14ac:dyDescent="0.25">
      <c r="A1702" t="s">
        <v>430</v>
      </c>
      <c r="B1702" s="1" t="s">
        <v>726</v>
      </c>
      <c r="C1702" s="291" t="s">
        <v>751</v>
      </c>
      <c r="D1702" s="1">
        <v>6</v>
      </c>
      <c r="E1702" s="1">
        <v>2.63</v>
      </c>
      <c r="J1702" s="64" t="s">
        <v>191</v>
      </c>
      <c r="K1702" s="64" t="s">
        <v>309</v>
      </c>
      <c r="L1702" s="64" t="s">
        <v>313</v>
      </c>
      <c r="M1702" s="64">
        <v>0</v>
      </c>
      <c r="N1702" s="64">
        <v>36</v>
      </c>
    </row>
    <row r="1703" spans="1:14" x14ac:dyDescent="0.25">
      <c r="A1703" t="s">
        <v>430</v>
      </c>
      <c r="B1703" s="1" t="s">
        <v>726</v>
      </c>
      <c r="C1703" s="291" t="s">
        <v>751</v>
      </c>
      <c r="D1703" s="1">
        <v>7</v>
      </c>
      <c r="E1703" s="1">
        <v>2.93</v>
      </c>
      <c r="J1703" s="64" t="s">
        <v>191</v>
      </c>
      <c r="K1703" s="64" t="s">
        <v>309</v>
      </c>
      <c r="L1703" s="64" t="s">
        <v>314</v>
      </c>
      <c r="M1703" s="64">
        <v>0</v>
      </c>
      <c r="N1703" s="64">
        <v>7.4</v>
      </c>
    </row>
    <row r="1704" spans="1:14" x14ac:dyDescent="0.25">
      <c r="A1704" t="s">
        <v>430</v>
      </c>
      <c r="B1704" s="1" t="s">
        <v>726</v>
      </c>
      <c r="C1704" s="291" t="s">
        <v>751</v>
      </c>
      <c r="D1704" s="1">
        <v>8</v>
      </c>
      <c r="E1704" s="1">
        <v>3.22</v>
      </c>
      <c r="J1704" s="64" t="s">
        <v>191</v>
      </c>
      <c r="K1704" s="64" t="s">
        <v>309</v>
      </c>
      <c r="L1704" s="64" t="s">
        <v>315</v>
      </c>
      <c r="M1704" s="64">
        <v>0</v>
      </c>
      <c r="N1704" s="64">
        <v>13</v>
      </c>
    </row>
    <row r="1705" spans="1:14" x14ac:dyDescent="0.25">
      <c r="A1705" t="s">
        <v>430</v>
      </c>
      <c r="B1705" s="1" t="s">
        <v>726</v>
      </c>
      <c r="C1705" s="291" t="s">
        <v>751</v>
      </c>
      <c r="D1705" s="1">
        <v>9</v>
      </c>
      <c r="E1705" s="1">
        <v>3.52</v>
      </c>
      <c r="J1705" s="64" t="s">
        <v>191</v>
      </c>
      <c r="K1705" s="64" t="s">
        <v>309</v>
      </c>
      <c r="L1705" s="64" t="s">
        <v>316</v>
      </c>
      <c r="M1705" s="64">
        <v>0</v>
      </c>
      <c r="N1705" s="64">
        <v>15.9</v>
      </c>
    </row>
    <row r="1706" spans="1:14" x14ac:dyDescent="0.25">
      <c r="A1706" t="s">
        <v>430</v>
      </c>
      <c r="B1706" s="1" t="s">
        <v>726</v>
      </c>
      <c r="C1706" s="291" t="s">
        <v>751</v>
      </c>
      <c r="D1706" s="1">
        <v>10</v>
      </c>
      <c r="E1706" s="1">
        <v>3.73</v>
      </c>
      <c r="J1706" s="64" t="s">
        <v>191</v>
      </c>
      <c r="K1706" s="64" t="s">
        <v>309</v>
      </c>
      <c r="L1706" s="64" t="s">
        <v>317</v>
      </c>
      <c r="M1706" s="64">
        <v>0</v>
      </c>
      <c r="N1706" s="64">
        <v>24.5</v>
      </c>
    </row>
    <row r="1707" spans="1:14" x14ac:dyDescent="0.25">
      <c r="A1707" t="s">
        <v>430</v>
      </c>
      <c r="B1707" s="1" t="s">
        <v>726</v>
      </c>
      <c r="C1707" s="291" t="s">
        <v>751</v>
      </c>
      <c r="D1707" s="1">
        <v>11</v>
      </c>
      <c r="E1707" s="1">
        <v>3.95</v>
      </c>
      <c r="J1707" s="64" t="s">
        <v>191</v>
      </c>
      <c r="K1707" s="64" t="s">
        <v>318</v>
      </c>
      <c r="L1707" s="64" t="s">
        <v>319</v>
      </c>
      <c r="M1707" s="64">
        <v>0</v>
      </c>
      <c r="N1707" s="64">
        <v>10.1</v>
      </c>
    </row>
    <row r="1708" spans="1:14" x14ac:dyDescent="0.25">
      <c r="A1708" t="s">
        <v>430</v>
      </c>
      <c r="B1708" s="1" t="s">
        <v>726</v>
      </c>
      <c r="C1708" s="291" t="s">
        <v>751</v>
      </c>
      <c r="D1708" s="1">
        <v>12</v>
      </c>
      <c r="E1708" s="1">
        <v>4.16</v>
      </c>
      <c r="J1708" s="64" t="s">
        <v>191</v>
      </c>
      <c r="K1708" s="64" t="s">
        <v>318</v>
      </c>
      <c r="L1708" s="64" t="s">
        <v>320</v>
      </c>
      <c r="M1708" s="64">
        <v>0</v>
      </c>
      <c r="N1708" s="64">
        <v>17.100000000000001</v>
      </c>
    </row>
    <row r="1709" spans="1:14" x14ac:dyDescent="0.25">
      <c r="A1709" t="s">
        <v>430</v>
      </c>
      <c r="B1709" s="1" t="s">
        <v>726</v>
      </c>
      <c r="C1709" s="291" t="s">
        <v>753</v>
      </c>
      <c r="D1709" s="1">
        <v>3</v>
      </c>
      <c r="E1709" s="1">
        <v>1.45</v>
      </c>
      <c r="J1709" s="64" t="s">
        <v>191</v>
      </c>
      <c r="K1709" s="64" t="s">
        <v>318</v>
      </c>
      <c r="L1709" s="64" t="s">
        <v>321</v>
      </c>
      <c r="M1709" s="64">
        <v>0</v>
      </c>
      <c r="N1709" s="64">
        <v>17.100000000000001</v>
      </c>
    </row>
    <row r="1710" spans="1:14" x14ac:dyDescent="0.25">
      <c r="A1710" t="s">
        <v>430</v>
      </c>
      <c r="B1710" s="1" t="s">
        <v>726</v>
      </c>
      <c r="C1710" s="291" t="s">
        <v>753</v>
      </c>
      <c r="D1710" s="1">
        <v>4</v>
      </c>
      <c r="E1710" s="1">
        <v>1.84</v>
      </c>
      <c r="J1710" s="64" t="s">
        <v>191</v>
      </c>
      <c r="K1710" s="64" t="s">
        <v>318</v>
      </c>
      <c r="L1710" s="64" t="s">
        <v>322</v>
      </c>
      <c r="M1710" s="64">
        <v>0</v>
      </c>
      <c r="N1710" s="64">
        <v>27</v>
      </c>
    </row>
    <row r="1711" spans="1:14" x14ac:dyDescent="0.25">
      <c r="A1711" t="s">
        <v>430</v>
      </c>
      <c r="B1711" s="1" t="s">
        <v>726</v>
      </c>
      <c r="C1711" s="291" t="s">
        <v>753</v>
      </c>
      <c r="D1711" s="1">
        <v>5</v>
      </c>
      <c r="E1711" s="1">
        <v>2.2400000000000002</v>
      </c>
      <c r="J1711" s="64" t="s">
        <v>191</v>
      </c>
      <c r="K1711" s="64" t="s">
        <v>318</v>
      </c>
      <c r="L1711" s="64" t="s">
        <v>323</v>
      </c>
      <c r="M1711" s="64">
        <v>0</v>
      </c>
      <c r="N1711" s="64">
        <v>40.9</v>
      </c>
    </row>
    <row r="1712" spans="1:14" x14ac:dyDescent="0.25">
      <c r="A1712" t="s">
        <v>430</v>
      </c>
      <c r="B1712" s="1" t="s">
        <v>726</v>
      </c>
      <c r="C1712" s="291" t="s">
        <v>753</v>
      </c>
      <c r="D1712" s="1">
        <v>6</v>
      </c>
      <c r="E1712" s="1">
        <v>2.63</v>
      </c>
      <c r="J1712" s="64" t="s">
        <v>191</v>
      </c>
      <c r="K1712" s="64" t="s">
        <v>318</v>
      </c>
      <c r="L1712" s="64" t="s">
        <v>324</v>
      </c>
      <c r="M1712" s="64">
        <v>0</v>
      </c>
      <c r="N1712" s="64">
        <v>40.9</v>
      </c>
    </row>
    <row r="1713" spans="1:14" x14ac:dyDescent="0.25">
      <c r="A1713" t="s">
        <v>430</v>
      </c>
      <c r="B1713" s="1" t="s">
        <v>726</v>
      </c>
      <c r="C1713" s="291" t="s">
        <v>753</v>
      </c>
      <c r="D1713" s="1">
        <v>7</v>
      </c>
      <c r="E1713" s="1">
        <v>2.93</v>
      </c>
      <c r="J1713" s="64" t="s">
        <v>191</v>
      </c>
      <c r="K1713" s="64" t="s">
        <v>318</v>
      </c>
      <c r="L1713" s="64" t="s">
        <v>325</v>
      </c>
      <c r="M1713" s="64">
        <v>0</v>
      </c>
      <c r="N1713" s="64">
        <v>40.9</v>
      </c>
    </row>
    <row r="1714" spans="1:14" x14ac:dyDescent="0.25">
      <c r="A1714" t="s">
        <v>430</v>
      </c>
      <c r="B1714" s="1" t="s">
        <v>726</v>
      </c>
      <c r="C1714" s="291" t="s">
        <v>753</v>
      </c>
      <c r="D1714" s="1">
        <v>8</v>
      </c>
      <c r="E1714" s="1">
        <v>3.23</v>
      </c>
      <c r="J1714" s="64" t="s">
        <v>191</v>
      </c>
      <c r="K1714" s="64" t="s">
        <v>318</v>
      </c>
      <c r="L1714" s="64" t="s">
        <v>326</v>
      </c>
      <c r="M1714" s="64">
        <v>0</v>
      </c>
      <c r="N1714" s="64">
        <v>27</v>
      </c>
    </row>
    <row r="1715" spans="1:14" x14ac:dyDescent="0.25">
      <c r="A1715" t="s">
        <v>430</v>
      </c>
      <c r="B1715" s="1" t="s">
        <v>726</v>
      </c>
      <c r="C1715" s="291" t="s">
        <v>753</v>
      </c>
      <c r="D1715" s="1">
        <v>9</v>
      </c>
      <c r="E1715" s="1">
        <v>3.53</v>
      </c>
      <c r="J1715" s="64" t="s">
        <v>191</v>
      </c>
      <c r="K1715" s="64" t="s">
        <v>318</v>
      </c>
      <c r="L1715" s="64" t="s">
        <v>327</v>
      </c>
      <c r="M1715" s="64">
        <v>0</v>
      </c>
      <c r="N1715" s="64">
        <v>40.9</v>
      </c>
    </row>
    <row r="1716" spans="1:14" x14ac:dyDescent="0.25">
      <c r="A1716" t="s">
        <v>430</v>
      </c>
      <c r="B1716" s="1" t="s">
        <v>726</v>
      </c>
      <c r="C1716" s="291" t="s">
        <v>753</v>
      </c>
      <c r="D1716" s="1">
        <v>10</v>
      </c>
      <c r="E1716" s="1">
        <v>3.74</v>
      </c>
      <c r="J1716" s="64" t="s">
        <v>191</v>
      </c>
      <c r="K1716" s="64" t="s">
        <v>318</v>
      </c>
      <c r="L1716" s="64" t="s">
        <v>328</v>
      </c>
      <c r="M1716" s="64">
        <v>0</v>
      </c>
      <c r="N1716" s="64">
        <v>40.9</v>
      </c>
    </row>
    <row r="1717" spans="1:14" x14ac:dyDescent="0.25">
      <c r="A1717" t="s">
        <v>430</v>
      </c>
      <c r="B1717" s="1" t="s">
        <v>726</v>
      </c>
      <c r="C1717" s="291" t="s">
        <v>753</v>
      </c>
      <c r="D1717" s="1">
        <v>11</v>
      </c>
      <c r="E1717" s="1">
        <v>3.96</v>
      </c>
      <c r="J1717" s="64" t="s">
        <v>191</v>
      </c>
      <c r="K1717" s="64" t="s">
        <v>318</v>
      </c>
      <c r="L1717" s="64" t="s">
        <v>329</v>
      </c>
      <c r="M1717" s="64">
        <v>0</v>
      </c>
      <c r="N1717" s="64">
        <v>40.9</v>
      </c>
    </row>
    <row r="1718" spans="1:14" x14ac:dyDescent="0.25">
      <c r="A1718" t="s">
        <v>430</v>
      </c>
      <c r="B1718" s="1" t="s">
        <v>726</v>
      </c>
      <c r="C1718" s="291" t="s">
        <v>753</v>
      </c>
      <c r="D1718" s="1">
        <v>12</v>
      </c>
      <c r="E1718" s="1">
        <v>4.17</v>
      </c>
      <c r="J1718" s="64" t="s">
        <v>191</v>
      </c>
      <c r="K1718" s="64" t="s">
        <v>318</v>
      </c>
      <c r="L1718" s="64" t="s">
        <v>330</v>
      </c>
      <c r="M1718" s="64">
        <v>0</v>
      </c>
      <c r="N1718" s="64">
        <v>65.900000000000006</v>
      </c>
    </row>
    <row r="1719" spans="1:14" x14ac:dyDescent="0.25">
      <c r="A1719" t="s">
        <v>430</v>
      </c>
      <c r="B1719" s="1" t="s">
        <v>726</v>
      </c>
      <c r="C1719" s="291" t="s">
        <v>755</v>
      </c>
      <c r="D1719" s="1">
        <v>3</v>
      </c>
      <c r="E1719" s="1">
        <v>1.65</v>
      </c>
      <c r="J1719" s="64" t="s">
        <v>191</v>
      </c>
      <c r="K1719" s="64" t="s">
        <v>318</v>
      </c>
      <c r="L1719" s="64" t="s">
        <v>331</v>
      </c>
      <c r="M1719" s="64">
        <v>0</v>
      </c>
      <c r="N1719" s="64">
        <v>65.900000000000006</v>
      </c>
    </row>
    <row r="1720" spans="1:14" x14ac:dyDescent="0.25">
      <c r="A1720" t="s">
        <v>430</v>
      </c>
      <c r="B1720" s="1" t="s">
        <v>726</v>
      </c>
      <c r="C1720" s="291" t="s">
        <v>755</v>
      </c>
      <c r="D1720" s="1">
        <v>4</v>
      </c>
      <c r="E1720" s="1">
        <v>2.1</v>
      </c>
      <c r="J1720" s="64" t="s">
        <v>191</v>
      </c>
      <c r="K1720" s="64" t="s">
        <v>318</v>
      </c>
      <c r="L1720" s="64" t="s">
        <v>332</v>
      </c>
      <c r="M1720" s="64">
        <v>0</v>
      </c>
      <c r="N1720" s="64">
        <v>40.9</v>
      </c>
    </row>
    <row r="1721" spans="1:14" x14ac:dyDescent="0.25">
      <c r="A1721" t="s">
        <v>430</v>
      </c>
      <c r="B1721" s="1" t="s">
        <v>726</v>
      </c>
      <c r="C1721" s="291" t="s">
        <v>755</v>
      </c>
      <c r="D1721" s="1">
        <v>5</v>
      </c>
      <c r="E1721" s="1">
        <v>2.54</v>
      </c>
      <c r="J1721" s="64" t="s">
        <v>191</v>
      </c>
      <c r="K1721" s="64" t="s">
        <v>318</v>
      </c>
      <c r="L1721" s="64" t="s">
        <v>333</v>
      </c>
      <c r="M1721" s="64">
        <v>0</v>
      </c>
      <c r="N1721" s="64">
        <v>65.900000000000006</v>
      </c>
    </row>
    <row r="1722" spans="1:14" x14ac:dyDescent="0.25">
      <c r="A1722" t="s">
        <v>430</v>
      </c>
      <c r="B1722" s="1" t="s">
        <v>726</v>
      </c>
      <c r="C1722" s="291" t="s">
        <v>755</v>
      </c>
      <c r="D1722" s="1">
        <v>6</v>
      </c>
      <c r="E1722" s="1">
        <v>2.99</v>
      </c>
      <c r="J1722" s="64" t="s">
        <v>191</v>
      </c>
      <c r="K1722" s="64" t="s">
        <v>318</v>
      </c>
      <c r="L1722" s="64" t="s">
        <v>334</v>
      </c>
      <c r="M1722" s="64">
        <v>0</v>
      </c>
      <c r="N1722" s="64">
        <v>65.900000000000006</v>
      </c>
    </row>
    <row r="1723" spans="1:14" x14ac:dyDescent="0.25">
      <c r="A1723" t="s">
        <v>430</v>
      </c>
      <c r="B1723" s="1" t="s">
        <v>726</v>
      </c>
      <c r="C1723" s="291" t="s">
        <v>755</v>
      </c>
      <c r="D1723" s="1">
        <v>7</v>
      </c>
      <c r="E1723" s="1">
        <v>3.31</v>
      </c>
      <c r="J1723" s="64" t="s">
        <v>191</v>
      </c>
      <c r="K1723" s="64" t="s">
        <v>318</v>
      </c>
      <c r="L1723" s="64" t="s">
        <v>335</v>
      </c>
      <c r="M1723" s="64">
        <v>0</v>
      </c>
      <c r="N1723" s="64">
        <v>65.900000000000006</v>
      </c>
    </row>
    <row r="1724" spans="1:14" x14ac:dyDescent="0.25">
      <c r="A1724" t="s">
        <v>430</v>
      </c>
      <c r="B1724" s="1" t="s">
        <v>726</v>
      </c>
      <c r="C1724" s="291" t="s">
        <v>755</v>
      </c>
      <c r="D1724" s="1">
        <v>8</v>
      </c>
      <c r="E1724" s="1">
        <v>3.64</v>
      </c>
      <c r="J1724" s="64" t="s">
        <v>191</v>
      </c>
      <c r="K1724" s="64" t="s">
        <v>318</v>
      </c>
      <c r="L1724" s="64" t="s">
        <v>336</v>
      </c>
      <c r="M1724" s="64">
        <v>0</v>
      </c>
      <c r="N1724" s="64">
        <v>65.900000000000006</v>
      </c>
    </row>
    <row r="1725" spans="1:14" x14ac:dyDescent="0.25">
      <c r="A1725" t="s">
        <v>430</v>
      </c>
      <c r="B1725" s="1" t="s">
        <v>726</v>
      </c>
      <c r="C1725" s="291" t="s">
        <v>755</v>
      </c>
      <c r="D1725" s="1">
        <v>9</v>
      </c>
      <c r="E1725" s="1">
        <v>3.96</v>
      </c>
      <c r="J1725" s="64" t="s">
        <v>191</v>
      </c>
      <c r="K1725" s="64" t="s">
        <v>318</v>
      </c>
      <c r="L1725" s="64" t="s">
        <v>337</v>
      </c>
      <c r="M1725" s="64">
        <v>0</v>
      </c>
      <c r="N1725" s="64">
        <v>10.6</v>
      </c>
    </row>
    <row r="1726" spans="1:14" x14ac:dyDescent="0.25">
      <c r="A1726" t="s">
        <v>430</v>
      </c>
      <c r="B1726" s="1" t="s">
        <v>726</v>
      </c>
      <c r="C1726" s="291" t="s">
        <v>755</v>
      </c>
      <c r="D1726" s="1">
        <v>10</v>
      </c>
      <c r="E1726" s="1">
        <v>4.28</v>
      </c>
      <c r="J1726" s="64" t="s">
        <v>191</v>
      </c>
      <c r="K1726" s="64" t="s">
        <v>318</v>
      </c>
      <c r="L1726" s="64" t="s">
        <v>338</v>
      </c>
      <c r="M1726" s="64">
        <v>0</v>
      </c>
      <c r="N1726" s="64">
        <v>19.899999999999999</v>
      </c>
    </row>
    <row r="1727" spans="1:14" x14ac:dyDescent="0.25">
      <c r="A1727" t="s">
        <v>430</v>
      </c>
      <c r="B1727" s="1" t="s">
        <v>726</v>
      </c>
      <c r="C1727" s="291" t="s">
        <v>755</v>
      </c>
      <c r="D1727" s="1">
        <v>11</v>
      </c>
      <c r="E1727" s="1">
        <v>4.59</v>
      </c>
      <c r="J1727" s="64" t="s">
        <v>191</v>
      </c>
      <c r="K1727" s="64" t="s">
        <v>318</v>
      </c>
      <c r="L1727" s="64" t="s">
        <v>339</v>
      </c>
      <c r="M1727" s="64">
        <v>0</v>
      </c>
      <c r="N1727" s="64">
        <v>19.899999999999999</v>
      </c>
    </row>
    <row r="1728" spans="1:14" x14ac:dyDescent="0.25">
      <c r="A1728" t="s">
        <v>430</v>
      </c>
      <c r="B1728" s="1" t="s">
        <v>726</v>
      </c>
      <c r="C1728" s="291" t="s">
        <v>755</v>
      </c>
      <c r="D1728" s="1">
        <v>12</v>
      </c>
      <c r="E1728" s="1">
        <v>4.91</v>
      </c>
      <c r="J1728" s="64" t="s">
        <v>191</v>
      </c>
      <c r="K1728" s="64" t="s">
        <v>318</v>
      </c>
      <c r="L1728" s="64" t="s">
        <v>340</v>
      </c>
      <c r="M1728" s="64">
        <v>0</v>
      </c>
      <c r="N1728" s="64">
        <v>30.8</v>
      </c>
    </row>
    <row r="1729" spans="1:14" x14ac:dyDescent="0.25">
      <c r="A1729" t="s">
        <v>430</v>
      </c>
      <c r="B1729" s="1" t="s">
        <v>726</v>
      </c>
      <c r="C1729" s="291" t="s">
        <v>755</v>
      </c>
      <c r="D1729" s="1">
        <v>13</v>
      </c>
      <c r="E1729" s="1">
        <v>5.22</v>
      </c>
      <c r="J1729" s="64" t="s">
        <v>191</v>
      </c>
      <c r="K1729" s="64" t="s">
        <v>318</v>
      </c>
      <c r="L1729" s="64" t="s">
        <v>341</v>
      </c>
      <c r="M1729" s="64">
        <v>0</v>
      </c>
      <c r="N1729" s="64">
        <v>42.7</v>
      </c>
    </row>
    <row r="1730" spans="1:14" x14ac:dyDescent="0.25">
      <c r="A1730" t="s">
        <v>430</v>
      </c>
      <c r="B1730" s="1" t="s">
        <v>726</v>
      </c>
      <c r="C1730" s="291" t="s">
        <v>755</v>
      </c>
      <c r="D1730" s="1">
        <v>14</v>
      </c>
      <c r="E1730" s="1">
        <v>5.54</v>
      </c>
      <c r="J1730" s="64" t="s">
        <v>191</v>
      </c>
      <c r="K1730" s="64" t="s">
        <v>318</v>
      </c>
      <c r="L1730" s="64" t="s">
        <v>342</v>
      </c>
      <c r="M1730" s="64">
        <v>0</v>
      </c>
      <c r="N1730" s="64">
        <v>42.7</v>
      </c>
    </row>
    <row r="1731" spans="1:14" x14ac:dyDescent="0.25">
      <c r="A1731" t="s">
        <v>430</v>
      </c>
      <c r="B1731" s="1" t="s">
        <v>726</v>
      </c>
      <c r="C1731" s="291" t="s">
        <v>755</v>
      </c>
      <c r="D1731" s="1">
        <v>15</v>
      </c>
      <c r="E1731" s="1">
        <v>5.85</v>
      </c>
      <c r="J1731" s="64" t="s">
        <v>191</v>
      </c>
      <c r="K1731" s="64" t="s">
        <v>318</v>
      </c>
      <c r="L1731" s="64" t="s">
        <v>343</v>
      </c>
      <c r="M1731" s="64">
        <v>0</v>
      </c>
      <c r="N1731" s="64">
        <v>42.7</v>
      </c>
    </row>
    <row r="1732" spans="1:14" x14ac:dyDescent="0.25">
      <c r="A1732" t="s">
        <v>430</v>
      </c>
      <c r="B1732" s="1" t="s">
        <v>726</v>
      </c>
      <c r="C1732" s="291" t="s">
        <v>754</v>
      </c>
      <c r="D1732" s="1">
        <v>3</v>
      </c>
      <c r="E1732" s="1">
        <v>1.65</v>
      </c>
      <c r="J1732" s="64" t="s">
        <v>191</v>
      </c>
      <c r="K1732" s="64" t="s">
        <v>318</v>
      </c>
      <c r="L1732" s="64" t="s">
        <v>344</v>
      </c>
      <c r="M1732" s="64">
        <v>0</v>
      </c>
      <c r="N1732" s="64">
        <v>30.8</v>
      </c>
    </row>
    <row r="1733" spans="1:14" x14ac:dyDescent="0.25">
      <c r="A1733" t="s">
        <v>430</v>
      </c>
      <c r="B1733" s="1" t="s">
        <v>726</v>
      </c>
      <c r="C1733" s="291" t="s">
        <v>754</v>
      </c>
      <c r="D1733" s="1">
        <v>4</v>
      </c>
      <c r="E1733" s="1">
        <v>2.1</v>
      </c>
      <c r="J1733" s="64" t="s">
        <v>191</v>
      </c>
      <c r="K1733" s="64" t="s">
        <v>318</v>
      </c>
      <c r="L1733" s="64" t="s">
        <v>345</v>
      </c>
      <c r="M1733" s="64">
        <v>0</v>
      </c>
      <c r="N1733" s="64">
        <v>42.7</v>
      </c>
    </row>
    <row r="1734" spans="1:14" x14ac:dyDescent="0.25">
      <c r="A1734" t="s">
        <v>430</v>
      </c>
      <c r="B1734" s="1" t="s">
        <v>726</v>
      </c>
      <c r="C1734" s="291" t="s">
        <v>754</v>
      </c>
      <c r="D1734" s="1">
        <v>5</v>
      </c>
      <c r="E1734" s="1">
        <v>2.54</v>
      </c>
      <c r="J1734" s="64" t="s">
        <v>191</v>
      </c>
      <c r="K1734" s="64" t="s">
        <v>318</v>
      </c>
      <c r="L1734" s="64" t="s">
        <v>346</v>
      </c>
      <c r="M1734" s="64">
        <v>0</v>
      </c>
      <c r="N1734" s="64">
        <v>42.7</v>
      </c>
    </row>
    <row r="1735" spans="1:14" x14ac:dyDescent="0.25">
      <c r="A1735" t="s">
        <v>430</v>
      </c>
      <c r="B1735" s="1" t="s">
        <v>726</v>
      </c>
      <c r="C1735" s="291" t="s">
        <v>754</v>
      </c>
      <c r="D1735" s="1">
        <v>6</v>
      </c>
      <c r="E1735" s="1">
        <v>2.99</v>
      </c>
      <c r="J1735" s="64" t="s">
        <v>191</v>
      </c>
      <c r="K1735" s="64" t="s">
        <v>318</v>
      </c>
      <c r="L1735" s="64" t="s">
        <v>347</v>
      </c>
      <c r="M1735" s="64">
        <v>0</v>
      </c>
      <c r="N1735" s="64">
        <v>42.7</v>
      </c>
    </row>
    <row r="1736" spans="1:14" x14ac:dyDescent="0.25">
      <c r="A1736" t="s">
        <v>430</v>
      </c>
      <c r="B1736" s="1" t="s">
        <v>726</v>
      </c>
      <c r="C1736" s="291" t="s">
        <v>754</v>
      </c>
      <c r="D1736" s="1">
        <v>7</v>
      </c>
      <c r="E1736" s="1">
        <v>3.31</v>
      </c>
      <c r="J1736" s="64" t="s">
        <v>191</v>
      </c>
      <c r="K1736" s="64" t="s">
        <v>318</v>
      </c>
      <c r="L1736" s="64" t="s">
        <v>348</v>
      </c>
      <c r="M1736" s="64">
        <v>0</v>
      </c>
      <c r="N1736" s="64">
        <v>67.2</v>
      </c>
    </row>
    <row r="1737" spans="1:14" x14ac:dyDescent="0.25">
      <c r="A1737" t="s">
        <v>430</v>
      </c>
      <c r="B1737" s="1" t="s">
        <v>726</v>
      </c>
      <c r="C1737" s="291" t="s">
        <v>754</v>
      </c>
      <c r="D1737" s="1">
        <v>8</v>
      </c>
      <c r="E1737" s="1">
        <v>3.64</v>
      </c>
      <c r="J1737" s="64" t="s">
        <v>191</v>
      </c>
      <c r="K1737" s="64" t="s">
        <v>318</v>
      </c>
      <c r="L1737" s="64" t="s">
        <v>349</v>
      </c>
      <c r="M1737" s="64">
        <v>0</v>
      </c>
      <c r="N1737" s="64">
        <v>67.2</v>
      </c>
    </row>
    <row r="1738" spans="1:14" x14ac:dyDescent="0.25">
      <c r="A1738" t="s">
        <v>430</v>
      </c>
      <c r="B1738" s="1" t="s">
        <v>726</v>
      </c>
      <c r="C1738" s="291" t="s">
        <v>754</v>
      </c>
      <c r="D1738" s="1">
        <v>9</v>
      </c>
      <c r="E1738" s="1">
        <v>3.96</v>
      </c>
      <c r="J1738" s="64" t="s">
        <v>191</v>
      </c>
      <c r="K1738" s="64" t="s">
        <v>318</v>
      </c>
      <c r="L1738" s="64" t="s">
        <v>350</v>
      </c>
      <c r="M1738" s="64">
        <v>0</v>
      </c>
      <c r="N1738" s="64">
        <v>42.7</v>
      </c>
    </row>
    <row r="1739" spans="1:14" x14ac:dyDescent="0.25">
      <c r="A1739" t="s">
        <v>430</v>
      </c>
      <c r="B1739" s="1" t="s">
        <v>726</v>
      </c>
      <c r="C1739" s="291" t="s">
        <v>754</v>
      </c>
      <c r="D1739" s="1">
        <v>10</v>
      </c>
      <c r="E1739" s="1">
        <v>4.28</v>
      </c>
      <c r="J1739" s="64" t="s">
        <v>191</v>
      </c>
      <c r="K1739" s="64" t="s">
        <v>318</v>
      </c>
      <c r="L1739" s="64" t="s">
        <v>351</v>
      </c>
      <c r="M1739" s="64">
        <v>0</v>
      </c>
      <c r="N1739" s="64">
        <v>67.2</v>
      </c>
    </row>
    <row r="1740" spans="1:14" x14ac:dyDescent="0.25">
      <c r="A1740" t="s">
        <v>430</v>
      </c>
      <c r="B1740" s="1" t="s">
        <v>726</v>
      </c>
      <c r="C1740" s="291" t="s">
        <v>754</v>
      </c>
      <c r="D1740" s="1">
        <v>11</v>
      </c>
      <c r="E1740" s="1">
        <v>4.59</v>
      </c>
      <c r="J1740" s="64" t="s">
        <v>191</v>
      </c>
      <c r="K1740" s="64" t="s">
        <v>318</v>
      </c>
      <c r="L1740" s="64" t="s">
        <v>352</v>
      </c>
      <c r="M1740" s="64">
        <v>0</v>
      </c>
      <c r="N1740" s="64">
        <v>67.2</v>
      </c>
    </row>
    <row r="1741" spans="1:14" x14ac:dyDescent="0.25">
      <c r="A1741" t="s">
        <v>430</v>
      </c>
      <c r="B1741" s="1" t="s">
        <v>726</v>
      </c>
      <c r="C1741" s="291" t="s">
        <v>754</v>
      </c>
      <c r="D1741" s="1">
        <v>12</v>
      </c>
      <c r="E1741" s="1">
        <v>4.91</v>
      </c>
      <c r="J1741" s="64" t="s">
        <v>191</v>
      </c>
      <c r="K1741" s="64" t="s">
        <v>318</v>
      </c>
      <c r="L1741" s="64" t="s">
        <v>353</v>
      </c>
      <c r="M1741" s="64">
        <v>0</v>
      </c>
      <c r="N1741" s="64">
        <v>67.2</v>
      </c>
    </row>
    <row r="1742" spans="1:14" x14ac:dyDescent="0.25">
      <c r="A1742" t="s">
        <v>430</v>
      </c>
      <c r="B1742" s="1" t="s">
        <v>726</v>
      </c>
      <c r="C1742" s="291" t="s">
        <v>754</v>
      </c>
      <c r="D1742" s="1">
        <v>13</v>
      </c>
      <c r="E1742" s="1">
        <v>5.22</v>
      </c>
      <c r="J1742" s="64" t="s">
        <v>191</v>
      </c>
      <c r="K1742" s="64" t="s">
        <v>318</v>
      </c>
      <c r="L1742" s="64" t="s">
        <v>354</v>
      </c>
      <c r="M1742" s="64">
        <v>0</v>
      </c>
      <c r="N1742" s="64">
        <v>67.2</v>
      </c>
    </row>
    <row r="1743" spans="1:14" x14ac:dyDescent="0.25">
      <c r="A1743" t="s">
        <v>430</v>
      </c>
      <c r="B1743" s="1" t="s">
        <v>726</v>
      </c>
      <c r="C1743" s="291" t="s">
        <v>754</v>
      </c>
      <c r="D1743" s="1">
        <v>14</v>
      </c>
      <c r="E1743" s="1">
        <v>5.54</v>
      </c>
      <c r="J1743" s="64" t="s">
        <v>191</v>
      </c>
      <c r="K1743" s="64" t="s">
        <v>318</v>
      </c>
      <c r="L1743" s="64" t="s">
        <v>355</v>
      </c>
      <c r="M1743" s="64">
        <v>0</v>
      </c>
      <c r="N1743" s="64">
        <v>10.1</v>
      </c>
    </row>
    <row r="1744" spans="1:14" x14ac:dyDescent="0.25">
      <c r="A1744" t="s">
        <v>430</v>
      </c>
      <c r="B1744" s="1" t="s">
        <v>726</v>
      </c>
      <c r="C1744" s="291" t="s">
        <v>754</v>
      </c>
      <c r="D1744" s="1">
        <v>15</v>
      </c>
      <c r="E1744" s="1">
        <v>5.85</v>
      </c>
      <c r="J1744" s="64" t="s">
        <v>191</v>
      </c>
      <c r="K1744" s="64" t="s">
        <v>318</v>
      </c>
      <c r="L1744" s="64" t="s">
        <v>356</v>
      </c>
      <c r="M1744" s="64">
        <v>0</v>
      </c>
      <c r="N1744" s="64">
        <v>17.3</v>
      </c>
    </row>
    <row r="1745" spans="1:14" x14ac:dyDescent="0.25">
      <c r="A1745" t="s">
        <v>430</v>
      </c>
      <c r="B1745" s="1" t="s">
        <v>726</v>
      </c>
      <c r="C1745" s="291" t="s">
        <v>756</v>
      </c>
      <c r="D1745" s="1">
        <v>3</v>
      </c>
      <c r="E1745" s="1">
        <v>1.65</v>
      </c>
      <c r="J1745" s="64" t="s">
        <v>191</v>
      </c>
      <c r="K1745" s="64" t="s">
        <v>318</v>
      </c>
      <c r="L1745" s="64" t="s">
        <v>357</v>
      </c>
      <c r="M1745" s="64">
        <v>0</v>
      </c>
      <c r="N1745" s="64">
        <v>17.3</v>
      </c>
    </row>
    <row r="1746" spans="1:14" x14ac:dyDescent="0.25">
      <c r="A1746" t="s">
        <v>430</v>
      </c>
      <c r="B1746" s="1" t="s">
        <v>726</v>
      </c>
      <c r="C1746" s="291" t="s">
        <v>756</v>
      </c>
      <c r="D1746" s="1">
        <v>4</v>
      </c>
      <c r="E1746" s="1">
        <v>2.1</v>
      </c>
      <c r="J1746" s="64" t="s">
        <v>191</v>
      </c>
      <c r="K1746" s="64" t="s">
        <v>318</v>
      </c>
      <c r="L1746" s="64" t="s">
        <v>358</v>
      </c>
      <c r="M1746" s="64">
        <v>0</v>
      </c>
      <c r="N1746" s="64">
        <v>27.9</v>
      </c>
    </row>
    <row r="1747" spans="1:14" x14ac:dyDescent="0.25">
      <c r="A1747" t="s">
        <v>430</v>
      </c>
      <c r="B1747" s="1" t="s">
        <v>726</v>
      </c>
      <c r="C1747" s="291" t="s">
        <v>756</v>
      </c>
      <c r="D1747" s="1">
        <v>5</v>
      </c>
      <c r="E1747" s="1">
        <v>2.54</v>
      </c>
      <c r="J1747" s="64" t="s">
        <v>191</v>
      </c>
      <c r="K1747" s="64" t="s">
        <v>318</v>
      </c>
      <c r="L1747" s="64" t="s">
        <v>359</v>
      </c>
      <c r="M1747" s="64">
        <v>0</v>
      </c>
      <c r="N1747" s="64">
        <v>39.9</v>
      </c>
    </row>
    <row r="1748" spans="1:14" x14ac:dyDescent="0.25">
      <c r="A1748" t="s">
        <v>430</v>
      </c>
      <c r="B1748" s="1" t="s">
        <v>726</v>
      </c>
      <c r="C1748" s="291" t="s">
        <v>756</v>
      </c>
      <c r="D1748" s="1">
        <v>6</v>
      </c>
      <c r="E1748" s="1">
        <v>2.99</v>
      </c>
      <c r="J1748" s="64" t="s">
        <v>191</v>
      </c>
      <c r="K1748" s="64" t="s">
        <v>318</v>
      </c>
      <c r="L1748" s="64" t="s">
        <v>360</v>
      </c>
      <c r="M1748" s="64">
        <v>0</v>
      </c>
      <c r="N1748" s="64">
        <v>39.9</v>
      </c>
    </row>
    <row r="1749" spans="1:14" x14ac:dyDescent="0.25">
      <c r="A1749" t="s">
        <v>430</v>
      </c>
      <c r="B1749" s="1" t="s">
        <v>726</v>
      </c>
      <c r="C1749" s="291" t="s">
        <v>756</v>
      </c>
      <c r="D1749" s="1">
        <v>7</v>
      </c>
      <c r="E1749" s="1">
        <v>3.31</v>
      </c>
      <c r="J1749" s="64" t="s">
        <v>191</v>
      </c>
      <c r="K1749" s="64" t="s">
        <v>318</v>
      </c>
      <c r="L1749" s="64" t="s">
        <v>361</v>
      </c>
      <c r="M1749" s="64">
        <v>0</v>
      </c>
      <c r="N1749" s="64">
        <v>39.9</v>
      </c>
    </row>
    <row r="1750" spans="1:14" x14ac:dyDescent="0.25">
      <c r="A1750" t="s">
        <v>430</v>
      </c>
      <c r="B1750" s="1" t="s">
        <v>726</v>
      </c>
      <c r="C1750" s="291" t="s">
        <v>756</v>
      </c>
      <c r="D1750" s="1">
        <v>8</v>
      </c>
      <c r="E1750" s="1">
        <v>3.64</v>
      </c>
      <c r="J1750" s="64" t="s">
        <v>191</v>
      </c>
      <c r="K1750" s="64" t="s">
        <v>318</v>
      </c>
      <c r="L1750" s="64" t="s">
        <v>362</v>
      </c>
      <c r="M1750" s="64">
        <v>0</v>
      </c>
      <c r="N1750" s="64">
        <v>27.9</v>
      </c>
    </row>
    <row r="1751" spans="1:14" x14ac:dyDescent="0.25">
      <c r="A1751" t="s">
        <v>430</v>
      </c>
      <c r="B1751" s="1" t="s">
        <v>726</v>
      </c>
      <c r="C1751" s="291" t="s">
        <v>756</v>
      </c>
      <c r="D1751" s="1">
        <v>9</v>
      </c>
      <c r="E1751" s="1">
        <v>3.96</v>
      </c>
      <c r="J1751" s="64" t="s">
        <v>191</v>
      </c>
      <c r="K1751" s="64" t="s">
        <v>318</v>
      </c>
      <c r="L1751" s="64" t="s">
        <v>363</v>
      </c>
      <c r="M1751" s="64">
        <v>0</v>
      </c>
      <c r="N1751" s="64">
        <v>39.9</v>
      </c>
    </row>
    <row r="1752" spans="1:14" x14ac:dyDescent="0.25">
      <c r="A1752" t="s">
        <v>430</v>
      </c>
      <c r="B1752" s="1" t="s">
        <v>726</v>
      </c>
      <c r="C1752" s="291" t="s">
        <v>756</v>
      </c>
      <c r="D1752" s="1">
        <v>10</v>
      </c>
      <c r="E1752" s="1">
        <v>4.28</v>
      </c>
      <c r="J1752" s="64" t="s">
        <v>191</v>
      </c>
      <c r="K1752" s="64" t="s">
        <v>318</v>
      </c>
      <c r="L1752" s="64" t="s">
        <v>364</v>
      </c>
      <c r="M1752" s="64">
        <v>0</v>
      </c>
      <c r="N1752" s="64">
        <v>39.9</v>
      </c>
    </row>
    <row r="1753" spans="1:14" x14ac:dyDescent="0.25">
      <c r="A1753" t="s">
        <v>430</v>
      </c>
      <c r="B1753" s="1" t="s">
        <v>726</v>
      </c>
      <c r="C1753" s="291" t="s">
        <v>756</v>
      </c>
      <c r="D1753" s="1">
        <v>11</v>
      </c>
      <c r="E1753" s="1">
        <v>4.59</v>
      </c>
      <c r="J1753" s="64" t="s">
        <v>191</v>
      </c>
      <c r="K1753" s="64" t="s">
        <v>318</v>
      </c>
      <c r="L1753" s="64" t="s">
        <v>365</v>
      </c>
      <c r="M1753" s="64">
        <v>0</v>
      </c>
      <c r="N1753" s="64">
        <v>39.9</v>
      </c>
    </row>
    <row r="1754" spans="1:14" x14ac:dyDescent="0.25">
      <c r="A1754" t="s">
        <v>430</v>
      </c>
      <c r="B1754" s="1" t="s">
        <v>726</v>
      </c>
      <c r="C1754" s="291" t="s">
        <v>756</v>
      </c>
      <c r="D1754" s="1">
        <v>12</v>
      </c>
      <c r="E1754" s="1">
        <v>4.91</v>
      </c>
      <c r="J1754" s="64" t="s">
        <v>191</v>
      </c>
      <c r="K1754" s="64" t="s">
        <v>318</v>
      </c>
      <c r="L1754" s="64" t="s">
        <v>366</v>
      </c>
      <c r="M1754" s="64">
        <v>0</v>
      </c>
      <c r="N1754" s="64">
        <v>64.099999999999994</v>
      </c>
    </row>
    <row r="1755" spans="1:14" x14ac:dyDescent="0.25">
      <c r="A1755" t="s">
        <v>430</v>
      </c>
      <c r="B1755" s="1" t="s">
        <v>726</v>
      </c>
      <c r="C1755" s="291" t="s">
        <v>756</v>
      </c>
      <c r="D1755" s="1">
        <v>13</v>
      </c>
      <c r="E1755" s="1">
        <v>5.22</v>
      </c>
      <c r="J1755" s="64" t="s">
        <v>191</v>
      </c>
      <c r="K1755" s="64" t="s">
        <v>318</v>
      </c>
      <c r="L1755" s="64" t="s">
        <v>367</v>
      </c>
      <c r="M1755" s="64">
        <v>0</v>
      </c>
      <c r="N1755" s="64">
        <v>64.099999999999994</v>
      </c>
    </row>
    <row r="1756" spans="1:14" x14ac:dyDescent="0.25">
      <c r="A1756" t="s">
        <v>430</v>
      </c>
      <c r="B1756" s="1" t="s">
        <v>726</v>
      </c>
      <c r="C1756" s="291" t="s">
        <v>756</v>
      </c>
      <c r="D1756" s="1">
        <v>14</v>
      </c>
      <c r="E1756" s="1">
        <v>5.54</v>
      </c>
      <c r="J1756" s="64" t="s">
        <v>191</v>
      </c>
      <c r="K1756" s="64" t="s">
        <v>318</v>
      </c>
      <c r="L1756" s="64" t="s">
        <v>368</v>
      </c>
      <c r="M1756" s="64">
        <v>0</v>
      </c>
      <c r="N1756" s="64">
        <v>39.9</v>
      </c>
    </row>
    <row r="1757" spans="1:14" x14ac:dyDescent="0.25">
      <c r="A1757" t="s">
        <v>430</v>
      </c>
      <c r="B1757" s="1" t="s">
        <v>726</v>
      </c>
      <c r="C1757" s="291" t="s">
        <v>756</v>
      </c>
      <c r="D1757" s="1">
        <v>15</v>
      </c>
      <c r="E1757" s="1">
        <v>5.85</v>
      </c>
      <c r="J1757" s="64" t="s">
        <v>191</v>
      </c>
      <c r="K1757" s="64" t="s">
        <v>318</v>
      </c>
      <c r="L1757" s="64" t="s">
        <v>369</v>
      </c>
      <c r="M1757" s="64">
        <v>0</v>
      </c>
      <c r="N1757" s="64">
        <v>64.099999999999994</v>
      </c>
    </row>
    <row r="1758" spans="1:14" x14ac:dyDescent="0.25">
      <c r="A1758" t="s">
        <v>430</v>
      </c>
      <c r="B1758" s="1" t="s">
        <v>726</v>
      </c>
      <c r="C1758" s="291" t="s">
        <v>758</v>
      </c>
      <c r="D1758" s="1">
        <v>3</v>
      </c>
      <c r="E1758" s="1">
        <v>1.54</v>
      </c>
      <c r="J1758" s="64" t="s">
        <v>191</v>
      </c>
      <c r="K1758" s="64" t="s">
        <v>318</v>
      </c>
      <c r="L1758" s="64" t="s">
        <v>370</v>
      </c>
      <c r="M1758" s="64">
        <v>0</v>
      </c>
      <c r="N1758" s="64">
        <v>64.099999999999994</v>
      </c>
    </row>
    <row r="1759" spans="1:14" x14ac:dyDescent="0.25">
      <c r="A1759" t="s">
        <v>430</v>
      </c>
      <c r="B1759" s="1" t="s">
        <v>726</v>
      </c>
      <c r="C1759" s="291" t="s">
        <v>758</v>
      </c>
      <c r="D1759" s="1">
        <v>4</v>
      </c>
      <c r="E1759" s="1">
        <v>2.23</v>
      </c>
      <c r="J1759" s="64" t="s">
        <v>191</v>
      </c>
      <c r="K1759" s="64" t="s">
        <v>318</v>
      </c>
      <c r="L1759" s="64" t="s">
        <v>371</v>
      </c>
      <c r="M1759" s="64">
        <v>0</v>
      </c>
      <c r="N1759" s="64">
        <v>64.099999999999994</v>
      </c>
    </row>
    <row r="1760" spans="1:14" x14ac:dyDescent="0.25">
      <c r="A1760" t="s">
        <v>430</v>
      </c>
      <c r="B1760" s="1" t="s">
        <v>726</v>
      </c>
      <c r="C1760" s="291" t="s">
        <v>758</v>
      </c>
      <c r="D1760" s="1">
        <v>5</v>
      </c>
      <c r="E1760" s="1">
        <v>2.91</v>
      </c>
      <c r="J1760" s="64" t="s">
        <v>191</v>
      </c>
      <c r="K1760" s="64" t="s">
        <v>318</v>
      </c>
      <c r="L1760" s="64" t="s">
        <v>372</v>
      </c>
      <c r="M1760" s="64">
        <v>0</v>
      </c>
      <c r="N1760" s="64">
        <v>64.099999999999994</v>
      </c>
    </row>
    <row r="1761" spans="1:14" x14ac:dyDescent="0.25">
      <c r="A1761" t="s">
        <v>430</v>
      </c>
      <c r="B1761" s="1" t="s">
        <v>726</v>
      </c>
      <c r="C1761" s="291" t="s">
        <v>758</v>
      </c>
      <c r="D1761" s="1">
        <v>6</v>
      </c>
      <c r="E1761" s="1">
        <v>3.6</v>
      </c>
      <c r="J1761" s="64" t="s">
        <v>430</v>
      </c>
      <c r="K1761" s="64" t="s">
        <v>431</v>
      </c>
      <c r="L1761" s="64">
        <v>125</v>
      </c>
      <c r="M1761" s="64">
        <v>0</v>
      </c>
      <c r="N1761" s="64" t="s">
        <v>2591</v>
      </c>
    </row>
    <row r="1762" spans="1:14" x14ac:dyDescent="0.25">
      <c r="A1762" t="s">
        <v>430</v>
      </c>
      <c r="B1762" s="1" t="s">
        <v>726</v>
      </c>
      <c r="C1762" s="291" t="s">
        <v>758</v>
      </c>
      <c r="D1762" s="1">
        <v>7</v>
      </c>
      <c r="E1762" s="1">
        <v>4.13</v>
      </c>
      <c r="J1762" s="64" t="s">
        <v>430</v>
      </c>
      <c r="K1762" s="64" t="s">
        <v>431</v>
      </c>
      <c r="L1762" s="64">
        <v>160</v>
      </c>
      <c r="M1762" s="64">
        <v>0</v>
      </c>
      <c r="N1762" s="64" t="s">
        <v>2645</v>
      </c>
    </row>
    <row r="1763" spans="1:14" x14ac:dyDescent="0.25">
      <c r="A1763" t="s">
        <v>430</v>
      </c>
      <c r="B1763" s="1" t="s">
        <v>726</v>
      </c>
      <c r="C1763" s="291" t="s">
        <v>758</v>
      </c>
      <c r="D1763" s="1">
        <v>8</v>
      </c>
      <c r="E1763" s="1">
        <v>4.66</v>
      </c>
      <c r="J1763" s="64" t="s">
        <v>430</v>
      </c>
      <c r="K1763" s="64" t="s">
        <v>431</v>
      </c>
      <c r="L1763" s="64">
        <v>200</v>
      </c>
      <c r="M1763" s="64">
        <v>0</v>
      </c>
      <c r="N1763" s="64" t="s">
        <v>2646</v>
      </c>
    </row>
    <row r="1764" spans="1:14" x14ac:dyDescent="0.25">
      <c r="A1764" t="s">
        <v>430</v>
      </c>
      <c r="B1764" s="1" t="s">
        <v>726</v>
      </c>
      <c r="C1764" s="291" t="s">
        <v>758</v>
      </c>
      <c r="D1764" s="1">
        <v>9</v>
      </c>
      <c r="E1764" s="1">
        <v>5.19</v>
      </c>
      <c r="J1764" s="64" t="s">
        <v>430</v>
      </c>
      <c r="K1764" s="64" t="s">
        <v>431</v>
      </c>
      <c r="L1764" s="64">
        <v>250</v>
      </c>
      <c r="M1764" s="64">
        <v>0</v>
      </c>
      <c r="N1764" s="64" t="s">
        <v>2647</v>
      </c>
    </row>
    <row r="1765" spans="1:14" x14ac:dyDescent="0.25">
      <c r="A1765" t="s">
        <v>430</v>
      </c>
      <c r="B1765" s="1" t="s">
        <v>726</v>
      </c>
      <c r="C1765" s="291" t="s">
        <v>758</v>
      </c>
      <c r="D1765" s="1">
        <v>10</v>
      </c>
      <c r="E1765" s="1">
        <v>5.59</v>
      </c>
      <c r="J1765" s="64" t="s">
        <v>430</v>
      </c>
      <c r="K1765" s="64" t="s">
        <v>431</v>
      </c>
      <c r="L1765" s="64">
        <v>315</v>
      </c>
      <c r="M1765" s="64">
        <v>0</v>
      </c>
      <c r="N1765" s="64" t="s">
        <v>2648</v>
      </c>
    </row>
    <row r="1766" spans="1:14" x14ac:dyDescent="0.25">
      <c r="A1766" t="s">
        <v>430</v>
      </c>
      <c r="B1766" s="1" t="s">
        <v>726</v>
      </c>
      <c r="C1766" s="291" t="s">
        <v>758</v>
      </c>
      <c r="D1766" s="1">
        <v>11</v>
      </c>
      <c r="E1766" s="1">
        <v>5.99</v>
      </c>
      <c r="J1766" s="64" t="s">
        <v>430</v>
      </c>
      <c r="K1766" s="64" t="s">
        <v>432</v>
      </c>
      <c r="L1766" s="64">
        <v>125</v>
      </c>
      <c r="M1766" s="64">
        <v>0</v>
      </c>
      <c r="N1766" s="64" t="s">
        <v>2483</v>
      </c>
    </row>
    <row r="1767" spans="1:14" x14ac:dyDescent="0.25">
      <c r="A1767" t="s">
        <v>430</v>
      </c>
      <c r="B1767" s="1" t="s">
        <v>726</v>
      </c>
      <c r="C1767" s="291" t="s">
        <v>758</v>
      </c>
      <c r="D1767" s="1">
        <v>12</v>
      </c>
      <c r="E1767" s="1">
        <v>6.39</v>
      </c>
      <c r="J1767" s="64" t="s">
        <v>430</v>
      </c>
      <c r="K1767" s="64" t="s">
        <v>432</v>
      </c>
      <c r="L1767" s="64">
        <v>160</v>
      </c>
      <c r="M1767" s="64">
        <v>0</v>
      </c>
      <c r="N1767" s="64" t="s">
        <v>2564</v>
      </c>
    </row>
    <row r="1768" spans="1:14" x14ac:dyDescent="0.25">
      <c r="A1768" t="s">
        <v>430</v>
      </c>
      <c r="B1768" s="1" t="s">
        <v>726</v>
      </c>
      <c r="C1768" s="291" t="s">
        <v>758</v>
      </c>
      <c r="D1768" s="1">
        <v>13</v>
      </c>
      <c r="E1768" s="1">
        <v>6.78</v>
      </c>
      <c r="J1768" s="64" t="s">
        <v>430</v>
      </c>
      <c r="K1768" s="64" t="s">
        <v>432</v>
      </c>
      <c r="L1768" s="64">
        <v>200</v>
      </c>
      <c r="M1768" s="64">
        <v>0</v>
      </c>
      <c r="N1768" s="64" t="s">
        <v>2649</v>
      </c>
    </row>
    <row r="1769" spans="1:14" x14ac:dyDescent="0.25">
      <c r="A1769" t="s">
        <v>430</v>
      </c>
      <c r="B1769" s="1" t="s">
        <v>726</v>
      </c>
      <c r="C1769" s="291" t="s">
        <v>758</v>
      </c>
      <c r="D1769" s="1">
        <v>14</v>
      </c>
      <c r="E1769" s="1">
        <v>7.18</v>
      </c>
      <c r="J1769" s="64" t="s">
        <v>430</v>
      </c>
      <c r="K1769" s="64" t="s">
        <v>432</v>
      </c>
      <c r="L1769" s="64">
        <v>250</v>
      </c>
      <c r="M1769" s="64">
        <v>0</v>
      </c>
      <c r="N1769" s="64" t="s">
        <v>2457</v>
      </c>
    </row>
    <row r="1770" spans="1:14" x14ac:dyDescent="0.25">
      <c r="A1770" t="s">
        <v>430</v>
      </c>
      <c r="B1770" s="1" t="s">
        <v>726</v>
      </c>
      <c r="C1770" s="291" t="s">
        <v>758</v>
      </c>
      <c r="D1770" s="1">
        <v>15</v>
      </c>
      <c r="E1770" s="1">
        <v>7.58</v>
      </c>
      <c r="J1770" s="64" t="s">
        <v>430</v>
      </c>
      <c r="K1770" s="64" t="s">
        <v>433</v>
      </c>
      <c r="L1770" s="64">
        <v>100</v>
      </c>
      <c r="M1770" s="64">
        <v>10</v>
      </c>
      <c r="N1770" s="64">
        <v>1.6</v>
      </c>
    </row>
    <row r="1771" spans="1:14" x14ac:dyDescent="0.25">
      <c r="A1771" t="s">
        <v>430</v>
      </c>
      <c r="B1771" s="1" t="s">
        <v>726</v>
      </c>
      <c r="C1771" s="291" t="s">
        <v>757</v>
      </c>
      <c r="D1771" s="1">
        <v>3</v>
      </c>
      <c r="E1771" s="1">
        <v>1.58</v>
      </c>
      <c r="J1771" s="64" t="s">
        <v>430</v>
      </c>
      <c r="K1771" s="64" t="s">
        <v>433</v>
      </c>
      <c r="L1771" s="64">
        <v>100</v>
      </c>
      <c r="M1771" s="64">
        <v>9</v>
      </c>
      <c r="N1771" s="64">
        <v>1.8</v>
      </c>
    </row>
    <row r="1772" spans="1:14" x14ac:dyDescent="0.25">
      <c r="A1772" t="s">
        <v>430</v>
      </c>
      <c r="B1772" s="1" t="s">
        <v>726</v>
      </c>
      <c r="C1772" s="291" t="s">
        <v>757</v>
      </c>
      <c r="D1772" s="1">
        <v>4</v>
      </c>
      <c r="E1772" s="1">
        <v>2.2599999999999998</v>
      </c>
      <c r="J1772" s="64" t="s">
        <v>430</v>
      </c>
      <c r="K1772" s="64" t="s">
        <v>433</v>
      </c>
      <c r="L1772" s="64">
        <v>100</v>
      </c>
      <c r="M1772" s="64">
        <v>8</v>
      </c>
      <c r="N1772" s="64">
        <v>2.11</v>
      </c>
    </row>
    <row r="1773" spans="1:14" x14ac:dyDescent="0.25">
      <c r="A1773" t="s">
        <v>430</v>
      </c>
      <c r="B1773" s="1" t="s">
        <v>726</v>
      </c>
      <c r="C1773" s="291" t="s">
        <v>757</v>
      </c>
      <c r="D1773" s="1">
        <v>5</v>
      </c>
      <c r="E1773" s="1">
        <v>2.93</v>
      </c>
      <c r="J1773" s="64" t="s">
        <v>430</v>
      </c>
      <c r="K1773" s="64" t="s">
        <v>433</v>
      </c>
      <c r="L1773" s="64">
        <v>100</v>
      </c>
      <c r="M1773" s="64">
        <v>7</v>
      </c>
      <c r="N1773" s="64">
        <v>2.39</v>
      </c>
    </row>
    <row r="1774" spans="1:14" x14ac:dyDescent="0.25">
      <c r="A1774" t="s">
        <v>430</v>
      </c>
      <c r="B1774" s="1" t="s">
        <v>726</v>
      </c>
      <c r="C1774" s="291" t="s">
        <v>757</v>
      </c>
      <c r="D1774" s="1">
        <v>6</v>
      </c>
      <c r="E1774" s="1">
        <v>3.61</v>
      </c>
      <c r="J1774" s="64" t="s">
        <v>430</v>
      </c>
      <c r="K1774" s="64" t="s">
        <v>433</v>
      </c>
      <c r="L1774" s="64">
        <v>100</v>
      </c>
      <c r="M1774" s="64">
        <v>6</v>
      </c>
      <c r="N1774" s="64">
        <v>2.66</v>
      </c>
    </row>
    <row r="1775" spans="1:14" x14ac:dyDescent="0.25">
      <c r="A1775" t="s">
        <v>430</v>
      </c>
      <c r="B1775" s="1" t="s">
        <v>726</v>
      </c>
      <c r="C1775" s="291" t="s">
        <v>757</v>
      </c>
      <c r="D1775" s="1">
        <v>7</v>
      </c>
      <c r="E1775" s="1">
        <v>4.1399999999999997</v>
      </c>
      <c r="J1775" s="64" t="s">
        <v>430</v>
      </c>
      <c r="K1775" s="64" t="s">
        <v>433</v>
      </c>
      <c r="L1775" s="64">
        <v>100</v>
      </c>
      <c r="M1775" s="64">
        <v>5</v>
      </c>
      <c r="N1775" s="64">
        <v>2.91</v>
      </c>
    </row>
    <row r="1776" spans="1:14" x14ac:dyDescent="0.25">
      <c r="A1776" t="s">
        <v>430</v>
      </c>
      <c r="B1776" s="1" t="s">
        <v>726</v>
      </c>
      <c r="C1776" s="291" t="s">
        <v>757</v>
      </c>
      <c r="D1776" s="1">
        <v>8</v>
      </c>
      <c r="E1776" s="1">
        <v>4.66</v>
      </c>
      <c r="J1776" s="64" t="s">
        <v>430</v>
      </c>
      <c r="K1776" s="64" t="s">
        <v>433</v>
      </c>
      <c r="L1776" s="64">
        <v>100</v>
      </c>
      <c r="M1776" s="64">
        <v>4</v>
      </c>
      <c r="N1776" s="64">
        <v>3.22</v>
      </c>
    </row>
    <row r="1777" spans="1:14" x14ac:dyDescent="0.25">
      <c r="A1777" t="s">
        <v>430</v>
      </c>
      <c r="B1777" s="1" t="s">
        <v>726</v>
      </c>
      <c r="C1777" s="291" t="s">
        <v>757</v>
      </c>
      <c r="D1777" s="1">
        <v>9</v>
      </c>
      <c r="E1777" s="1">
        <v>5.19</v>
      </c>
      <c r="J1777" s="64" t="s">
        <v>430</v>
      </c>
      <c r="K1777" s="64" t="s">
        <v>433</v>
      </c>
      <c r="L1777" s="64">
        <v>100</v>
      </c>
      <c r="M1777" s="64">
        <v>3</v>
      </c>
      <c r="N1777" s="64">
        <v>3.45</v>
      </c>
    </row>
    <row r="1778" spans="1:14" x14ac:dyDescent="0.25">
      <c r="A1778" t="s">
        <v>430</v>
      </c>
      <c r="B1778" s="1" t="s">
        <v>726</v>
      </c>
      <c r="C1778" s="291" t="s">
        <v>757</v>
      </c>
      <c r="D1778" s="1">
        <v>10</v>
      </c>
      <c r="E1778" s="1">
        <v>5.59</v>
      </c>
      <c r="J1778" s="64" t="s">
        <v>430</v>
      </c>
      <c r="K1778" s="64" t="s">
        <v>433</v>
      </c>
      <c r="L1778" s="64">
        <v>100</v>
      </c>
      <c r="M1778" s="64" t="s">
        <v>434</v>
      </c>
      <c r="N1778" s="64">
        <v>4.08</v>
      </c>
    </row>
    <row r="1779" spans="1:14" x14ac:dyDescent="0.25">
      <c r="A1779" t="s">
        <v>430</v>
      </c>
      <c r="B1779" s="1" t="s">
        <v>726</v>
      </c>
      <c r="C1779" s="291" t="s">
        <v>757</v>
      </c>
      <c r="D1779" s="1">
        <v>11</v>
      </c>
      <c r="E1779" s="1">
        <v>5.98</v>
      </c>
      <c r="J1779" s="64" t="s">
        <v>430</v>
      </c>
      <c r="K1779" s="64" t="s">
        <v>433</v>
      </c>
      <c r="L1779" s="64">
        <v>125</v>
      </c>
      <c r="M1779" s="64">
        <v>10</v>
      </c>
      <c r="N1779" s="64">
        <v>1.6</v>
      </c>
    </row>
    <row r="1780" spans="1:14" x14ac:dyDescent="0.25">
      <c r="A1780" t="s">
        <v>430</v>
      </c>
      <c r="B1780" s="1" t="s">
        <v>726</v>
      </c>
      <c r="C1780" s="291" t="s">
        <v>757</v>
      </c>
      <c r="D1780" s="1">
        <v>12</v>
      </c>
      <c r="E1780" s="1">
        <v>6.38</v>
      </c>
      <c r="J1780" s="64" t="s">
        <v>430</v>
      </c>
      <c r="K1780" s="64" t="s">
        <v>433</v>
      </c>
      <c r="L1780" s="64">
        <v>125</v>
      </c>
      <c r="M1780" s="64">
        <v>9</v>
      </c>
      <c r="N1780" s="64">
        <v>1.8</v>
      </c>
    </row>
    <row r="1781" spans="1:14" x14ac:dyDescent="0.25">
      <c r="A1781" t="s">
        <v>430</v>
      </c>
      <c r="B1781" s="1" t="s">
        <v>726</v>
      </c>
      <c r="C1781" s="291" t="s">
        <v>757</v>
      </c>
      <c r="D1781" s="1">
        <v>13</v>
      </c>
      <c r="E1781" s="1">
        <v>6.77</v>
      </c>
      <c r="J1781" s="64" t="s">
        <v>430</v>
      </c>
      <c r="K1781" s="64" t="s">
        <v>433</v>
      </c>
      <c r="L1781" s="64">
        <v>125</v>
      </c>
      <c r="M1781" s="64">
        <v>8</v>
      </c>
      <c r="N1781" s="64">
        <v>2.11</v>
      </c>
    </row>
    <row r="1782" spans="1:14" x14ac:dyDescent="0.25">
      <c r="A1782" t="s">
        <v>430</v>
      </c>
      <c r="B1782" s="1" t="s">
        <v>726</v>
      </c>
      <c r="C1782" s="291" t="s">
        <v>757</v>
      </c>
      <c r="D1782" s="1">
        <v>14</v>
      </c>
      <c r="E1782" s="1">
        <v>7.16</v>
      </c>
      <c r="J1782" s="64" t="s">
        <v>430</v>
      </c>
      <c r="K1782" s="64" t="s">
        <v>433</v>
      </c>
      <c r="L1782" s="64">
        <v>125</v>
      </c>
      <c r="M1782" s="64">
        <v>7</v>
      </c>
      <c r="N1782" s="64">
        <v>2.39</v>
      </c>
    </row>
    <row r="1783" spans="1:14" x14ac:dyDescent="0.25">
      <c r="A1783" t="s">
        <v>430</v>
      </c>
      <c r="B1783" s="1" t="s">
        <v>726</v>
      </c>
      <c r="C1783" s="291" t="s">
        <v>757</v>
      </c>
      <c r="D1783" s="1">
        <v>15</v>
      </c>
      <c r="E1783" s="1">
        <v>7.56</v>
      </c>
      <c r="J1783" s="64" t="s">
        <v>430</v>
      </c>
      <c r="K1783" s="64" t="s">
        <v>433</v>
      </c>
      <c r="L1783" s="64">
        <v>125</v>
      </c>
      <c r="M1783" s="64">
        <v>6</v>
      </c>
      <c r="N1783" s="64">
        <v>2.66</v>
      </c>
    </row>
    <row r="1784" spans="1:14" x14ac:dyDescent="0.25">
      <c r="A1784" t="s">
        <v>430</v>
      </c>
      <c r="B1784" s="1" t="s">
        <v>726</v>
      </c>
      <c r="C1784" s="291" t="s">
        <v>759</v>
      </c>
      <c r="D1784" s="1">
        <v>3</v>
      </c>
      <c r="E1784" s="1">
        <v>1.54</v>
      </c>
      <c r="J1784" s="64" t="s">
        <v>430</v>
      </c>
      <c r="K1784" s="64" t="s">
        <v>433</v>
      </c>
      <c r="L1784" s="64">
        <v>125</v>
      </c>
      <c r="M1784" s="64">
        <v>5</v>
      </c>
      <c r="N1784" s="64">
        <v>2.91</v>
      </c>
    </row>
    <row r="1785" spans="1:14" x14ac:dyDescent="0.25">
      <c r="A1785" t="s">
        <v>430</v>
      </c>
      <c r="B1785" s="1" t="s">
        <v>726</v>
      </c>
      <c r="C1785" s="291" t="s">
        <v>759</v>
      </c>
      <c r="D1785" s="1">
        <v>4</v>
      </c>
      <c r="E1785" s="1">
        <v>2.23</v>
      </c>
      <c r="J1785" s="64" t="s">
        <v>430</v>
      </c>
      <c r="K1785" s="64" t="s">
        <v>433</v>
      </c>
      <c r="L1785" s="64">
        <v>125</v>
      </c>
      <c r="M1785" s="64">
        <v>4</v>
      </c>
      <c r="N1785" s="64">
        <v>3.22</v>
      </c>
    </row>
    <row r="1786" spans="1:14" x14ac:dyDescent="0.25">
      <c r="A1786" t="s">
        <v>430</v>
      </c>
      <c r="B1786" s="1" t="s">
        <v>726</v>
      </c>
      <c r="C1786" s="291" t="s">
        <v>759</v>
      </c>
      <c r="D1786" s="1">
        <v>5</v>
      </c>
      <c r="E1786" s="1">
        <v>2.91</v>
      </c>
      <c r="J1786" s="64" t="s">
        <v>430</v>
      </c>
      <c r="K1786" s="64" t="s">
        <v>433</v>
      </c>
      <c r="L1786" s="64">
        <v>125</v>
      </c>
      <c r="M1786" s="64">
        <v>3</v>
      </c>
      <c r="N1786" s="64">
        <v>3.45</v>
      </c>
    </row>
    <row r="1787" spans="1:14" x14ac:dyDescent="0.25">
      <c r="A1787" t="s">
        <v>430</v>
      </c>
      <c r="B1787" s="1" t="s">
        <v>726</v>
      </c>
      <c r="C1787" s="291" t="s">
        <v>759</v>
      </c>
      <c r="D1787" s="1">
        <v>6</v>
      </c>
      <c r="E1787" s="1">
        <v>3.6</v>
      </c>
      <c r="J1787" s="64" t="s">
        <v>430</v>
      </c>
      <c r="K1787" s="64" t="s">
        <v>433</v>
      </c>
      <c r="L1787" s="64">
        <v>125</v>
      </c>
      <c r="M1787" s="64" t="s">
        <v>434</v>
      </c>
      <c r="N1787" s="64">
        <v>4.08</v>
      </c>
    </row>
    <row r="1788" spans="1:14" x14ac:dyDescent="0.25">
      <c r="A1788" t="s">
        <v>430</v>
      </c>
      <c r="B1788" s="1" t="s">
        <v>726</v>
      </c>
      <c r="C1788" s="291" t="s">
        <v>759</v>
      </c>
      <c r="D1788" s="1">
        <v>7</v>
      </c>
      <c r="E1788" s="1">
        <v>4.13</v>
      </c>
      <c r="J1788" s="64" t="s">
        <v>430</v>
      </c>
      <c r="K1788" s="64" t="s">
        <v>435</v>
      </c>
      <c r="L1788" s="64">
        <v>0</v>
      </c>
      <c r="M1788" s="64">
        <v>0</v>
      </c>
      <c r="N1788" s="64">
        <v>0.76</v>
      </c>
    </row>
    <row r="1789" spans="1:14" x14ac:dyDescent="0.25">
      <c r="A1789" t="s">
        <v>430</v>
      </c>
      <c r="B1789" s="1" t="s">
        <v>726</v>
      </c>
      <c r="C1789" s="291" t="s">
        <v>759</v>
      </c>
      <c r="D1789" s="1">
        <v>8</v>
      </c>
      <c r="E1789" s="1">
        <v>4.66</v>
      </c>
      <c r="J1789" s="64" t="s">
        <v>430</v>
      </c>
      <c r="K1789" s="64" t="s">
        <v>436</v>
      </c>
      <c r="L1789" s="64">
        <v>0</v>
      </c>
      <c r="M1789" s="64">
        <v>0</v>
      </c>
      <c r="N1789" s="64">
        <v>1.04</v>
      </c>
    </row>
    <row r="1790" spans="1:14" x14ac:dyDescent="0.25">
      <c r="A1790" t="s">
        <v>430</v>
      </c>
      <c r="B1790" s="1" t="s">
        <v>726</v>
      </c>
      <c r="C1790" s="291" t="s">
        <v>759</v>
      </c>
      <c r="D1790" s="1">
        <v>9</v>
      </c>
      <c r="E1790" s="1">
        <v>5.19</v>
      </c>
      <c r="J1790" s="64" t="s">
        <v>430</v>
      </c>
      <c r="K1790" s="64" t="s">
        <v>437</v>
      </c>
      <c r="L1790" s="64">
        <v>0</v>
      </c>
      <c r="M1790" s="64">
        <v>0</v>
      </c>
      <c r="N1790" s="64">
        <v>1.38</v>
      </c>
    </row>
    <row r="1791" spans="1:14" x14ac:dyDescent="0.25">
      <c r="A1791" t="s">
        <v>430</v>
      </c>
      <c r="B1791" s="1" t="s">
        <v>726</v>
      </c>
      <c r="C1791" s="291" t="s">
        <v>759</v>
      </c>
      <c r="D1791" s="1">
        <v>10</v>
      </c>
      <c r="E1791" s="1">
        <v>5.59</v>
      </c>
      <c r="J1791" s="64" t="s">
        <v>430</v>
      </c>
      <c r="K1791" s="64" t="s">
        <v>438</v>
      </c>
      <c r="L1791" s="64">
        <v>0</v>
      </c>
      <c r="M1791" s="64">
        <v>0</v>
      </c>
      <c r="N1791" s="64">
        <v>2.08</v>
      </c>
    </row>
    <row r="1792" spans="1:14" x14ac:dyDescent="0.25">
      <c r="A1792" t="s">
        <v>430</v>
      </c>
      <c r="B1792" s="1" t="s">
        <v>726</v>
      </c>
      <c r="C1792" s="291" t="s">
        <v>759</v>
      </c>
      <c r="D1792" s="1">
        <v>11</v>
      </c>
      <c r="E1792" s="1">
        <v>5.99</v>
      </c>
      <c r="J1792" s="64" t="s">
        <v>430</v>
      </c>
      <c r="K1792" s="64" t="s">
        <v>439</v>
      </c>
      <c r="L1792" s="64">
        <v>0</v>
      </c>
      <c r="M1792" s="64">
        <v>0</v>
      </c>
      <c r="N1792" s="64">
        <v>0.51</v>
      </c>
    </row>
    <row r="1793" spans="1:14" x14ac:dyDescent="0.25">
      <c r="A1793" t="s">
        <v>430</v>
      </c>
      <c r="B1793" s="1" t="s">
        <v>726</v>
      </c>
      <c r="C1793" s="291" t="s">
        <v>759</v>
      </c>
      <c r="D1793" s="1">
        <v>12</v>
      </c>
      <c r="E1793" s="1">
        <v>6.39</v>
      </c>
      <c r="J1793" s="64" t="s">
        <v>430</v>
      </c>
      <c r="K1793" s="64" t="s">
        <v>440</v>
      </c>
      <c r="L1793" s="64">
        <v>0</v>
      </c>
      <c r="M1793" s="64">
        <v>0</v>
      </c>
      <c r="N1793" s="64">
        <v>0.71</v>
      </c>
    </row>
    <row r="1794" spans="1:14" x14ac:dyDescent="0.25">
      <c r="A1794" t="s">
        <v>430</v>
      </c>
      <c r="B1794" s="1" t="s">
        <v>726</v>
      </c>
      <c r="C1794" s="291" t="s">
        <v>759</v>
      </c>
      <c r="D1794" s="1">
        <v>13</v>
      </c>
      <c r="E1794" s="1">
        <v>6.78</v>
      </c>
      <c r="J1794" s="64" t="s">
        <v>430</v>
      </c>
      <c r="K1794" s="64" t="s">
        <v>441</v>
      </c>
      <c r="L1794" s="64">
        <v>0</v>
      </c>
      <c r="M1794" s="64">
        <v>0</v>
      </c>
      <c r="N1794" s="64">
        <v>1.03</v>
      </c>
    </row>
    <row r="1795" spans="1:14" x14ac:dyDescent="0.25">
      <c r="A1795" t="s">
        <v>430</v>
      </c>
      <c r="B1795" s="1" t="s">
        <v>726</v>
      </c>
      <c r="C1795" s="291" t="s">
        <v>759</v>
      </c>
      <c r="D1795" s="1">
        <v>14</v>
      </c>
      <c r="E1795" s="1">
        <v>7.18</v>
      </c>
      <c r="J1795" s="64" t="s">
        <v>430</v>
      </c>
      <c r="K1795" s="64" t="s">
        <v>442</v>
      </c>
      <c r="L1795" s="64">
        <v>0</v>
      </c>
      <c r="M1795" s="64">
        <v>0</v>
      </c>
      <c r="N1795" s="64">
        <v>0.83</v>
      </c>
    </row>
    <row r="1796" spans="1:14" x14ac:dyDescent="0.25">
      <c r="A1796" t="s">
        <v>430</v>
      </c>
      <c r="B1796" s="1" t="s">
        <v>726</v>
      </c>
      <c r="C1796" s="291" t="s">
        <v>759</v>
      </c>
      <c r="D1796" s="1">
        <v>15</v>
      </c>
      <c r="E1796" s="1">
        <v>7.58</v>
      </c>
      <c r="J1796" s="64" t="s">
        <v>430</v>
      </c>
      <c r="K1796" s="64" t="s">
        <v>443</v>
      </c>
      <c r="L1796" s="64">
        <v>0</v>
      </c>
      <c r="M1796" s="64">
        <v>0</v>
      </c>
      <c r="N1796" s="64">
        <v>1.24</v>
      </c>
    </row>
    <row r="1797" spans="1:14" x14ac:dyDescent="0.25">
      <c r="A1797" t="s">
        <v>430</v>
      </c>
      <c r="B1797" s="1" t="s">
        <v>726</v>
      </c>
      <c r="C1797" s="291" t="s">
        <v>761</v>
      </c>
      <c r="D1797" s="1">
        <v>3</v>
      </c>
      <c r="E1797" s="1">
        <v>2.2799999999999998</v>
      </c>
      <c r="J1797" s="64" t="s">
        <v>430</v>
      </c>
      <c r="K1797" s="64" t="s">
        <v>444</v>
      </c>
      <c r="L1797" s="64">
        <v>0</v>
      </c>
      <c r="M1797" s="64">
        <v>0</v>
      </c>
      <c r="N1797" s="64">
        <v>1.67</v>
      </c>
    </row>
    <row r="1798" spans="1:14" x14ac:dyDescent="0.25">
      <c r="A1798" t="s">
        <v>430</v>
      </c>
      <c r="B1798" s="1" t="s">
        <v>726</v>
      </c>
      <c r="C1798" s="291" t="s">
        <v>761</v>
      </c>
      <c r="D1798" s="1">
        <v>4</v>
      </c>
      <c r="E1798" s="1">
        <v>3.12</v>
      </c>
      <c r="J1798" s="64" t="s">
        <v>430</v>
      </c>
      <c r="K1798" s="64" t="s">
        <v>445</v>
      </c>
      <c r="L1798" s="64">
        <v>0</v>
      </c>
      <c r="M1798" s="64">
        <v>0</v>
      </c>
      <c r="N1798" s="64">
        <v>2.29</v>
      </c>
    </row>
    <row r="1799" spans="1:14" x14ac:dyDescent="0.25">
      <c r="A1799" t="s">
        <v>430</v>
      </c>
      <c r="B1799" s="1" t="s">
        <v>726</v>
      </c>
      <c r="C1799" s="291" t="s">
        <v>761</v>
      </c>
      <c r="D1799" s="1">
        <v>5</v>
      </c>
      <c r="E1799" s="1">
        <v>3.96</v>
      </c>
      <c r="J1799" s="64" t="s">
        <v>430</v>
      </c>
      <c r="K1799" s="64" t="s">
        <v>446</v>
      </c>
      <c r="L1799" s="64">
        <v>0</v>
      </c>
      <c r="M1799" s="64">
        <v>0</v>
      </c>
      <c r="N1799" s="64">
        <v>0.62</v>
      </c>
    </row>
    <row r="1800" spans="1:14" x14ac:dyDescent="0.25">
      <c r="A1800" t="s">
        <v>430</v>
      </c>
      <c r="B1800" s="1" t="s">
        <v>726</v>
      </c>
      <c r="C1800" s="291" t="s">
        <v>761</v>
      </c>
      <c r="D1800" s="1">
        <v>6</v>
      </c>
      <c r="E1800" s="1">
        <v>4.8</v>
      </c>
      <c r="J1800" s="64" t="s">
        <v>430</v>
      </c>
      <c r="K1800" s="64" t="s">
        <v>447</v>
      </c>
      <c r="L1800" s="64">
        <v>0</v>
      </c>
      <c r="M1800" s="64">
        <v>0</v>
      </c>
      <c r="N1800" s="64">
        <v>0.84</v>
      </c>
    </row>
    <row r="1801" spans="1:14" x14ac:dyDescent="0.25">
      <c r="A1801" t="s">
        <v>430</v>
      </c>
      <c r="B1801" s="1" t="s">
        <v>726</v>
      </c>
      <c r="C1801" s="291" t="s">
        <v>761</v>
      </c>
      <c r="D1801" s="1">
        <v>7</v>
      </c>
      <c r="E1801" s="1">
        <v>5.38</v>
      </c>
      <c r="J1801" s="64" t="s">
        <v>430</v>
      </c>
      <c r="K1801" s="64" t="s">
        <v>448</v>
      </c>
      <c r="L1801" s="64">
        <v>0</v>
      </c>
      <c r="M1801" s="64">
        <v>0</v>
      </c>
      <c r="N1801" s="64">
        <v>1.1499999999999999</v>
      </c>
    </row>
    <row r="1802" spans="1:14" x14ac:dyDescent="0.25">
      <c r="A1802" t="s">
        <v>430</v>
      </c>
      <c r="B1802" s="1" t="s">
        <v>726</v>
      </c>
      <c r="C1802" s="291" t="s">
        <v>761</v>
      </c>
      <c r="D1802" s="1">
        <v>8</v>
      </c>
      <c r="E1802" s="1">
        <v>5.97</v>
      </c>
      <c r="J1802" s="64" t="s">
        <v>430</v>
      </c>
      <c r="K1802" s="64" t="s">
        <v>449</v>
      </c>
      <c r="L1802" s="64">
        <v>0</v>
      </c>
      <c r="M1802" s="64">
        <v>0</v>
      </c>
      <c r="N1802" s="64">
        <v>0.71</v>
      </c>
    </row>
    <row r="1803" spans="1:14" x14ac:dyDescent="0.25">
      <c r="A1803" t="s">
        <v>430</v>
      </c>
      <c r="B1803" s="1" t="s">
        <v>726</v>
      </c>
      <c r="C1803" s="291" t="s">
        <v>761</v>
      </c>
      <c r="D1803" s="1">
        <v>9</v>
      </c>
      <c r="E1803" s="1">
        <v>6.55</v>
      </c>
      <c r="J1803" s="64" t="s">
        <v>430</v>
      </c>
      <c r="K1803" s="64" t="s">
        <v>450</v>
      </c>
      <c r="L1803" s="64">
        <v>0</v>
      </c>
      <c r="M1803" s="64">
        <v>0</v>
      </c>
      <c r="N1803" s="64">
        <v>0.99</v>
      </c>
    </row>
    <row r="1804" spans="1:14" x14ac:dyDescent="0.25">
      <c r="A1804" t="s">
        <v>430</v>
      </c>
      <c r="B1804" s="1" t="s">
        <v>726</v>
      </c>
      <c r="C1804" s="291" t="s">
        <v>761</v>
      </c>
      <c r="D1804" s="1">
        <v>10</v>
      </c>
      <c r="E1804" s="1">
        <v>7.15</v>
      </c>
      <c r="J1804" s="64" t="s">
        <v>430</v>
      </c>
      <c r="K1804" s="64" t="s">
        <v>451</v>
      </c>
      <c r="L1804" s="64">
        <v>0</v>
      </c>
      <c r="M1804" s="64">
        <v>0</v>
      </c>
      <c r="N1804" s="64">
        <v>1.33</v>
      </c>
    </row>
    <row r="1805" spans="1:14" x14ac:dyDescent="0.25">
      <c r="A1805" t="s">
        <v>430</v>
      </c>
      <c r="B1805" s="1" t="s">
        <v>726</v>
      </c>
      <c r="C1805" s="291" t="s">
        <v>761</v>
      </c>
      <c r="D1805" s="1">
        <v>11</v>
      </c>
      <c r="E1805" s="1">
        <v>7.74</v>
      </c>
      <c r="J1805" s="64" t="s">
        <v>430</v>
      </c>
      <c r="K1805" s="64" t="s">
        <v>452</v>
      </c>
      <c r="L1805" s="64">
        <v>0</v>
      </c>
      <c r="M1805" s="64">
        <v>0</v>
      </c>
      <c r="N1805" s="64">
        <v>2</v>
      </c>
    </row>
    <row r="1806" spans="1:14" x14ac:dyDescent="0.25">
      <c r="A1806" t="s">
        <v>430</v>
      </c>
      <c r="B1806" s="1" t="s">
        <v>726</v>
      </c>
      <c r="C1806" s="291" t="s">
        <v>761</v>
      </c>
      <c r="D1806" s="1">
        <v>12</v>
      </c>
      <c r="E1806" s="1">
        <v>8.34</v>
      </c>
      <c r="J1806" s="64" t="s">
        <v>430</v>
      </c>
      <c r="K1806" s="64" t="s">
        <v>453</v>
      </c>
      <c r="L1806" s="64">
        <v>0</v>
      </c>
      <c r="M1806" s="64">
        <v>0</v>
      </c>
      <c r="N1806" s="64">
        <v>0.74</v>
      </c>
    </row>
    <row r="1807" spans="1:14" x14ac:dyDescent="0.25">
      <c r="A1807" t="s">
        <v>430</v>
      </c>
      <c r="B1807" s="1" t="s">
        <v>726</v>
      </c>
      <c r="C1807" s="291" t="s">
        <v>761</v>
      </c>
      <c r="D1807" s="1">
        <v>13</v>
      </c>
      <c r="E1807" s="1">
        <v>8.94</v>
      </c>
      <c r="J1807" s="64" t="s">
        <v>430</v>
      </c>
      <c r="K1807" s="64" t="s">
        <v>454</v>
      </c>
      <c r="L1807" s="64">
        <v>0</v>
      </c>
      <c r="M1807" s="64">
        <v>0</v>
      </c>
      <c r="N1807" s="64">
        <v>0.98</v>
      </c>
    </row>
    <row r="1808" spans="1:14" x14ac:dyDescent="0.25">
      <c r="A1808" t="s">
        <v>430</v>
      </c>
      <c r="B1808" s="1" t="s">
        <v>726</v>
      </c>
      <c r="C1808" s="291" t="s">
        <v>761</v>
      </c>
      <c r="D1808" s="1">
        <v>14</v>
      </c>
      <c r="E1808" s="1">
        <v>9.5299999999999994</v>
      </c>
      <c r="J1808" s="64" t="s">
        <v>430</v>
      </c>
      <c r="K1808" s="64" t="s">
        <v>455</v>
      </c>
      <c r="L1808" s="64">
        <v>0</v>
      </c>
      <c r="M1808" s="64">
        <v>0</v>
      </c>
      <c r="N1808" s="64">
        <v>1.28</v>
      </c>
    </row>
    <row r="1809" spans="1:14" x14ac:dyDescent="0.25">
      <c r="A1809" t="s">
        <v>430</v>
      </c>
      <c r="B1809" s="1" t="s">
        <v>726</v>
      </c>
      <c r="C1809" s="291" t="s">
        <v>761</v>
      </c>
      <c r="D1809" s="1">
        <v>15</v>
      </c>
      <c r="E1809" s="1">
        <v>10.130000000000001</v>
      </c>
      <c r="J1809" s="64" t="s">
        <v>430</v>
      </c>
      <c r="K1809" s="64" t="s">
        <v>456</v>
      </c>
      <c r="L1809" s="64">
        <v>0</v>
      </c>
      <c r="M1809" s="64">
        <v>0</v>
      </c>
      <c r="N1809" s="64">
        <v>1.82</v>
      </c>
    </row>
    <row r="1810" spans="1:14" x14ac:dyDescent="0.25">
      <c r="A1810" t="s">
        <v>430</v>
      </c>
      <c r="B1810" s="1" t="s">
        <v>726</v>
      </c>
      <c r="C1810" s="291" t="s">
        <v>760</v>
      </c>
      <c r="D1810" s="1">
        <v>3</v>
      </c>
      <c r="E1810" s="1">
        <v>2.5299999999999998</v>
      </c>
      <c r="J1810" s="64" t="s">
        <v>430</v>
      </c>
      <c r="K1810" s="64" t="s">
        <v>457</v>
      </c>
      <c r="L1810" s="64">
        <v>0</v>
      </c>
      <c r="M1810" s="64">
        <v>0</v>
      </c>
      <c r="N1810" s="64">
        <v>0.63</v>
      </c>
    </row>
    <row r="1811" spans="1:14" x14ac:dyDescent="0.25">
      <c r="A1811" t="s">
        <v>430</v>
      </c>
      <c r="B1811" s="1" t="s">
        <v>726</v>
      </c>
      <c r="C1811" s="291" t="s">
        <v>760</v>
      </c>
      <c r="D1811" s="1">
        <v>4</v>
      </c>
      <c r="E1811" s="1">
        <v>3.26</v>
      </c>
      <c r="J1811" s="64" t="s">
        <v>430</v>
      </c>
      <c r="K1811" s="64" t="s">
        <v>458</v>
      </c>
      <c r="L1811" s="64">
        <v>0</v>
      </c>
      <c r="M1811" s="64">
        <v>0</v>
      </c>
      <c r="N1811" s="64">
        <v>0.98</v>
      </c>
    </row>
    <row r="1812" spans="1:14" x14ac:dyDescent="0.25">
      <c r="A1812" t="s">
        <v>430</v>
      </c>
      <c r="B1812" s="1" t="s">
        <v>726</v>
      </c>
      <c r="C1812" s="291" t="s">
        <v>760</v>
      </c>
      <c r="D1812" s="1">
        <v>5</v>
      </c>
      <c r="E1812" s="1">
        <v>3.99</v>
      </c>
      <c r="J1812" s="64" t="s">
        <v>430</v>
      </c>
      <c r="K1812" s="64" t="s">
        <v>459</v>
      </c>
      <c r="L1812" s="64">
        <v>0</v>
      </c>
      <c r="M1812" s="64">
        <v>0</v>
      </c>
      <c r="N1812" s="64">
        <v>1.28</v>
      </c>
    </row>
    <row r="1813" spans="1:14" x14ac:dyDescent="0.25">
      <c r="A1813" t="s">
        <v>430</v>
      </c>
      <c r="B1813" s="1" t="s">
        <v>726</v>
      </c>
      <c r="C1813" s="291" t="s">
        <v>760</v>
      </c>
      <c r="D1813" s="1">
        <v>6</v>
      </c>
      <c r="E1813" s="1">
        <v>4.72</v>
      </c>
      <c r="J1813" s="64" t="s">
        <v>430</v>
      </c>
      <c r="K1813" s="64" t="s">
        <v>460</v>
      </c>
      <c r="L1813" s="64">
        <v>0</v>
      </c>
      <c r="M1813" s="64">
        <v>0</v>
      </c>
      <c r="N1813" s="64">
        <v>1.82</v>
      </c>
    </row>
    <row r="1814" spans="1:14" x14ac:dyDescent="0.25">
      <c r="A1814" t="s">
        <v>430</v>
      </c>
      <c r="B1814" s="1" t="s">
        <v>726</v>
      </c>
      <c r="C1814" s="291" t="s">
        <v>760</v>
      </c>
      <c r="D1814" s="1">
        <v>7</v>
      </c>
      <c r="E1814" s="1">
        <v>5.31</v>
      </c>
      <c r="J1814" s="64" t="s">
        <v>430</v>
      </c>
      <c r="K1814" s="64" t="s">
        <v>461</v>
      </c>
      <c r="L1814" s="64">
        <v>0</v>
      </c>
      <c r="M1814" s="64">
        <v>0</v>
      </c>
      <c r="N1814" s="64">
        <v>0.73</v>
      </c>
    </row>
    <row r="1815" spans="1:14" x14ac:dyDescent="0.25">
      <c r="A1815" t="s">
        <v>430</v>
      </c>
      <c r="B1815" s="1" t="s">
        <v>726</v>
      </c>
      <c r="C1815" s="291" t="s">
        <v>760</v>
      </c>
      <c r="D1815" s="1">
        <v>8</v>
      </c>
      <c r="E1815" s="1">
        <v>5.89</v>
      </c>
      <c r="J1815" s="64" t="s">
        <v>430</v>
      </c>
      <c r="K1815" s="64" t="s">
        <v>462</v>
      </c>
      <c r="L1815" s="64">
        <v>0</v>
      </c>
      <c r="M1815" s="64">
        <v>0</v>
      </c>
      <c r="N1815" s="64">
        <v>1.04</v>
      </c>
    </row>
    <row r="1816" spans="1:14" x14ac:dyDescent="0.25">
      <c r="A1816" t="s">
        <v>430</v>
      </c>
      <c r="B1816" s="1" t="s">
        <v>726</v>
      </c>
      <c r="C1816" s="291" t="s">
        <v>760</v>
      </c>
      <c r="D1816" s="1">
        <v>9</v>
      </c>
      <c r="E1816" s="1">
        <v>6.48</v>
      </c>
      <c r="J1816" s="64" t="s">
        <v>430</v>
      </c>
      <c r="K1816" s="64" t="s">
        <v>463</v>
      </c>
      <c r="L1816" s="64">
        <v>0</v>
      </c>
      <c r="M1816" s="64">
        <v>0</v>
      </c>
      <c r="N1816" s="64">
        <v>0.76</v>
      </c>
    </row>
    <row r="1817" spans="1:14" x14ac:dyDescent="0.25">
      <c r="A1817" t="s">
        <v>430</v>
      </c>
      <c r="B1817" s="1" t="s">
        <v>726</v>
      </c>
      <c r="C1817" s="291" t="s">
        <v>760</v>
      </c>
      <c r="D1817" s="1">
        <v>10</v>
      </c>
      <c r="E1817" s="1">
        <v>7.09</v>
      </c>
      <c r="J1817" s="64" t="s">
        <v>430</v>
      </c>
      <c r="K1817" s="64" t="s">
        <v>464</v>
      </c>
      <c r="L1817" s="64">
        <v>0</v>
      </c>
      <c r="M1817" s="64">
        <v>0</v>
      </c>
      <c r="N1817" s="64">
        <v>1.04</v>
      </c>
    </row>
    <row r="1818" spans="1:14" x14ac:dyDescent="0.25">
      <c r="A1818" t="s">
        <v>430</v>
      </c>
      <c r="B1818" s="1" t="s">
        <v>726</v>
      </c>
      <c r="C1818" s="291" t="s">
        <v>760</v>
      </c>
      <c r="D1818" s="1">
        <v>11</v>
      </c>
      <c r="E1818" s="1">
        <v>7.69</v>
      </c>
      <c r="J1818" s="64" t="s">
        <v>430</v>
      </c>
      <c r="K1818" s="64" t="s">
        <v>465</v>
      </c>
      <c r="L1818" s="64">
        <v>0</v>
      </c>
      <c r="M1818" s="64">
        <v>0</v>
      </c>
      <c r="N1818" s="64">
        <v>1.38</v>
      </c>
    </row>
    <row r="1819" spans="1:14" x14ac:dyDescent="0.25">
      <c r="A1819" t="s">
        <v>430</v>
      </c>
      <c r="B1819" s="1" t="s">
        <v>726</v>
      </c>
      <c r="C1819" s="291" t="s">
        <v>760</v>
      </c>
      <c r="D1819" s="1">
        <v>12</v>
      </c>
      <c r="E1819" s="1">
        <v>8.3000000000000007</v>
      </c>
      <c r="J1819" s="64" t="s">
        <v>430</v>
      </c>
      <c r="K1819" s="64" t="s">
        <v>466</v>
      </c>
      <c r="L1819" s="64">
        <v>0</v>
      </c>
      <c r="M1819" s="64">
        <v>0</v>
      </c>
      <c r="N1819" s="64">
        <v>2.08</v>
      </c>
    </row>
    <row r="1820" spans="1:14" x14ac:dyDescent="0.25">
      <c r="A1820" t="s">
        <v>430</v>
      </c>
      <c r="B1820" s="1" t="s">
        <v>726</v>
      </c>
      <c r="C1820" s="291" t="s">
        <v>760</v>
      </c>
      <c r="D1820" s="1">
        <v>13</v>
      </c>
      <c r="E1820" s="1">
        <v>8.9</v>
      </c>
      <c r="J1820" s="64" t="s">
        <v>430</v>
      </c>
      <c r="K1820" s="64" t="s">
        <v>467</v>
      </c>
      <c r="L1820" s="64">
        <v>0</v>
      </c>
      <c r="M1820" s="64">
        <v>0</v>
      </c>
      <c r="N1820" s="64">
        <v>0.74</v>
      </c>
    </row>
    <row r="1821" spans="1:14" x14ac:dyDescent="0.25">
      <c r="A1821" t="s">
        <v>430</v>
      </c>
      <c r="B1821" s="1" t="s">
        <v>726</v>
      </c>
      <c r="C1821" s="291" t="s">
        <v>760</v>
      </c>
      <c r="D1821" s="1">
        <v>14</v>
      </c>
      <c r="E1821" s="1">
        <v>9.5</v>
      </c>
      <c r="J1821" s="64" t="s">
        <v>430</v>
      </c>
      <c r="K1821" s="64" t="s">
        <v>468</v>
      </c>
      <c r="L1821" s="64">
        <v>0</v>
      </c>
      <c r="M1821" s="64">
        <v>0</v>
      </c>
      <c r="N1821" s="64">
        <v>0.96</v>
      </c>
    </row>
    <row r="1822" spans="1:14" x14ac:dyDescent="0.25">
      <c r="A1822" t="s">
        <v>430</v>
      </c>
      <c r="B1822" s="1" t="s">
        <v>726</v>
      </c>
      <c r="C1822" s="291" t="s">
        <v>760</v>
      </c>
      <c r="D1822" s="1">
        <v>15</v>
      </c>
      <c r="E1822" s="1">
        <v>10.11</v>
      </c>
      <c r="J1822" s="64" t="s">
        <v>430</v>
      </c>
      <c r="K1822" s="64" t="s">
        <v>469</v>
      </c>
      <c r="L1822" s="64">
        <v>0</v>
      </c>
      <c r="M1822" s="64">
        <v>0</v>
      </c>
      <c r="N1822" s="64">
        <v>1.26</v>
      </c>
    </row>
    <row r="1823" spans="1:14" x14ac:dyDescent="0.25">
      <c r="A1823" t="s">
        <v>430</v>
      </c>
      <c r="B1823" s="1" t="s">
        <v>726</v>
      </c>
      <c r="C1823" s="291" t="s">
        <v>762</v>
      </c>
      <c r="D1823" s="1">
        <v>3</v>
      </c>
      <c r="E1823" s="1">
        <v>2.4</v>
      </c>
      <c r="J1823" s="64" t="s">
        <v>430</v>
      </c>
      <c r="K1823" s="64" t="s">
        <v>470</v>
      </c>
      <c r="L1823" s="64">
        <v>0</v>
      </c>
      <c r="M1823" s="64">
        <v>0</v>
      </c>
      <c r="N1823" s="64">
        <v>1.78</v>
      </c>
    </row>
    <row r="1824" spans="1:14" x14ac:dyDescent="0.25">
      <c r="A1824" t="s">
        <v>430</v>
      </c>
      <c r="B1824" s="1" t="s">
        <v>726</v>
      </c>
      <c r="C1824" s="291" t="s">
        <v>762</v>
      </c>
      <c r="D1824" s="1">
        <v>4</v>
      </c>
      <c r="E1824" s="1">
        <v>3.18</v>
      </c>
      <c r="J1824" s="64" t="s">
        <v>430</v>
      </c>
      <c r="K1824" s="64" t="s">
        <v>471</v>
      </c>
      <c r="L1824" s="64">
        <v>0</v>
      </c>
      <c r="M1824" s="64">
        <v>0</v>
      </c>
      <c r="N1824" s="64">
        <v>0.76</v>
      </c>
    </row>
    <row r="1825" spans="1:14" x14ac:dyDescent="0.25">
      <c r="A1825" t="s">
        <v>430</v>
      </c>
      <c r="B1825" s="1" t="s">
        <v>726</v>
      </c>
      <c r="C1825" s="291" t="s">
        <v>762</v>
      </c>
      <c r="D1825" s="1">
        <v>5</v>
      </c>
      <c r="E1825" s="1">
        <v>3.97</v>
      </c>
      <c r="J1825" s="64" t="s">
        <v>430</v>
      </c>
      <c r="K1825" s="64" t="s">
        <v>471</v>
      </c>
      <c r="L1825" s="64">
        <v>0</v>
      </c>
      <c r="M1825" s="64">
        <v>0</v>
      </c>
      <c r="N1825" s="64">
        <v>1.38</v>
      </c>
    </row>
    <row r="1826" spans="1:14" x14ac:dyDescent="0.25">
      <c r="A1826" t="s">
        <v>430</v>
      </c>
      <c r="B1826" s="1" t="s">
        <v>726</v>
      </c>
      <c r="C1826" s="291" t="s">
        <v>762</v>
      </c>
      <c r="D1826" s="1">
        <v>6</v>
      </c>
      <c r="E1826" s="1">
        <v>4.75</v>
      </c>
      <c r="J1826" s="64" t="s">
        <v>430</v>
      </c>
      <c r="K1826" s="64" t="s">
        <v>472</v>
      </c>
      <c r="L1826" s="64">
        <v>0</v>
      </c>
      <c r="M1826" s="64">
        <v>0</v>
      </c>
      <c r="N1826" s="64">
        <v>2.14</v>
      </c>
    </row>
    <row r="1827" spans="1:14" x14ac:dyDescent="0.25">
      <c r="A1827" t="s">
        <v>430</v>
      </c>
      <c r="B1827" s="1" t="s">
        <v>726</v>
      </c>
      <c r="C1827" s="291" t="s">
        <v>762</v>
      </c>
      <c r="D1827" s="1">
        <v>7</v>
      </c>
      <c r="E1827" s="1">
        <v>5.37</v>
      </c>
      <c r="J1827" s="64" t="s">
        <v>430</v>
      </c>
      <c r="K1827" s="64" t="s">
        <v>473</v>
      </c>
      <c r="L1827" s="64">
        <v>0</v>
      </c>
      <c r="M1827" s="64">
        <v>0</v>
      </c>
      <c r="N1827" s="64">
        <v>2.83</v>
      </c>
    </row>
    <row r="1828" spans="1:14" x14ac:dyDescent="0.25">
      <c r="A1828" t="s">
        <v>430</v>
      </c>
      <c r="B1828" s="1" t="s">
        <v>726</v>
      </c>
      <c r="C1828" s="291" t="s">
        <v>762</v>
      </c>
      <c r="D1828" s="1">
        <v>8</v>
      </c>
      <c r="E1828" s="1">
        <v>5.98</v>
      </c>
      <c r="J1828" s="64" t="s">
        <v>430</v>
      </c>
      <c r="K1828" s="64" t="s">
        <v>474</v>
      </c>
      <c r="L1828" s="64">
        <v>0</v>
      </c>
      <c r="M1828" s="64">
        <v>0</v>
      </c>
      <c r="N1828" s="64">
        <v>3.59</v>
      </c>
    </row>
    <row r="1829" spans="1:14" x14ac:dyDescent="0.25">
      <c r="A1829" t="s">
        <v>430</v>
      </c>
      <c r="B1829" s="1" t="s">
        <v>726</v>
      </c>
      <c r="C1829" s="291" t="s">
        <v>762</v>
      </c>
      <c r="D1829" s="1">
        <v>9</v>
      </c>
      <c r="E1829" s="1">
        <v>6.6</v>
      </c>
      <c r="J1829" s="64" t="s">
        <v>430</v>
      </c>
      <c r="K1829" s="64" t="s">
        <v>475</v>
      </c>
      <c r="L1829" s="64">
        <v>0</v>
      </c>
      <c r="M1829" s="64">
        <v>0</v>
      </c>
      <c r="N1829" s="64">
        <v>2.93</v>
      </c>
    </row>
    <row r="1830" spans="1:14" x14ac:dyDescent="0.25">
      <c r="A1830" t="s">
        <v>430</v>
      </c>
      <c r="B1830" s="1" t="s">
        <v>726</v>
      </c>
      <c r="C1830" s="291" t="s">
        <v>762</v>
      </c>
      <c r="D1830" s="1">
        <v>10</v>
      </c>
      <c r="E1830" s="1">
        <v>7.19</v>
      </c>
      <c r="J1830" s="64" t="s">
        <v>430</v>
      </c>
      <c r="K1830" s="64" t="s">
        <v>476</v>
      </c>
      <c r="L1830" s="64">
        <v>0</v>
      </c>
      <c r="M1830" s="64">
        <v>0</v>
      </c>
      <c r="N1830" s="64">
        <v>3.9</v>
      </c>
    </row>
    <row r="1831" spans="1:14" x14ac:dyDescent="0.25">
      <c r="A1831" t="s">
        <v>430</v>
      </c>
      <c r="B1831" s="1" t="s">
        <v>726</v>
      </c>
      <c r="C1831" s="291" t="s">
        <v>762</v>
      </c>
      <c r="D1831" s="1">
        <v>11</v>
      </c>
      <c r="E1831" s="1">
        <v>7.78</v>
      </c>
      <c r="J1831" s="64" t="s">
        <v>430</v>
      </c>
      <c r="K1831" s="64" t="s">
        <v>477</v>
      </c>
      <c r="L1831" s="64">
        <v>0</v>
      </c>
      <c r="M1831" s="64">
        <v>0</v>
      </c>
      <c r="N1831" s="64">
        <v>4.97</v>
      </c>
    </row>
    <row r="1832" spans="1:14" x14ac:dyDescent="0.25">
      <c r="A1832" t="s">
        <v>430</v>
      </c>
      <c r="B1832" s="1" t="s">
        <v>726</v>
      </c>
      <c r="C1832" s="291" t="s">
        <v>762</v>
      </c>
      <c r="D1832" s="1">
        <v>12</v>
      </c>
      <c r="E1832" s="1">
        <v>8.36</v>
      </c>
      <c r="J1832" s="64" t="s">
        <v>430</v>
      </c>
      <c r="K1832" s="64" t="s">
        <v>478</v>
      </c>
      <c r="L1832" s="64">
        <v>0</v>
      </c>
      <c r="M1832" s="64">
        <v>0</v>
      </c>
      <c r="N1832" s="64">
        <v>4</v>
      </c>
    </row>
    <row r="1833" spans="1:14" x14ac:dyDescent="0.25">
      <c r="A1833" t="s">
        <v>430</v>
      </c>
      <c r="B1833" s="1" t="s">
        <v>726</v>
      </c>
      <c r="C1833" s="291" t="s">
        <v>762</v>
      </c>
      <c r="D1833" s="1">
        <v>13</v>
      </c>
      <c r="E1833" s="1">
        <v>8.9499999999999993</v>
      </c>
      <c r="J1833" s="64" t="s">
        <v>430</v>
      </c>
      <c r="K1833" s="64" t="s">
        <v>479</v>
      </c>
      <c r="L1833" s="64">
        <v>0</v>
      </c>
      <c r="M1833" s="64">
        <v>0</v>
      </c>
      <c r="N1833" s="64">
        <v>5.39</v>
      </c>
    </row>
    <row r="1834" spans="1:14" x14ac:dyDescent="0.25">
      <c r="A1834" t="s">
        <v>430</v>
      </c>
      <c r="B1834" s="1" t="s">
        <v>726</v>
      </c>
      <c r="C1834" s="291" t="s">
        <v>762</v>
      </c>
      <c r="D1834" s="1">
        <v>14</v>
      </c>
      <c r="E1834" s="1">
        <v>9.5399999999999991</v>
      </c>
      <c r="J1834" s="64" t="s">
        <v>430</v>
      </c>
      <c r="K1834" s="64" t="s">
        <v>480</v>
      </c>
      <c r="L1834" s="64">
        <v>0</v>
      </c>
      <c r="M1834" s="64">
        <v>0</v>
      </c>
      <c r="N1834" s="64">
        <v>6.94</v>
      </c>
    </row>
    <row r="1835" spans="1:14" x14ac:dyDescent="0.25">
      <c r="A1835" t="s">
        <v>430</v>
      </c>
      <c r="B1835" s="1" t="s">
        <v>726</v>
      </c>
      <c r="C1835" s="291" t="s">
        <v>762</v>
      </c>
      <c r="D1835" s="1">
        <v>15</v>
      </c>
      <c r="E1835" s="1">
        <v>10.130000000000001</v>
      </c>
      <c r="J1835" s="64" t="s">
        <v>430</v>
      </c>
      <c r="K1835" s="64" t="s">
        <v>481</v>
      </c>
      <c r="L1835" s="64">
        <v>0</v>
      </c>
      <c r="M1835" s="64">
        <v>0</v>
      </c>
      <c r="N1835" s="64">
        <v>2.11</v>
      </c>
    </row>
    <row r="1836" spans="1:14" x14ac:dyDescent="0.25">
      <c r="A1836" t="s">
        <v>430</v>
      </c>
      <c r="B1836" s="1" t="s">
        <v>763</v>
      </c>
      <c r="C1836" s="291" t="s">
        <v>764</v>
      </c>
      <c r="D1836" s="1">
        <v>3</v>
      </c>
      <c r="E1836" s="1">
        <v>1.64</v>
      </c>
      <c r="J1836" s="64" t="s">
        <v>430</v>
      </c>
      <c r="K1836" s="64" t="s">
        <v>482</v>
      </c>
      <c r="L1836" s="64">
        <v>0</v>
      </c>
      <c r="M1836" s="64">
        <v>0</v>
      </c>
      <c r="N1836" s="64">
        <v>3.03</v>
      </c>
    </row>
    <row r="1837" spans="1:14" x14ac:dyDescent="0.25">
      <c r="A1837" t="s">
        <v>430</v>
      </c>
      <c r="B1837" s="1" t="s">
        <v>763</v>
      </c>
      <c r="C1837" s="291" t="s">
        <v>764</v>
      </c>
      <c r="D1837" s="1">
        <v>4</v>
      </c>
      <c r="E1837" s="1">
        <v>2.12</v>
      </c>
      <c r="J1837" s="64" t="s">
        <v>430</v>
      </c>
      <c r="K1837" s="64" t="s">
        <v>483</v>
      </c>
      <c r="L1837" s="64">
        <v>0</v>
      </c>
      <c r="M1837" s="64">
        <v>0</v>
      </c>
      <c r="N1837" s="64">
        <v>4.1500000000000004</v>
      </c>
    </row>
    <row r="1838" spans="1:14" x14ac:dyDescent="0.25">
      <c r="A1838" t="s">
        <v>430</v>
      </c>
      <c r="B1838" s="1" t="s">
        <v>763</v>
      </c>
      <c r="C1838" s="291" t="s">
        <v>764</v>
      </c>
      <c r="D1838" s="1">
        <v>5</v>
      </c>
      <c r="E1838" s="1">
        <v>2.6</v>
      </c>
      <c r="J1838" s="64" t="s">
        <v>430</v>
      </c>
      <c r="K1838" s="64" t="s">
        <v>489</v>
      </c>
      <c r="L1838" s="64">
        <v>340</v>
      </c>
      <c r="M1838" s="64">
        <v>0</v>
      </c>
      <c r="N1838" s="64">
        <v>33.1</v>
      </c>
    </row>
    <row r="1839" spans="1:14" x14ac:dyDescent="0.25">
      <c r="A1839" t="s">
        <v>430</v>
      </c>
      <c r="B1839" s="1" t="s">
        <v>763</v>
      </c>
      <c r="C1839" s="291" t="s">
        <v>764</v>
      </c>
      <c r="D1839" s="1">
        <v>6</v>
      </c>
      <c r="E1839" s="1">
        <v>3.08</v>
      </c>
      <c r="J1839" s="64" t="s">
        <v>430</v>
      </c>
      <c r="K1839" s="64" t="s">
        <v>489</v>
      </c>
      <c r="L1839" s="64">
        <v>250</v>
      </c>
      <c r="M1839" s="64">
        <v>0</v>
      </c>
      <c r="N1839" s="64">
        <v>26.6</v>
      </c>
    </row>
    <row r="1840" spans="1:14" x14ac:dyDescent="0.25">
      <c r="A1840" t="s">
        <v>430</v>
      </c>
      <c r="B1840" s="1" t="s">
        <v>763</v>
      </c>
      <c r="C1840" s="291" t="s">
        <v>764</v>
      </c>
      <c r="D1840" s="1">
        <v>7</v>
      </c>
      <c r="E1840" s="1">
        <v>3.39</v>
      </c>
      <c r="J1840" s="64" t="s">
        <v>430</v>
      </c>
      <c r="K1840" s="64" t="s">
        <v>489</v>
      </c>
      <c r="L1840" s="64">
        <v>160</v>
      </c>
      <c r="M1840" s="64">
        <v>0</v>
      </c>
      <c r="N1840" s="64">
        <v>13.8</v>
      </c>
    </row>
    <row r="1841" spans="1:14" x14ac:dyDescent="0.25">
      <c r="A1841" t="s">
        <v>430</v>
      </c>
      <c r="B1841" s="1" t="s">
        <v>763</v>
      </c>
      <c r="C1841" s="291" t="s">
        <v>764</v>
      </c>
      <c r="D1841" s="1">
        <v>8</v>
      </c>
      <c r="E1841" s="1">
        <v>3.69</v>
      </c>
      <c r="J1841" s="64" t="s">
        <v>430</v>
      </c>
      <c r="K1841" s="64" t="s">
        <v>489</v>
      </c>
      <c r="L1841" s="64">
        <v>125</v>
      </c>
      <c r="M1841" s="64">
        <v>0</v>
      </c>
      <c r="N1841" s="64">
        <v>8.1999999999999993</v>
      </c>
    </row>
    <row r="1842" spans="1:14" x14ac:dyDescent="0.25">
      <c r="A1842" t="s">
        <v>430</v>
      </c>
      <c r="B1842" s="1" t="s">
        <v>763</v>
      </c>
      <c r="C1842" s="291" t="s">
        <v>764</v>
      </c>
      <c r="D1842" s="1">
        <v>9</v>
      </c>
      <c r="E1842" s="1">
        <v>4</v>
      </c>
      <c r="J1842" s="64" t="s">
        <v>430</v>
      </c>
      <c r="K1842" s="64" t="s">
        <v>489</v>
      </c>
      <c r="L1842" s="64">
        <v>340</v>
      </c>
      <c r="M1842" s="64">
        <v>0</v>
      </c>
      <c r="N1842" s="64">
        <v>27.7</v>
      </c>
    </row>
    <row r="1843" spans="1:14" x14ac:dyDescent="0.25">
      <c r="A1843" t="s">
        <v>430</v>
      </c>
      <c r="B1843" s="1" t="s">
        <v>763</v>
      </c>
      <c r="C1843" s="291" t="s">
        <v>764</v>
      </c>
      <c r="D1843" s="1">
        <v>10</v>
      </c>
      <c r="E1843" s="1">
        <v>4.17</v>
      </c>
      <c r="J1843" s="64" t="s">
        <v>430</v>
      </c>
      <c r="K1843" s="64" t="s">
        <v>489</v>
      </c>
      <c r="L1843" s="64">
        <v>250</v>
      </c>
      <c r="M1843" s="64">
        <v>0</v>
      </c>
      <c r="N1843" s="64">
        <v>0</v>
      </c>
    </row>
    <row r="1844" spans="1:14" x14ac:dyDescent="0.25">
      <c r="A1844" t="s">
        <v>430</v>
      </c>
      <c r="B1844" s="1" t="s">
        <v>763</v>
      </c>
      <c r="C1844" s="291" t="s">
        <v>764</v>
      </c>
      <c r="D1844" s="1">
        <v>11</v>
      </c>
      <c r="E1844" s="1">
        <v>4.3499999999999996</v>
      </c>
      <c r="J1844" s="64" t="s">
        <v>430</v>
      </c>
      <c r="K1844" s="64" t="s">
        <v>489</v>
      </c>
      <c r="L1844" s="64">
        <v>160</v>
      </c>
      <c r="M1844" s="64">
        <v>0</v>
      </c>
      <c r="N1844" s="64">
        <v>11.3</v>
      </c>
    </row>
    <row r="1845" spans="1:14" x14ac:dyDescent="0.25">
      <c r="A1845" t="s">
        <v>430</v>
      </c>
      <c r="B1845" s="1" t="s">
        <v>763</v>
      </c>
      <c r="C1845" s="291" t="s">
        <v>764</v>
      </c>
      <c r="D1845" s="1">
        <v>12</v>
      </c>
      <c r="E1845" s="1">
        <v>4.5199999999999996</v>
      </c>
      <c r="J1845" s="64" t="s">
        <v>430</v>
      </c>
      <c r="K1845" s="64" t="s">
        <v>489</v>
      </c>
      <c r="L1845" s="64">
        <v>125</v>
      </c>
      <c r="M1845" s="64">
        <v>0</v>
      </c>
      <c r="N1845" s="64">
        <v>6.6</v>
      </c>
    </row>
    <row r="1846" spans="1:14" x14ac:dyDescent="0.25">
      <c r="A1846" t="s">
        <v>430</v>
      </c>
      <c r="B1846" s="1" t="s">
        <v>763</v>
      </c>
      <c r="C1846" s="291" t="s">
        <v>764</v>
      </c>
      <c r="D1846" s="1">
        <v>13</v>
      </c>
      <c r="E1846" s="1">
        <v>4.68</v>
      </c>
      <c r="J1846" s="64" t="s">
        <v>430</v>
      </c>
      <c r="K1846" s="64" t="s">
        <v>490</v>
      </c>
      <c r="L1846" s="64" t="s">
        <v>491</v>
      </c>
      <c r="M1846" s="64">
        <v>0</v>
      </c>
      <c r="N1846" s="64">
        <v>52.9</v>
      </c>
    </row>
    <row r="1847" spans="1:14" x14ac:dyDescent="0.25">
      <c r="A1847" t="s">
        <v>430</v>
      </c>
      <c r="B1847" s="1" t="s">
        <v>763</v>
      </c>
      <c r="C1847" s="291" t="s">
        <v>764</v>
      </c>
      <c r="D1847" s="1">
        <v>14</v>
      </c>
      <c r="E1847" s="1">
        <v>4.84</v>
      </c>
      <c r="J1847" s="64" t="s">
        <v>430</v>
      </c>
      <c r="K1847" s="64" t="s">
        <v>490</v>
      </c>
      <c r="L1847" s="64" t="s">
        <v>492</v>
      </c>
      <c r="M1847" s="64">
        <v>0</v>
      </c>
      <c r="N1847" s="64">
        <v>49.7</v>
      </c>
    </row>
    <row r="1848" spans="1:14" x14ac:dyDescent="0.25">
      <c r="A1848" t="s">
        <v>430</v>
      </c>
      <c r="B1848" s="1" t="s">
        <v>763</v>
      </c>
      <c r="C1848" s="291" t="s">
        <v>767</v>
      </c>
      <c r="D1848" s="1">
        <v>3</v>
      </c>
      <c r="E1848" s="1">
        <v>1.36</v>
      </c>
      <c r="J1848" s="64" t="s">
        <v>430</v>
      </c>
      <c r="K1848" s="64" t="s">
        <v>490</v>
      </c>
      <c r="L1848" s="64" t="s">
        <v>493</v>
      </c>
      <c r="M1848" s="64">
        <v>0</v>
      </c>
      <c r="N1848" s="64">
        <v>44</v>
      </c>
    </row>
    <row r="1849" spans="1:14" x14ac:dyDescent="0.25">
      <c r="A1849" t="s">
        <v>430</v>
      </c>
      <c r="B1849" s="1" t="s">
        <v>763</v>
      </c>
      <c r="C1849" s="291" t="s">
        <v>767</v>
      </c>
      <c r="D1849" s="1">
        <v>4</v>
      </c>
      <c r="E1849" s="1">
        <v>1.74</v>
      </c>
      <c r="J1849" s="64" t="s">
        <v>430</v>
      </c>
      <c r="K1849" s="64" t="s">
        <v>490</v>
      </c>
      <c r="L1849" s="64" t="s">
        <v>494</v>
      </c>
      <c r="M1849" s="64">
        <v>0</v>
      </c>
      <c r="N1849" s="64">
        <v>32</v>
      </c>
    </row>
    <row r="1850" spans="1:14" x14ac:dyDescent="0.25">
      <c r="A1850" t="s">
        <v>430</v>
      </c>
      <c r="B1850" s="1" t="s">
        <v>763</v>
      </c>
      <c r="C1850" s="291" t="s">
        <v>767</v>
      </c>
      <c r="D1850" s="1">
        <v>5</v>
      </c>
      <c r="E1850" s="1">
        <v>2.13</v>
      </c>
      <c r="J1850" s="64" t="s">
        <v>430</v>
      </c>
      <c r="K1850" s="64" t="s">
        <v>490</v>
      </c>
      <c r="L1850" s="64" t="s">
        <v>495</v>
      </c>
      <c r="M1850" s="64">
        <v>0</v>
      </c>
      <c r="N1850" s="64">
        <v>32.6</v>
      </c>
    </row>
    <row r="1851" spans="1:14" x14ac:dyDescent="0.25">
      <c r="A1851" t="s">
        <v>430</v>
      </c>
      <c r="B1851" s="1" t="s">
        <v>763</v>
      </c>
      <c r="C1851" s="291" t="s">
        <v>767</v>
      </c>
      <c r="D1851" s="1">
        <v>6</v>
      </c>
      <c r="E1851" s="1">
        <v>2.5099999999999998</v>
      </c>
      <c r="J1851" s="64" t="s">
        <v>430</v>
      </c>
      <c r="K1851" s="64" t="s">
        <v>490</v>
      </c>
      <c r="L1851" s="64" t="s">
        <v>496</v>
      </c>
      <c r="M1851" s="64">
        <v>0</v>
      </c>
      <c r="N1851" s="64">
        <v>29.2</v>
      </c>
    </row>
    <row r="1852" spans="1:14" x14ac:dyDescent="0.25">
      <c r="A1852" t="s">
        <v>430</v>
      </c>
      <c r="B1852" s="1" t="s">
        <v>763</v>
      </c>
      <c r="C1852" s="291" t="s">
        <v>767</v>
      </c>
      <c r="D1852" s="1">
        <v>7</v>
      </c>
      <c r="E1852" s="1">
        <v>2.81</v>
      </c>
      <c r="J1852" s="64" t="s">
        <v>430</v>
      </c>
      <c r="K1852" s="64" t="s">
        <v>490</v>
      </c>
      <c r="L1852" s="64">
        <v>160</v>
      </c>
      <c r="M1852" s="64">
        <v>0</v>
      </c>
      <c r="N1852" s="64">
        <v>14.5</v>
      </c>
    </row>
    <row r="1853" spans="1:14" x14ac:dyDescent="0.25">
      <c r="A1853" t="s">
        <v>430</v>
      </c>
      <c r="B1853" s="1" t="s">
        <v>763</v>
      </c>
      <c r="C1853" s="291" t="s">
        <v>767</v>
      </c>
      <c r="D1853" s="1">
        <v>8</v>
      </c>
      <c r="E1853" s="1">
        <v>3.12</v>
      </c>
      <c r="J1853" s="64" t="s">
        <v>430</v>
      </c>
      <c r="K1853" s="64" t="s">
        <v>490</v>
      </c>
      <c r="L1853" s="64">
        <v>125</v>
      </c>
      <c r="M1853" s="64">
        <v>0</v>
      </c>
      <c r="N1853" s="64">
        <v>8.3000000000000007</v>
      </c>
    </row>
    <row r="1854" spans="1:14" x14ac:dyDescent="0.25">
      <c r="A1854" t="s">
        <v>430</v>
      </c>
      <c r="B1854" s="1" t="s">
        <v>763</v>
      </c>
      <c r="C1854" s="291" t="s">
        <v>767</v>
      </c>
      <c r="D1854" s="1">
        <v>9</v>
      </c>
      <c r="E1854" s="1">
        <v>3.42</v>
      </c>
      <c r="J1854" s="64" t="s">
        <v>430</v>
      </c>
      <c r="K1854" s="64" t="s">
        <v>497</v>
      </c>
      <c r="L1854" s="64">
        <v>340</v>
      </c>
      <c r="M1854" s="64">
        <v>0</v>
      </c>
      <c r="N1854" s="64">
        <v>33.1</v>
      </c>
    </row>
    <row r="1855" spans="1:14" x14ac:dyDescent="0.25">
      <c r="A1855" t="s">
        <v>430</v>
      </c>
      <c r="B1855" s="1" t="s">
        <v>763</v>
      </c>
      <c r="C1855" s="291" t="s">
        <v>767</v>
      </c>
      <c r="D1855" s="1">
        <v>10</v>
      </c>
      <c r="E1855" s="1">
        <v>3.69</v>
      </c>
      <c r="J1855" s="64" t="s">
        <v>430</v>
      </c>
      <c r="K1855" s="64" t="s">
        <v>497</v>
      </c>
      <c r="L1855" s="64">
        <v>250</v>
      </c>
      <c r="M1855" s="64">
        <v>0</v>
      </c>
      <c r="N1855" s="64">
        <v>26.1</v>
      </c>
    </row>
    <row r="1856" spans="1:14" x14ac:dyDescent="0.25">
      <c r="A1856" t="s">
        <v>430</v>
      </c>
      <c r="B1856" s="1" t="s">
        <v>763</v>
      </c>
      <c r="C1856" s="291" t="s">
        <v>767</v>
      </c>
      <c r="D1856" s="1">
        <v>11</v>
      </c>
      <c r="E1856" s="1">
        <v>3.96</v>
      </c>
      <c r="J1856" s="64" t="s">
        <v>430</v>
      </c>
      <c r="K1856" s="64" t="s">
        <v>497</v>
      </c>
      <c r="L1856" s="64">
        <v>160</v>
      </c>
      <c r="M1856" s="64">
        <v>0</v>
      </c>
      <c r="N1856" s="64">
        <v>14.1</v>
      </c>
    </row>
    <row r="1857" spans="1:14" x14ac:dyDescent="0.25">
      <c r="A1857" t="s">
        <v>430</v>
      </c>
      <c r="B1857" s="1" t="s">
        <v>763</v>
      </c>
      <c r="C1857" s="291" t="s">
        <v>767</v>
      </c>
      <c r="D1857" s="1">
        <v>12</v>
      </c>
      <c r="E1857" s="1">
        <v>4.2300000000000004</v>
      </c>
      <c r="J1857" s="64" t="s">
        <v>430</v>
      </c>
      <c r="K1857" s="64" t="s">
        <v>497</v>
      </c>
      <c r="L1857" s="64">
        <v>125</v>
      </c>
      <c r="M1857" s="64">
        <v>0</v>
      </c>
      <c r="N1857" s="64">
        <v>8.4</v>
      </c>
    </row>
    <row r="1858" spans="1:14" x14ac:dyDescent="0.25">
      <c r="A1858" t="s">
        <v>430</v>
      </c>
      <c r="B1858" s="1" t="s">
        <v>763</v>
      </c>
      <c r="C1858" s="291" t="s">
        <v>767</v>
      </c>
      <c r="D1858" s="1">
        <v>13</v>
      </c>
      <c r="E1858" s="1">
        <v>4.41</v>
      </c>
      <c r="J1858" s="64" t="s">
        <v>430</v>
      </c>
      <c r="K1858" s="64" t="s">
        <v>497</v>
      </c>
      <c r="L1858" s="64">
        <v>340</v>
      </c>
      <c r="M1858" s="64">
        <v>0</v>
      </c>
      <c r="N1858" s="64">
        <v>26.3</v>
      </c>
    </row>
    <row r="1859" spans="1:14" x14ac:dyDescent="0.25">
      <c r="A1859" t="s">
        <v>430</v>
      </c>
      <c r="B1859" s="1" t="s">
        <v>763</v>
      </c>
      <c r="C1859" s="291" t="s">
        <v>767</v>
      </c>
      <c r="D1859" s="1">
        <v>14</v>
      </c>
      <c r="E1859" s="1">
        <v>4.59</v>
      </c>
      <c r="J1859" s="64" t="s">
        <v>430</v>
      </c>
      <c r="K1859" s="64" t="s">
        <v>497</v>
      </c>
      <c r="L1859" s="64">
        <v>250</v>
      </c>
      <c r="M1859" s="64">
        <v>0</v>
      </c>
      <c r="N1859" s="64">
        <v>0</v>
      </c>
    </row>
    <row r="1860" spans="1:14" x14ac:dyDescent="0.25">
      <c r="A1860" t="s">
        <v>430</v>
      </c>
      <c r="B1860" s="1" t="s">
        <v>763</v>
      </c>
      <c r="C1860" s="291" t="s">
        <v>767</v>
      </c>
      <c r="D1860" s="1">
        <v>15</v>
      </c>
      <c r="E1860" s="1">
        <v>4.7699999999999996</v>
      </c>
      <c r="J1860" s="64" t="s">
        <v>430</v>
      </c>
      <c r="K1860" s="64" t="s">
        <v>497</v>
      </c>
      <c r="L1860" s="64">
        <v>160</v>
      </c>
      <c r="M1860" s="64">
        <v>0</v>
      </c>
      <c r="N1860" s="64">
        <v>11.4</v>
      </c>
    </row>
    <row r="1861" spans="1:14" x14ac:dyDescent="0.25">
      <c r="A1861" t="s">
        <v>430</v>
      </c>
      <c r="B1861" s="1" t="s">
        <v>763</v>
      </c>
      <c r="C1861" s="291" t="s">
        <v>765</v>
      </c>
      <c r="D1861" s="1">
        <v>15</v>
      </c>
      <c r="E1861" s="1">
        <v>5</v>
      </c>
      <c r="J1861" s="64" t="s">
        <v>430</v>
      </c>
      <c r="K1861" s="64" t="s">
        <v>497</v>
      </c>
      <c r="L1861" s="64">
        <v>125</v>
      </c>
      <c r="M1861" s="64">
        <v>0</v>
      </c>
      <c r="N1861" s="64">
        <v>6.6</v>
      </c>
    </row>
    <row r="1862" spans="1:14" x14ac:dyDescent="0.25">
      <c r="A1862" t="s">
        <v>430</v>
      </c>
      <c r="B1862" s="1" t="s">
        <v>763</v>
      </c>
      <c r="C1862" s="291" t="s">
        <v>766</v>
      </c>
      <c r="D1862" s="1">
        <v>3</v>
      </c>
      <c r="E1862" s="1">
        <v>1.3</v>
      </c>
      <c r="J1862" s="64" t="s">
        <v>430</v>
      </c>
      <c r="K1862" s="64" t="s">
        <v>498</v>
      </c>
      <c r="L1862" s="64" t="s">
        <v>499</v>
      </c>
      <c r="M1862" s="64">
        <v>0</v>
      </c>
      <c r="N1862" s="64">
        <v>48.1</v>
      </c>
    </row>
    <row r="1863" spans="1:14" x14ac:dyDescent="0.25">
      <c r="A1863" t="s">
        <v>430</v>
      </c>
      <c r="B1863" s="1" t="s">
        <v>763</v>
      </c>
      <c r="C1863" s="291" t="s">
        <v>766</v>
      </c>
      <c r="D1863" s="1">
        <v>4</v>
      </c>
      <c r="E1863" s="1">
        <v>1.67</v>
      </c>
      <c r="J1863" s="64" t="s">
        <v>430</v>
      </c>
      <c r="K1863" s="64" t="s">
        <v>498</v>
      </c>
      <c r="L1863" s="64" t="s">
        <v>500</v>
      </c>
      <c r="M1863" s="64">
        <v>0</v>
      </c>
      <c r="N1863" s="64">
        <v>40.5</v>
      </c>
    </row>
    <row r="1864" spans="1:14" x14ac:dyDescent="0.25">
      <c r="A1864" t="s">
        <v>430</v>
      </c>
      <c r="B1864" s="1" t="s">
        <v>763</v>
      </c>
      <c r="C1864" s="291" t="s">
        <v>766</v>
      </c>
      <c r="D1864" s="1">
        <v>5</v>
      </c>
      <c r="E1864" s="1">
        <v>2.04</v>
      </c>
      <c r="J1864" s="64" t="s">
        <v>430</v>
      </c>
      <c r="K1864" s="64" t="s">
        <v>498</v>
      </c>
      <c r="L1864" s="64">
        <v>36</v>
      </c>
      <c r="M1864" s="64">
        <v>0</v>
      </c>
      <c r="N1864" s="64">
        <v>27.4</v>
      </c>
    </row>
    <row r="1865" spans="1:14" x14ac:dyDescent="0.25">
      <c r="A1865" t="s">
        <v>430</v>
      </c>
      <c r="B1865" s="1" t="s">
        <v>763</v>
      </c>
      <c r="C1865" s="291" t="s">
        <v>766</v>
      </c>
      <c r="D1865" s="1">
        <v>6</v>
      </c>
      <c r="E1865" s="1">
        <v>2.41</v>
      </c>
      <c r="J1865" s="64" t="s">
        <v>430</v>
      </c>
      <c r="K1865" s="64" t="s">
        <v>498</v>
      </c>
      <c r="L1865" s="64">
        <v>16</v>
      </c>
      <c r="M1865" s="64">
        <v>0</v>
      </c>
      <c r="N1865" s="64">
        <v>13.2</v>
      </c>
    </row>
    <row r="1866" spans="1:14" x14ac:dyDescent="0.25">
      <c r="A1866" t="s">
        <v>430</v>
      </c>
      <c r="B1866" s="1" t="s">
        <v>763</v>
      </c>
      <c r="C1866" s="291" t="s">
        <v>766</v>
      </c>
      <c r="D1866" s="1">
        <v>7</v>
      </c>
      <c r="E1866" s="1">
        <v>2.7</v>
      </c>
      <c r="J1866" s="64" t="s">
        <v>430</v>
      </c>
      <c r="K1866" s="64" t="s">
        <v>501</v>
      </c>
      <c r="L1866" s="64" t="s">
        <v>491</v>
      </c>
      <c r="M1866" s="64">
        <v>0</v>
      </c>
      <c r="N1866" s="64">
        <v>50.6</v>
      </c>
    </row>
    <row r="1867" spans="1:14" x14ac:dyDescent="0.25">
      <c r="A1867" t="s">
        <v>430</v>
      </c>
      <c r="B1867" s="1" t="s">
        <v>763</v>
      </c>
      <c r="C1867" s="291" t="s">
        <v>766</v>
      </c>
      <c r="D1867" s="1">
        <v>8</v>
      </c>
      <c r="E1867" s="1">
        <v>2.99</v>
      </c>
      <c r="J1867" s="64" t="s">
        <v>430</v>
      </c>
      <c r="K1867" s="64" t="s">
        <v>501</v>
      </c>
      <c r="L1867" s="64" t="s">
        <v>492</v>
      </c>
      <c r="M1867" s="64">
        <v>0</v>
      </c>
      <c r="N1867" s="64">
        <v>47.7</v>
      </c>
    </row>
    <row r="1868" spans="1:14" x14ac:dyDescent="0.25">
      <c r="A1868" t="s">
        <v>430</v>
      </c>
      <c r="B1868" s="1" t="s">
        <v>763</v>
      </c>
      <c r="C1868" s="291" t="s">
        <v>766</v>
      </c>
      <c r="D1868" s="1">
        <v>9</v>
      </c>
      <c r="E1868" s="1">
        <v>3.28</v>
      </c>
      <c r="J1868" s="64" t="s">
        <v>430</v>
      </c>
      <c r="K1868" s="64" t="s">
        <v>501</v>
      </c>
      <c r="L1868" s="64" t="s">
        <v>493</v>
      </c>
      <c r="M1868" s="64">
        <v>0</v>
      </c>
      <c r="N1868" s="64">
        <v>46.3</v>
      </c>
    </row>
    <row r="1869" spans="1:14" x14ac:dyDescent="0.25">
      <c r="A1869" t="s">
        <v>430</v>
      </c>
      <c r="B1869" s="1" t="s">
        <v>763</v>
      </c>
      <c r="C1869" s="291" t="s">
        <v>766</v>
      </c>
      <c r="D1869" s="1">
        <v>10</v>
      </c>
      <c r="E1869" s="1">
        <v>3.54</v>
      </c>
      <c r="J1869" s="64" t="s">
        <v>430</v>
      </c>
      <c r="K1869" s="64" t="s">
        <v>501</v>
      </c>
      <c r="L1869" s="64" t="s">
        <v>494</v>
      </c>
      <c r="M1869" s="64">
        <v>0</v>
      </c>
      <c r="N1869" s="64">
        <v>30.3</v>
      </c>
    </row>
    <row r="1870" spans="1:14" x14ac:dyDescent="0.25">
      <c r="A1870" t="s">
        <v>430</v>
      </c>
      <c r="B1870" s="1" t="s">
        <v>763</v>
      </c>
      <c r="C1870" s="291" t="s">
        <v>766</v>
      </c>
      <c r="D1870" s="1">
        <v>11</v>
      </c>
      <c r="E1870" s="1">
        <v>3.8</v>
      </c>
      <c r="J1870" s="64" t="s">
        <v>430</v>
      </c>
      <c r="K1870" s="64" t="s">
        <v>501</v>
      </c>
      <c r="L1870" s="64" t="s">
        <v>495</v>
      </c>
      <c r="M1870" s="64">
        <v>0</v>
      </c>
      <c r="N1870" s="64">
        <v>29.6</v>
      </c>
    </row>
    <row r="1871" spans="1:14" x14ac:dyDescent="0.25">
      <c r="A1871" t="s">
        <v>430</v>
      </c>
      <c r="B1871" s="1" t="s">
        <v>763</v>
      </c>
      <c r="C1871" s="291" t="s">
        <v>766</v>
      </c>
      <c r="D1871" s="1">
        <v>12</v>
      </c>
      <c r="E1871" s="1">
        <v>4.0599999999999996</v>
      </c>
      <c r="J1871" s="64" t="s">
        <v>430</v>
      </c>
      <c r="K1871" s="64" t="s">
        <v>501</v>
      </c>
      <c r="L1871" s="64" t="s">
        <v>496</v>
      </c>
      <c r="M1871" s="64">
        <v>0</v>
      </c>
      <c r="N1871" s="64">
        <v>28.6</v>
      </c>
    </row>
    <row r="1872" spans="1:14" x14ac:dyDescent="0.25">
      <c r="A1872" t="s">
        <v>430</v>
      </c>
      <c r="B1872" s="1" t="s">
        <v>763</v>
      </c>
      <c r="C1872" s="291" t="s">
        <v>766</v>
      </c>
      <c r="D1872" s="1">
        <v>13</v>
      </c>
      <c r="E1872" s="1">
        <v>4.2300000000000004</v>
      </c>
      <c r="J1872" s="64" t="s">
        <v>430</v>
      </c>
      <c r="K1872" s="64" t="s">
        <v>501</v>
      </c>
      <c r="L1872" s="64">
        <v>160</v>
      </c>
      <c r="M1872" s="64">
        <v>0</v>
      </c>
      <c r="N1872" s="64">
        <v>13.4</v>
      </c>
    </row>
    <row r="1873" spans="1:14" x14ac:dyDescent="0.25">
      <c r="A1873" t="s">
        <v>430</v>
      </c>
      <c r="B1873" s="1" t="s">
        <v>763</v>
      </c>
      <c r="C1873" s="291" t="s">
        <v>766</v>
      </c>
      <c r="D1873" s="1">
        <v>14</v>
      </c>
      <c r="E1873" s="1">
        <v>4.4000000000000004</v>
      </c>
      <c r="J1873" s="64" t="s">
        <v>430</v>
      </c>
      <c r="K1873" s="64" t="s">
        <v>501</v>
      </c>
      <c r="L1873" s="64">
        <v>125</v>
      </c>
      <c r="M1873" s="64">
        <v>0</v>
      </c>
      <c r="N1873" s="64">
        <v>8</v>
      </c>
    </row>
    <row r="1874" spans="1:14" x14ac:dyDescent="0.25">
      <c r="A1874" t="s">
        <v>430</v>
      </c>
      <c r="B1874" s="1" t="s">
        <v>763</v>
      </c>
      <c r="C1874" s="291" t="s">
        <v>766</v>
      </c>
      <c r="D1874" s="1">
        <v>15</v>
      </c>
      <c r="E1874" s="1">
        <v>4.57</v>
      </c>
      <c r="J1874" s="64" t="s">
        <v>430</v>
      </c>
      <c r="K1874" s="64" t="s">
        <v>502</v>
      </c>
      <c r="L1874" s="64">
        <v>100</v>
      </c>
      <c r="M1874" s="64">
        <v>0</v>
      </c>
      <c r="N1874" s="64" t="s">
        <v>2650</v>
      </c>
    </row>
    <row r="1875" spans="1:14" x14ac:dyDescent="0.25">
      <c r="A1875" t="s">
        <v>430</v>
      </c>
      <c r="B1875" s="1" t="s">
        <v>763</v>
      </c>
      <c r="C1875" s="291" t="s">
        <v>768</v>
      </c>
      <c r="D1875" s="1">
        <v>3</v>
      </c>
      <c r="E1875" s="1">
        <v>2.0099999999999998</v>
      </c>
      <c r="J1875" s="64" t="s">
        <v>430</v>
      </c>
      <c r="K1875" s="64" t="s">
        <v>502</v>
      </c>
      <c r="L1875" s="64">
        <v>125</v>
      </c>
      <c r="M1875" s="64">
        <v>0</v>
      </c>
      <c r="N1875" s="64" t="s">
        <v>2651</v>
      </c>
    </row>
    <row r="1876" spans="1:14" x14ac:dyDescent="0.25">
      <c r="A1876" t="s">
        <v>430</v>
      </c>
      <c r="B1876" s="1" t="s">
        <v>763</v>
      </c>
      <c r="C1876" s="291" t="s">
        <v>768</v>
      </c>
      <c r="D1876" s="1">
        <v>4</v>
      </c>
      <c r="E1876" s="1">
        <v>2.5</v>
      </c>
      <c r="J1876" s="64" t="s">
        <v>430</v>
      </c>
      <c r="K1876" s="64" t="s">
        <v>502</v>
      </c>
      <c r="L1876" s="64">
        <v>160</v>
      </c>
      <c r="M1876" s="64">
        <v>0</v>
      </c>
      <c r="N1876" s="64" t="s">
        <v>2494</v>
      </c>
    </row>
    <row r="1877" spans="1:14" x14ac:dyDescent="0.25">
      <c r="A1877" t="s">
        <v>430</v>
      </c>
      <c r="B1877" s="1" t="s">
        <v>763</v>
      </c>
      <c r="C1877" s="291" t="s">
        <v>768</v>
      </c>
      <c r="D1877" s="1">
        <v>5</v>
      </c>
      <c r="E1877" s="1">
        <v>2.99</v>
      </c>
      <c r="J1877" s="64" t="s">
        <v>430</v>
      </c>
      <c r="K1877" s="64" t="s">
        <v>502</v>
      </c>
      <c r="L1877" s="64">
        <v>200</v>
      </c>
      <c r="M1877" s="64">
        <v>0</v>
      </c>
      <c r="N1877" s="64" t="s">
        <v>2652</v>
      </c>
    </row>
    <row r="1878" spans="1:14" x14ac:dyDescent="0.25">
      <c r="A1878" t="s">
        <v>430</v>
      </c>
      <c r="B1878" s="1" t="s">
        <v>763</v>
      </c>
      <c r="C1878" s="291" t="s">
        <v>768</v>
      </c>
      <c r="D1878" s="1">
        <v>6</v>
      </c>
      <c r="E1878" s="1">
        <v>3.48</v>
      </c>
      <c r="J1878" s="64" t="s">
        <v>430</v>
      </c>
      <c r="K1878" s="64" t="s">
        <v>502</v>
      </c>
      <c r="L1878" s="64">
        <v>250</v>
      </c>
      <c r="M1878" s="64">
        <v>0</v>
      </c>
      <c r="N1878" s="64" t="s">
        <v>2647</v>
      </c>
    </row>
    <row r="1879" spans="1:14" x14ac:dyDescent="0.25">
      <c r="A1879" t="s">
        <v>430</v>
      </c>
      <c r="B1879" s="1" t="s">
        <v>763</v>
      </c>
      <c r="C1879" s="291" t="s">
        <v>768</v>
      </c>
      <c r="D1879" s="1">
        <v>7</v>
      </c>
      <c r="E1879" s="1">
        <v>3.82</v>
      </c>
      <c r="J1879" s="64" t="s">
        <v>430</v>
      </c>
      <c r="K1879" s="64" t="s">
        <v>503</v>
      </c>
      <c r="L1879" s="64">
        <v>100</v>
      </c>
      <c r="M1879" s="64">
        <v>0</v>
      </c>
      <c r="N1879" s="64" t="s">
        <v>2653</v>
      </c>
    </row>
    <row r="1880" spans="1:14" x14ac:dyDescent="0.25">
      <c r="A1880" t="s">
        <v>430</v>
      </c>
      <c r="B1880" s="1" t="s">
        <v>763</v>
      </c>
      <c r="C1880" s="291" t="s">
        <v>768</v>
      </c>
      <c r="D1880" s="1">
        <v>8</v>
      </c>
      <c r="E1880" s="1">
        <v>4.16</v>
      </c>
      <c r="J1880" s="64" t="s">
        <v>430</v>
      </c>
      <c r="K1880" s="64" t="s">
        <v>503</v>
      </c>
      <c r="L1880" s="64">
        <v>125</v>
      </c>
      <c r="M1880" s="64">
        <v>0</v>
      </c>
      <c r="N1880" s="64" t="s">
        <v>2654</v>
      </c>
    </row>
    <row r="1881" spans="1:14" x14ac:dyDescent="0.25">
      <c r="A1881" t="s">
        <v>430</v>
      </c>
      <c r="B1881" s="1" t="s">
        <v>763</v>
      </c>
      <c r="C1881" s="291" t="s">
        <v>768</v>
      </c>
      <c r="D1881" s="1">
        <v>9</v>
      </c>
      <c r="E1881" s="1">
        <v>4.5</v>
      </c>
      <c r="J1881" s="64" t="s">
        <v>430</v>
      </c>
      <c r="K1881" s="64" t="s">
        <v>503</v>
      </c>
      <c r="L1881" s="64">
        <v>160</v>
      </c>
      <c r="M1881" s="64">
        <v>0</v>
      </c>
      <c r="N1881" s="64" t="s">
        <v>2479</v>
      </c>
    </row>
    <row r="1882" spans="1:14" x14ac:dyDescent="0.25">
      <c r="A1882" t="s">
        <v>430</v>
      </c>
      <c r="B1882" s="1" t="s">
        <v>763</v>
      </c>
      <c r="C1882" s="291" t="s">
        <v>768</v>
      </c>
      <c r="D1882" s="1">
        <v>10</v>
      </c>
      <c r="E1882" s="1">
        <v>4.9000000000000004</v>
      </c>
      <c r="J1882" s="64" t="s">
        <v>430</v>
      </c>
      <c r="K1882" s="64" t="s">
        <v>503</v>
      </c>
      <c r="L1882" s="64">
        <v>200</v>
      </c>
      <c r="M1882" s="64">
        <v>0</v>
      </c>
      <c r="N1882" s="64" t="s">
        <v>2618</v>
      </c>
    </row>
    <row r="1883" spans="1:14" x14ac:dyDescent="0.25">
      <c r="A1883" t="s">
        <v>430</v>
      </c>
      <c r="B1883" s="1" t="s">
        <v>763</v>
      </c>
      <c r="C1883" s="291" t="s">
        <v>768</v>
      </c>
      <c r="D1883" s="1">
        <v>11</v>
      </c>
      <c r="E1883" s="1">
        <v>5.3</v>
      </c>
      <c r="J1883" s="64" t="s">
        <v>430</v>
      </c>
      <c r="K1883" s="64" t="s">
        <v>503</v>
      </c>
      <c r="L1883" s="64">
        <v>250</v>
      </c>
      <c r="M1883" s="64">
        <v>0</v>
      </c>
      <c r="N1883" s="64" t="s">
        <v>2655</v>
      </c>
    </row>
    <row r="1884" spans="1:14" x14ac:dyDescent="0.25">
      <c r="A1884" t="s">
        <v>430</v>
      </c>
      <c r="B1884" s="1" t="s">
        <v>763</v>
      </c>
      <c r="C1884" s="291" t="s">
        <v>768</v>
      </c>
      <c r="D1884" s="1">
        <v>12</v>
      </c>
      <c r="E1884" s="1">
        <v>5.7</v>
      </c>
      <c r="J1884" s="64" t="s">
        <v>430</v>
      </c>
      <c r="K1884" s="64" t="s">
        <v>507</v>
      </c>
      <c r="L1884" s="64">
        <v>315</v>
      </c>
      <c r="M1884" s="64">
        <v>0</v>
      </c>
      <c r="N1884" s="64">
        <v>71.5</v>
      </c>
    </row>
    <row r="1885" spans="1:14" x14ac:dyDescent="0.25">
      <c r="A1885" t="s">
        <v>430</v>
      </c>
      <c r="B1885" s="1" t="s">
        <v>763</v>
      </c>
      <c r="C1885" s="291" t="s">
        <v>768</v>
      </c>
      <c r="D1885" s="1">
        <v>13</v>
      </c>
      <c r="E1885" s="1">
        <v>6.05</v>
      </c>
      <c r="J1885" s="64" t="s">
        <v>430</v>
      </c>
      <c r="K1885" s="64" t="s">
        <v>507</v>
      </c>
      <c r="L1885" s="64">
        <v>250</v>
      </c>
      <c r="M1885" s="64">
        <v>0</v>
      </c>
      <c r="N1885" s="64">
        <v>67</v>
      </c>
    </row>
    <row r="1886" spans="1:14" x14ac:dyDescent="0.25">
      <c r="A1886" t="s">
        <v>430</v>
      </c>
      <c r="B1886" s="1" t="s">
        <v>763</v>
      </c>
      <c r="C1886" s="291" t="s">
        <v>768</v>
      </c>
      <c r="D1886" s="1">
        <v>14</v>
      </c>
      <c r="E1886" s="1">
        <v>6.4</v>
      </c>
      <c r="J1886" s="64" t="s">
        <v>430</v>
      </c>
      <c r="K1886" s="64" t="s">
        <v>507</v>
      </c>
      <c r="L1886" s="64">
        <v>200</v>
      </c>
      <c r="M1886" s="64">
        <v>0</v>
      </c>
      <c r="N1886" s="64">
        <v>54.5</v>
      </c>
    </row>
    <row r="1887" spans="1:14" x14ac:dyDescent="0.25">
      <c r="A1887" t="s">
        <v>430</v>
      </c>
      <c r="B1887" s="1" t="s">
        <v>763</v>
      </c>
      <c r="C1887" s="291" t="s">
        <v>768</v>
      </c>
      <c r="D1887" s="1">
        <v>15</v>
      </c>
      <c r="E1887" s="1">
        <v>6.75</v>
      </c>
      <c r="J1887" s="64" t="s">
        <v>430</v>
      </c>
      <c r="K1887" s="64" t="s">
        <v>508</v>
      </c>
      <c r="L1887" s="64">
        <v>315</v>
      </c>
      <c r="M1887" s="64">
        <v>0</v>
      </c>
      <c r="N1887" s="64">
        <v>52.9</v>
      </c>
    </row>
    <row r="1888" spans="1:14" x14ac:dyDescent="0.25">
      <c r="A1888" t="s">
        <v>430</v>
      </c>
      <c r="B1888" s="1" t="s">
        <v>763</v>
      </c>
      <c r="C1888" s="291" t="s">
        <v>770</v>
      </c>
      <c r="D1888" s="1">
        <v>3</v>
      </c>
      <c r="E1888" s="1">
        <v>1.51</v>
      </c>
      <c r="J1888" s="64" t="s">
        <v>430</v>
      </c>
      <c r="K1888" s="64" t="s">
        <v>508</v>
      </c>
      <c r="L1888" s="64">
        <v>250</v>
      </c>
      <c r="M1888" s="64">
        <v>0</v>
      </c>
      <c r="N1888" s="64">
        <v>25.1</v>
      </c>
    </row>
    <row r="1889" spans="1:14" x14ac:dyDescent="0.25">
      <c r="A1889" t="s">
        <v>430</v>
      </c>
      <c r="B1889" s="1" t="s">
        <v>763</v>
      </c>
      <c r="C1889" s="291" t="s">
        <v>770</v>
      </c>
      <c r="D1889" s="1">
        <v>4</v>
      </c>
      <c r="E1889" s="1">
        <v>2.13</v>
      </c>
      <c r="J1889" s="64" t="s">
        <v>430</v>
      </c>
      <c r="K1889" s="64" t="s">
        <v>508</v>
      </c>
      <c r="L1889" s="64">
        <v>200</v>
      </c>
      <c r="M1889" s="64">
        <v>0</v>
      </c>
      <c r="N1889" s="64">
        <v>45</v>
      </c>
    </row>
    <row r="1890" spans="1:14" x14ac:dyDescent="0.25">
      <c r="A1890" t="s">
        <v>430</v>
      </c>
      <c r="B1890" s="1" t="s">
        <v>763</v>
      </c>
      <c r="C1890" s="291" t="s">
        <v>770</v>
      </c>
      <c r="D1890" s="1">
        <v>5</v>
      </c>
      <c r="E1890" s="1">
        <v>2.76</v>
      </c>
      <c r="J1890" s="64" t="s">
        <v>430</v>
      </c>
      <c r="K1890" s="64" t="s">
        <v>510</v>
      </c>
      <c r="L1890" s="64">
        <v>160</v>
      </c>
      <c r="M1890" s="64">
        <v>0</v>
      </c>
      <c r="N1890" s="64" t="s">
        <v>2656</v>
      </c>
    </row>
    <row r="1891" spans="1:14" x14ac:dyDescent="0.25">
      <c r="A1891" t="s">
        <v>430</v>
      </c>
      <c r="B1891" s="1" t="s">
        <v>763</v>
      </c>
      <c r="C1891" s="291" t="s">
        <v>770</v>
      </c>
      <c r="D1891" s="1">
        <v>6</v>
      </c>
      <c r="E1891" s="1">
        <v>3.38</v>
      </c>
      <c r="J1891" s="64" t="s">
        <v>430</v>
      </c>
      <c r="K1891" s="64" t="s">
        <v>510</v>
      </c>
      <c r="L1891" s="64">
        <v>200</v>
      </c>
      <c r="M1891" s="64">
        <v>0</v>
      </c>
      <c r="N1891" s="64" t="s">
        <v>2657</v>
      </c>
    </row>
    <row r="1892" spans="1:14" x14ac:dyDescent="0.25">
      <c r="A1892" t="s">
        <v>430</v>
      </c>
      <c r="B1892" s="1" t="s">
        <v>763</v>
      </c>
      <c r="C1892" s="291" t="s">
        <v>770</v>
      </c>
      <c r="D1892" s="1">
        <v>7</v>
      </c>
      <c r="E1892" s="1">
        <v>3.7</v>
      </c>
      <c r="J1892" s="64" t="s">
        <v>430</v>
      </c>
      <c r="K1892" s="64" t="s">
        <v>510</v>
      </c>
      <c r="L1892" s="64">
        <v>250</v>
      </c>
      <c r="M1892" s="64">
        <v>0</v>
      </c>
      <c r="N1892" s="64" t="s">
        <v>2658</v>
      </c>
    </row>
    <row r="1893" spans="1:14" x14ac:dyDescent="0.25">
      <c r="A1893" t="s">
        <v>430</v>
      </c>
      <c r="B1893" s="1" t="s">
        <v>763</v>
      </c>
      <c r="C1893" s="291" t="s">
        <v>770</v>
      </c>
      <c r="D1893" s="1">
        <v>8</v>
      </c>
      <c r="E1893" s="1">
        <v>4.03</v>
      </c>
      <c r="J1893" s="64" t="s">
        <v>430</v>
      </c>
      <c r="K1893" s="64" t="s">
        <v>510</v>
      </c>
      <c r="L1893" s="64">
        <v>125</v>
      </c>
      <c r="M1893" s="64">
        <v>0</v>
      </c>
      <c r="N1893" s="64" t="s">
        <v>2659</v>
      </c>
    </row>
    <row r="1894" spans="1:14" x14ac:dyDescent="0.25">
      <c r="A1894" t="s">
        <v>430</v>
      </c>
      <c r="B1894" s="1" t="s">
        <v>763</v>
      </c>
      <c r="C1894" s="291" t="s">
        <v>770</v>
      </c>
      <c r="D1894" s="1">
        <v>9</v>
      </c>
      <c r="E1894" s="1">
        <v>4.3499999999999996</v>
      </c>
      <c r="J1894" s="64" t="s">
        <v>430</v>
      </c>
      <c r="K1894" s="64" t="s">
        <v>511</v>
      </c>
      <c r="L1894" s="64">
        <v>125</v>
      </c>
      <c r="M1894" s="64">
        <v>0</v>
      </c>
      <c r="N1894" s="64" t="s">
        <v>2483</v>
      </c>
    </row>
    <row r="1895" spans="1:14" x14ac:dyDescent="0.25">
      <c r="A1895" t="s">
        <v>430</v>
      </c>
      <c r="B1895" s="1" t="s">
        <v>763</v>
      </c>
      <c r="C1895" s="291" t="s">
        <v>770</v>
      </c>
      <c r="D1895" s="1">
        <v>10</v>
      </c>
      <c r="E1895" s="1">
        <v>4.6900000000000004</v>
      </c>
      <c r="J1895" s="64" t="s">
        <v>430</v>
      </c>
      <c r="K1895" s="64" t="s">
        <v>511</v>
      </c>
      <c r="L1895" s="64">
        <v>160</v>
      </c>
      <c r="M1895" s="64">
        <v>0</v>
      </c>
      <c r="N1895" s="64" t="s">
        <v>2574</v>
      </c>
    </row>
    <row r="1896" spans="1:14" x14ac:dyDescent="0.25">
      <c r="A1896" t="s">
        <v>430</v>
      </c>
      <c r="B1896" s="1" t="s">
        <v>763</v>
      </c>
      <c r="C1896" s="291" t="s">
        <v>770</v>
      </c>
      <c r="D1896" s="1">
        <v>11</v>
      </c>
      <c r="E1896" s="1">
        <v>5.0199999999999996</v>
      </c>
      <c r="J1896" s="64" t="s">
        <v>430</v>
      </c>
      <c r="K1896" s="64" t="s">
        <v>511</v>
      </c>
      <c r="L1896" s="64">
        <v>200</v>
      </c>
      <c r="M1896" s="64">
        <v>0</v>
      </c>
      <c r="N1896" s="64" t="s">
        <v>2527</v>
      </c>
    </row>
    <row r="1897" spans="1:14" x14ac:dyDescent="0.25">
      <c r="A1897" t="s">
        <v>430</v>
      </c>
      <c r="B1897" s="1" t="s">
        <v>763</v>
      </c>
      <c r="C1897" s="291" t="s">
        <v>770</v>
      </c>
      <c r="D1897" s="1">
        <v>12</v>
      </c>
      <c r="E1897" s="1">
        <v>5.36</v>
      </c>
      <c r="J1897" s="64" t="s">
        <v>430</v>
      </c>
      <c r="K1897" s="64" t="s">
        <v>511</v>
      </c>
      <c r="L1897" s="64">
        <v>250</v>
      </c>
      <c r="M1897" s="64">
        <v>0</v>
      </c>
      <c r="N1897" s="64" t="s">
        <v>2660</v>
      </c>
    </row>
    <row r="1898" spans="1:14" x14ac:dyDescent="0.25">
      <c r="A1898" t="s">
        <v>430</v>
      </c>
      <c r="B1898" s="1" t="s">
        <v>763</v>
      </c>
      <c r="C1898" s="291" t="s">
        <v>770</v>
      </c>
      <c r="D1898" s="1">
        <v>13</v>
      </c>
      <c r="E1898" s="1">
        <v>5.73</v>
      </c>
      <c r="J1898" s="64" t="s">
        <v>430</v>
      </c>
      <c r="K1898" s="64" t="s">
        <v>512</v>
      </c>
      <c r="L1898" s="64">
        <v>125</v>
      </c>
      <c r="M1898" s="64">
        <v>0</v>
      </c>
      <c r="N1898" s="64" t="s">
        <v>2591</v>
      </c>
    </row>
    <row r="1899" spans="1:14" x14ac:dyDescent="0.25">
      <c r="A1899" t="s">
        <v>430</v>
      </c>
      <c r="B1899" s="1" t="s">
        <v>763</v>
      </c>
      <c r="C1899" s="291" t="s">
        <v>770</v>
      </c>
      <c r="D1899" s="1">
        <v>14</v>
      </c>
      <c r="E1899" s="1">
        <v>6.09</v>
      </c>
      <c r="J1899" s="64" t="s">
        <v>430</v>
      </c>
      <c r="K1899" s="64" t="s">
        <v>512</v>
      </c>
      <c r="L1899" s="64">
        <v>160</v>
      </c>
      <c r="M1899" s="64">
        <v>0</v>
      </c>
      <c r="N1899" s="64" t="s">
        <v>2645</v>
      </c>
    </row>
    <row r="1900" spans="1:14" x14ac:dyDescent="0.25">
      <c r="A1900" t="s">
        <v>430</v>
      </c>
      <c r="B1900" s="1" t="s">
        <v>763</v>
      </c>
      <c r="C1900" s="291" t="s">
        <v>770</v>
      </c>
      <c r="D1900" s="1">
        <v>15</v>
      </c>
      <c r="E1900" s="1">
        <v>6.46</v>
      </c>
      <c r="J1900" s="64" t="s">
        <v>430</v>
      </c>
      <c r="K1900" s="64" t="s">
        <v>512</v>
      </c>
      <c r="L1900" s="64">
        <v>200</v>
      </c>
      <c r="M1900" s="64">
        <v>0</v>
      </c>
      <c r="N1900" s="64" t="s">
        <v>2646</v>
      </c>
    </row>
    <row r="1901" spans="1:14" x14ac:dyDescent="0.25">
      <c r="A1901" t="s">
        <v>430</v>
      </c>
      <c r="B1901" s="1" t="s">
        <v>763</v>
      </c>
      <c r="C1901" s="291" t="s">
        <v>769</v>
      </c>
      <c r="D1901" s="1">
        <v>3</v>
      </c>
      <c r="E1901" s="1">
        <v>1.48</v>
      </c>
      <c r="J1901" s="64" t="s">
        <v>430</v>
      </c>
      <c r="K1901" s="64" t="s">
        <v>512</v>
      </c>
      <c r="L1901" s="64">
        <v>250</v>
      </c>
      <c r="M1901" s="64">
        <v>0</v>
      </c>
      <c r="N1901" s="64" t="s">
        <v>2647</v>
      </c>
    </row>
    <row r="1902" spans="1:14" x14ac:dyDescent="0.25">
      <c r="A1902" t="s">
        <v>430</v>
      </c>
      <c r="B1902" s="1" t="s">
        <v>763</v>
      </c>
      <c r="C1902" s="291" t="s">
        <v>769</v>
      </c>
      <c r="D1902" s="1">
        <v>4</v>
      </c>
      <c r="E1902" s="1">
        <v>2.09</v>
      </c>
      <c r="J1902" s="64" t="s">
        <v>430</v>
      </c>
      <c r="K1902" s="64" t="s">
        <v>513</v>
      </c>
      <c r="L1902" s="64">
        <v>125</v>
      </c>
      <c r="M1902" s="64">
        <v>0</v>
      </c>
      <c r="N1902" s="64" t="s">
        <v>2483</v>
      </c>
    </row>
    <row r="1903" spans="1:14" x14ac:dyDescent="0.25">
      <c r="A1903" t="s">
        <v>430</v>
      </c>
      <c r="B1903" s="1" t="s">
        <v>763</v>
      </c>
      <c r="C1903" s="291" t="s">
        <v>769</v>
      </c>
      <c r="D1903" s="1">
        <v>5</v>
      </c>
      <c r="E1903" s="1">
        <v>2.7</v>
      </c>
      <c r="J1903" s="64" t="s">
        <v>430</v>
      </c>
      <c r="K1903" s="64" t="s">
        <v>513</v>
      </c>
      <c r="L1903" s="64">
        <v>160</v>
      </c>
      <c r="M1903" s="64">
        <v>0</v>
      </c>
      <c r="N1903" s="64" t="s">
        <v>2564</v>
      </c>
    </row>
    <row r="1904" spans="1:14" x14ac:dyDescent="0.25">
      <c r="A1904" t="s">
        <v>430</v>
      </c>
      <c r="B1904" s="1" t="s">
        <v>763</v>
      </c>
      <c r="C1904" s="291" t="s">
        <v>769</v>
      </c>
      <c r="D1904" s="1">
        <v>6</v>
      </c>
      <c r="E1904" s="1">
        <v>3.31</v>
      </c>
      <c r="J1904" s="64" t="s">
        <v>430</v>
      </c>
      <c r="K1904" s="64" t="s">
        <v>513</v>
      </c>
      <c r="L1904" s="64">
        <v>200</v>
      </c>
      <c r="M1904" s="64">
        <v>0</v>
      </c>
      <c r="N1904" s="64" t="s">
        <v>2661</v>
      </c>
    </row>
    <row r="1905" spans="1:14" x14ac:dyDescent="0.25">
      <c r="A1905" t="s">
        <v>430</v>
      </c>
      <c r="B1905" s="1" t="s">
        <v>763</v>
      </c>
      <c r="C1905" s="291" t="s">
        <v>769</v>
      </c>
      <c r="D1905" s="1">
        <v>7</v>
      </c>
      <c r="E1905" s="1">
        <v>3.63</v>
      </c>
      <c r="J1905" s="64" t="s">
        <v>430</v>
      </c>
      <c r="K1905" s="64" t="s">
        <v>513</v>
      </c>
      <c r="L1905" s="64">
        <v>250</v>
      </c>
      <c r="M1905" s="64">
        <v>0</v>
      </c>
      <c r="N1905" s="64" t="s">
        <v>2457</v>
      </c>
    </row>
    <row r="1906" spans="1:14" x14ac:dyDescent="0.25">
      <c r="A1906" t="s">
        <v>430</v>
      </c>
      <c r="B1906" s="1" t="s">
        <v>763</v>
      </c>
      <c r="C1906" s="291" t="s">
        <v>769</v>
      </c>
      <c r="D1906" s="1">
        <v>8</v>
      </c>
      <c r="E1906" s="1">
        <v>3.94</v>
      </c>
      <c r="J1906" s="64" t="s">
        <v>430</v>
      </c>
      <c r="K1906" s="64" t="s">
        <v>514</v>
      </c>
      <c r="L1906" s="64">
        <v>200</v>
      </c>
      <c r="M1906" s="64">
        <v>0</v>
      </c>
      <c r="N1906" s="64">
        <v>47.14</v>
      </c>
    </row>
    <row r="1907" spans="1:14" x14ac:dyDescent="0.25">
      <c r="A1907" t="s">
        <v>430</v>
      </c>
      <c r="B1907" s="1" t="s">
        <v>763</v>
      </c>
      <c r="C1907" s="291" t="s">
        <v>769</v>
      </c>
      <c r="D1907" s="1">
        <v>9</v>
      </c>
      <c r="E1907" s="1">
        <v>4.26</v>
      </c>
      <c r="J1907" s="64" t="s">
        <v>430</v>
      </c>
      <c r="K1907" s="64" t="s">
        <v>514</v>
      </c>
      <c r="L1907" s="64">
        <v>250</v>
      </c>
      <c r="M1907" s="64">
        <v>0</v>
      </c>
      <c r="N1907" s="64">
        <v>68.819999999999993</v>
      </c>
    </row>
    <row r="1908" spans="1:14" x14ac:dyDescent="0.25">
      <c r="A1908" t="s">
        <v>430</v>
      </c>
      <c r="B1908" s="1" t="s">
        <v>763</v>
      </c>
      <c r="C1908" s="291" t="s">
        <v>769</v>
      </c>
      <c r="D1908" s="1">
        <v>10</v>
      </c>
      <c r="E1908" s="1">
        <v>4.59</v>
      </c>
      <c r="J1908" s="64" t="s">
        <v>430</v>
      </c>
      <c r="K1908" s="64" t="s">
        <v>514</v>
      </c>
      <c r="L1908" s="64">
        <v>315</v>
      </c>
      <c r="M1908" s="64">
        <v>0</v>
      </c>
      <c r="N1908" s="64">
        <v>109.11</v>
      </c>
    </row>
    <row r="1909" spans="1:14" x14ac:dyDescent="0.25">
      <c r="A1909" t="s">
        <v>430</v>
      </c>
      <c r="B1909" s="1" t="s">
        <v>763</v>
      </c>
      <c r="C1909" s="291" t="s">
        <v>769</v>
      </c>
      <c r="D1909" s="1">
        <v>11</v>
      </c>
      <c r="E1909" s="1">
        <v>4.92</v>
      </c>
      <c r="J1909" s="64" t="s">
        <v>430</v>
      </c>
      <c r="K1909" s="64" t="s">
        <v>514</v>
      </c>
      <c r="L1909" s="64">
        <v>400</v>
      </c>
      <c r="M1909" s="64">
        <v>0</v>
      </c>
      <c r="N1909" s="64">
        <v>180.74</v>
      </c>
    </row>
    <row r="1910" spans="1:14" x14ac:dyDescent="0.25">
      <c r="A1910" t="s">
        <v>430</v>
      </c>
      <c r="B1910" s="1" t="s">
        <v>763</v>
      </c>
      <c r="C1910" s="291" t="s">
        <v>769</v>
      </c>
      <c r="D1910" s="1">
        <v>12</v>
      </c>
      <c r="E1910" s="1">
        <v>5.25</v>
      </c>
      <c r="J1910" s="64" t="s">
        <v>430</v>
      </c>
      <c r="K1910" s="64" t="s">
        <v>515</v>
      </c>
      <c r="L1910" s="64">
        <v>160</v>
      </c>
      <c r="M1910" s="64">
        <v>0</v>
      </c>
      <c r="N1910" s="64">
        <v>14.85</v>
      </c>
    </row>
    <row r="1911" spans="1:14" x14ac:dyDescent="0.25">
      <c r="A1911" t="s">
        <v>430</v>
      </c>
      <c r="B1911" s="1" t="s">
        <v>763</v>
      </c>
      <c r="C1911" s="291" t="s">
        <v>769</v>
      </c>
      <c r="D1911" s="1">
        <v>13</v>
      </c>
      <c r="E1911" s="1">
        <v>5.61</v>
      </c>
      <c r="J1911" s="64" t="s">
        <v>430</v>
      </c>
      <c r="K1911" s="64" t="s">
        <v>515</v>
      </c>
      <c r="L1911" s="64">
        <v>200</v>
      </c>
      <c r="M1911" s="64">
        <v>0</v>
      </c>
      <c r="N1911" s="64">
        <v>28.87</v>
      </c>
    </row>
    <row r="1912" spans="1:14" x14ac:dyDescent="0.25">
      <c r="A1912" t="s">
        <v>430</v>
      </c>
      <c r="B1912" s="1" t="s">
        <v>763</v>
      </c>
      <c r="C1912" s="291" t="s">
        <v>769</v>
      </c>
      <c r="D1912" s="1">
        <v>14</v>
      </c>
      <c r="E1912" s="1">
        <v>5.97</v>
      </c>
      <c r="J1912" s="64" t="s">
        <v>430</v>
      </c>
      <c r="K1912" s="64" t="s">
        <v>515</v>
      </c>
      <c r="L1912" s="64">
        <v>315</v>
      </c>
      <c r="M1912" s="64">
        <v>0</v>
      </c>
      <c r="N1912" s="64">
        <v>63.25</v>
      </c>
    </row>
    <row r="1913" spans="1:14" x14ac:dyDescent="0.25">
      <c r="A1913" t="s">
        <v>430</v>
      </c>
      <c r="B1913" s="1" t="s">
        <v>763</v>
      </c>
      <c r="C1913" s="291" t="s">
        <v>769</v>
      </c>
      <c r="D1913" s="1">
        <v>15</v>
      </c>
      <c r="E1913" s="1">
        <v>6.33</v>
      </c>
      <c r="J1913" s="64" t="s">
        <v>430</v>
      </c>
      <c r="K1913" s="64" t="s">
        <v>515</v>
      </c>
      <c r="L1913" s="64">
        <v>400</v>
      </c>
      <c r="M1913" s="64">
        <v>0</v>
      </c>
      <c r="N1913" s="64">
        <v>106.9</v>
      </c>
    </row>
    <row r="1914" spans="1:14" x14ac:dyDescent="0.25">
      <c r="A1914" t="s">
        <v>430</v>
      </c>
      <c r="B1914" s="1" t="s">
        <v>763</v>
      </c>
      <c r="C1914" s="291" t="s">
        <v>771</v>
      </c>
      <c r="D1914" s="1">
        <v>3</v>
      </c>
      <c r="E1914" s="1">
        <v>2.2799999999999998</v>
      </c>
      <c r="J1914" s="64" t="s">
        <v>430</v>
      </c>
      <c r="K1914" s="64" t="s">
        <v>516</v>
      </c>
      <c r="L1914" s="64">
        <v>200</v>
      </c>
      <c r="M1914" s="64">
        <v>0</v>
      </c>
      <c r="N1914" s="64">
        <v>48.11</v>
      </c>
    </row>
    <row r="1915" spans="1:14" x14ac:dyDescent="0.25">
      <c r="A1915" t="s">
        <v>430</v>
      </c>
      <c r="B1915" s="1" t="s">
        <v>763</v>
      </c>
      <c r="C1915" s="291" t="s">
        <v>771</v>
      </c>
      <c r="D1915" s="1">
        <v>4</v>
      </c>
      <c r="E1915" s="1">
        <v>2.9</v>
      </c>
      <c r="J1915" s="64" t="s">
        <v>430</v>
      </c>
      <c r="K1915" s="64" t="s">
        <v>516</v>
      </c>
      <c r="L1915" s="64">
        <v>250</v>
      </c>
      <c r="M1915" s="64">
        <v>0</v>
      </c>
      <c r="N1915" s="64">
        <v>72.17</v>
      </c>
    </row>
    <row r="1916" spans="1:14" x14ac:dyDescent="0.25">
      <c r="A1916" t="s">
        <v>430</v>
      </c>
      <c r="B1916" s="1" t="s">
        <v>763</v>
      </c>
      <c r="C1916" s="291" t="s">
        <v>771</v>
      </c>
      <c r="D1916" s="1">
        <v>5</v>
      </c>
      <c r="E1916" s="1">
        <v>3.53</v>
      </c>
      <c r="J1916" s="64" t="s">
        <v>430</v>
      </c>
      <c r="K1916" s="64" t="s">
        <v>516</v>
      </c>
      <c r="L1916" s="64">
        <v>315</v>
      </c>
      <c r="M1916" s="64">
        <v>0</v>
      </c>
      <c r="N1916" s="64">
        <v>115.47</v>
      </c>
    </row>
    <row r="1917" spans="1:14" x14ac:dyDescent="0.25">
      <c r="A1917" t="s">
        <v>430</v>
      </c>
      <c r="B1917" s="1" t="s">
        <v>763</v>
      </c>
      <c r="C1917" s="291" t="s">
        <v>771</v>
      </c>
      <c r="D1917" s="1">
        <v>6</v>
      </c>
      <c r="E1917" s="1">
        <v>4.1500000000000004</v>
      </c>
      <c r="J1917" s="64" t="s">
        <v>430</v>
      </c>
      <c r="K1917" s="64" t="s">
        <v>516</v>
      </c>
      <c r="L1917" s="64">
        <v>400</v>
      </c>
      <c r="M1917" s="64">
        <v>0</v>
      </c>
      <c r="N1917" s="64">
        <v>187.08</v>
      </c>
    </row>
    <row r="1918" spans="1:14" x14ac:dyDescent="0.25">
      <c r="A1918" t="s">
        <v>430</v>
      </c>
      <c r="B1918" s="1" t="s">
        <v>763</v>
      </c>
      <c r="C1918" s="291" t="s">
        <v>771</v>
      </c>
      <c r="D1918" s="1">
        <v>7</v>
      </c>
      <c r="E1918" s="1">
        <v>4.76</v>
      </c>
      <c r="J1918" s="64" t="s">
        <v>430</v>
      </c>
      <c r="K1918" s="64" t="s">
        <v>517</v>
      </c>
      <c r="L1918" s="64">
        <v>160</v>
      </c>
      <c r="M1918" s="64">
        <v>0</v>
      </c>
      <c r="N1918" s="64">
        <v>14.43</v>
      </c>
    </row>
    <row r="1919" spans="1:14" x14ac:dyDescent="0.25">
      <c r="A1919" t="s">
        <v>430</v>
      </c>
      <c r="B1919" s="1" t="s">
        <v>763</v>
      </c>
      <c r="C1919" s="291" t="s">
        <v>771</v>
      </c>
      <c r="D1919" s="1">
        <v>8</v>
      </c>
      <c r="E1919" s="1">
        <v>5.37</v>
      </c>
      <c r="J1919" s="64" t="s">
        <v>430</v>
      </c>
      <c r="K1919" s="64" t="s">
        <v>517</v>
      </c>
      <c r="L1919" s="64">
        <v>200</v>
      </c>
      <c r="M1919" s="64">
        <v>0</v>
      </c>
      <c r="N1919" s="64">
        <v>48.11</v>
      </c>
    </row>
    <row r="1920" spans="1:14" x14ac:dyDescent="0.25">
      <c r="A1920" t="s">
        <v>430</v>
      </c>
      <c r="B1920" s="1" t="s">
        <v>763</v>
      </c>
      <c r="C1920" s="291" t="s">
        <v>771</v>
      </c>
      <c r="D1920" s="1">
        <v>9</v>
      </c>
      <c r="E1920" s="1">
        <v>5.98</v>
      </c>
      <c r="J1920" s="64" t="s">
        <v>430</v>
      </c>
      <c r="K1920" s="64" t="s">
        <v>517</v>
      </c>
      <c r="L1920" s="64">
        <v>250</v>
      </c>
      <c r="M1920" s="64">
        <v>0</v>
      </c>
      <c r="N1920" s="64">
        <v>72.17</v>
      </c>
    </row>
    <row r="1921" spans="1:14" x14ac:dyDescent="0.25">
      <c r="A1921" t="s">
        <v>430</v>
      </c>
      <c r="B1921" s="1" t="s">
        <v>763</v>
      </c>
      <c r="C1921" s="291" t="s">
        <v>771</v>
      </c>
      <c r="D1921" s="1">
        <v>10</v>
      </c>
      <c r="E1921" s="1">
        <v>6.39</v>
      </c>
      <c r="J1921" s="64" t="s">
        <v>430</v>
      </c>
      <c r="K1921" s="64" t="s">
        <v>517</v>
      </c>
      <c r="L1921" s="64">
        <v>315</v>
      </c>
      <c r="M1921" s="64">
        <v>0</v>
      </c>
      <c r="N1921" s="64">
        <v>115.47</v>
      </c>
    </row>
    <row r="1922" spans="1:14" x14ac:dyDescent="0.25">
      <c r="A1922" t="s">
        <v>430</v>
      </c>
      <c r="B1922" s="1" t="s">
        <v>763</v>
      </c>
      <c r="C1922" s="291" t="s">
        <v>771</v>
      </c>
      <c r="D1922" s="1">
        <v>11</v>
      </c>
      <c r="E1922" s="1">
        <v>6.81</v>
      </c>
      <c r="J1922" s="64" t="s">
        <v>430</v>
      </c>
      <c r="K1922" s="64" t="s">
        <v>517</v>
      </c>
      <c r="L1922" s="64">
        <v>400</v>
      </c>
      <c r="M1922" s="64">
        <v>0</v>
      </c>
      <c r="N1922" s="64">
        <v>187.08</v>
      </c>
    </row>
    <row r="1923" spans="1:14" x14ac:dyDescent="0.25">
      <c r="A1923" t="s">
        <v>430</v>
      </c>
      <c r="B1923" s="1" t="s">
        <v>763</v>
      </c>
      <c r="C1923" s="291" t="s">
        <v>771</v>
      </c>
      <c r="D1923" s="1">
        <v>12</v>
      </c>
      <c r="E1923" s="1">
        <v>7.22</v>
      </c>
      <c r="J1923" s="64" t="s">
        <v>430</v>
      </c>
      <c r="K1923" s="64" t="s">
        <v>518</v>
      </c>
      <c r="L1923" s="64">
        <v>200</v>
      </c>
      <c r="M1923" s="64">
        <v>0</v>
      </c>
      <c r="N1923" s="64" t="s">
        <v>2662</v>
      </c>
    </row>
    <row r="1924" spans="1:14" x14ac:dyDescent="0.25">
      <c r="A1924" t="s">
        <v>430</v>
      </c>
      <c r="B1924" s="1" t="s">
        <v>763</v>
      </c>
      <c r="C1924" s="291" t="s">
        <v>771</v>
      </c>
      <c r="D1924" s="1">
        <v>13</v>
      </c>
      <c r="E1924" s="1">
        <v>7.62</v>
      </c>
      <c r="J1924" s="64" t="s">
        <v>430</v>
      </c>
      <c r="K1924" s="64" t="s">
        <v>518</v>
      </c>
      <c r="L1924" s="64">
        <v>250</v>
      </c>
      <c r="M1924" s="64">
        <v>0</v>
      </c>
      <c r="N1924" s="64" t="s">
        <v>2663</v>
      </c>
    </row>
    <row r="1925" spans="1:14" x14ac:dyDescent="0.25">
      <c r="A1925" t="s">
        <v>430</v>
      </c>
      <c r="B1925" s="1" t="s">
        <v>763</v>
      </c>
      <c r="C1925" s="291" t="s">
        <v>771</v>
      </c>
      <c r="D1925" s="1">
        <v>14</v>
      </c>
      <c r="E1925" s="1">
        <v>8.0299999999999994</v>
      </c>
      <c r="J1925" s="64" t="s">
        <v>430</v>
      </c>
      <c r="K1925" s="64" t="s">
        <v>518</v>
      </c>
      <c r="L1925" s="64">
        <v>315</v>
      </c>
      <c r="M1925" s="64">
        <v>0</v>
      </c>
      <c r="N1925" s="64" t="s">
        <v>2664</v>
      </c>
    </row>
    <row r="1926" spans="1:14" x14ac:dyDescent="0.25">
      <c r="A1926" t="s">
        <v>430</v>
      </c>
      <c r="B1926" s="1" t="s">
        <v>763</v>
      </c>
      <c r="C1926" s="291" t="s">
        <v>771</v>
      </c>
      <c r="D1926" s="1">
        <v>15</v>
      </c>
      <c r="E1926" s="1">
        <v>8.43</v>
      </c>
      <c r="J1926" s="64" t="s">
        <v>430</v>
      </c>
      <c r="K1926" s="64" t="s">
        <v>519</v>
      </c>
      <c r="L1926" s="64">
        <v>200</v>
      </c>
      <c r="M1926" s="64">
        <v>0</v>
      </c>
      <c r="N1926" s="64" t="s">
        <v>2661</v>
      </c>
    </row>
    <row r="1927" spans="1:14" x14ac:dyDescent="0.25">
      <c r="A1927" t="s">
        <v>430</v>
      </c>
      <c r="B1927" s="1" t="s">
        <v>763</v>
      </c>
      <c r="C1927" s="291" t="s">
        <v>773</v>
      </c>
      <c r="D1927" s="1">
        <v>3</v>
      </c>
      <c r="E1927" s="1">
        <v>1.77</v>
      </c>
      <c r="J1927" s="64" t="s">
        <v>430</v>
      </c>
      <c r="K1927" s="64" t="s">
        <v>519</v>
      </c>
      <c r="L1927" s="64">
        <v>250</v>
      </c>
      <c r="M1927" s="64">
        <v>0</v>
      </c>
      <c r="N1927" s="64" t="s">
        <v>2665</v>
      </c>
    </row>
    <row r="1928" spans="1:14" x14ac:dyDescent="0.25">
      <c r="A1928" t="s">
        <v>430</v>
      </c>
      <c r="B1928" s="1" t="s">
        <v>763</v>
      </c>
      <c r="C1928" s="291" t="s">
        <v>773</v>
      </c>
      <c r="D1928" s="1">
        <v>4</v>
      </c>
      <c r="E1928" s="1">
        <v>2.4900000000000002</v>
      </c>
      <c r="J1928" s="64" t="s">
        <v>430</v>
      </c>
      <c r="K1928" s="64" t="s">
        <v>520</v>
      </c>
      <c r="L1928" s="64">
        <v>100</v>
      </c>
      <c r="M1928" s="64">
        <v>0</v>
      </c>
      <c r="N1928" s="64" t="s">
        <v>2650</v>
      </c>
    </row>
    <row r="1929" spans="1:14" x14ac:dyDescent="0.25">
      <c r="A1929" t="s">
        <v>430</v>
      </c>
      <c r="B1929" s="1" t="s">
        <v>763</v>
      </c>
      <c r="C1929" s="291" t="s">
        <v>773</v>
      </c>
      <c r="D1929" s="1">
        <v>5</v>
      </c>
      <c r="E1929" s="1">
        <v>3.21</v>
      </c>
      <c r="J1929" s="64" t="s">
        <v>430</v>
      </c>
      <c r="K1929" s="64" t="s">
        <v>520</v>
      </c>
      <c r="L1929" s="64">
        <v>125</v>
      </c>
      <c r="M1929" s="64">
        <v>0</v>
      </c>
      <c r="N1929" s="64" t="s">
        <v>2651</v>
      </c>
    </row>
    <row r="1930" spans="1:14" x14ac:dyDescent="0.25">
      <c r="A1930" t="s">
        <v>430</v>
      </c>
      <c r="B1930" s="1" t="s">
        <v>763</v>
      </c>
      <c r="C1930" s="291" t="s">
        <v>773</v>
      </c>
      <c r="D1930" s="1">
        <v>6</v>
      </c>
      <c r="E1930" s="1">
        <v>3.93</v>
      </c>
      <c r="J1930" s="64" t="s">
        <v>430</v>
      </c>
      <c r="K1930" s="64" t="s">
        <v>520</v>
      </c>
      <c r="L1930" s="64">
        <v>160</v>
      </c>
      <c r="M1930" s="64">
        <v>0</v>
      </c>
      <c r="N1930" s="64" t="s">
        <v>2666</v>
      </c>
    </row>
    <row r="1931" spans="1:14" x14ac:dyDescent="0.25">
      <c r="A1931" t="s">
        <v>430</v>
      </c>
      <c r="B1931" s="1" t="s">
        <v>763</v>
      </c>
      <c r="C1931" s="291" t="s">
        <v>773</v>
      </c>
      <c r="D1931" s="1">
        <v>7</v>
      </c>
      <c r="E1931" s="1">
        <v>4.29</v>
      </c>
      <c r="J1931" s="64" t="s">
        <v>430</v>
      </c>
      <c r="K1931" s="64" t="s">
        <v>520</v>
      </c>
      <c r="L1931" s="64">
        <v>200</v>
      </c>
      <c r="M1931" s="64">
        <v>0</v>
      </c>
      <c r="N1931" s="64" t="s">
        <v>2662</v>
      </c>
    </row>
    <row r="1932" spans="1:14" x14ac:dyDescent="0.25">
      <c r="A1932" t="s">
        <v>430</v>
      </c>
      <c r="B1932" s="1" t="s">
        <v>763</v>
      </c>
      <c r="C1932" s="291" t="s">
        <v>773</v>
      </c>
      <c r="D1932" s="1">
        <v>8</v>
      </c>
      <c r="E1932" s="1">
        <v>4.6500000000000004</v>
      </c>
      <c r="J1932" s="64" t="s">
        <v>430</v>
      </c>
      <c r="K1932" s="64" t="s">
        <v>520</v>
      </c>
      <c r="L1932" s="64">
        <v>250</v>
      </c>
      <c r="M1932" s="64">
        <v>0</v>
      </c>
      <c r="N1932" s="64" t="s">
        <v>2663</v>
      </c>
    </row>
    <row r="1933" spans="1:14" x14ac:dyDescent="0.25">
      <c r="A1933" t="s">
        <v>430</v>
      </c>
      <c r="B1933" s="1" t="s">
        <v>763</v>
      </c>
      <c r="C1933" s="291" t="s">
        <v>773</v>
      </c>
      <c r="D1933" s="1">
        <v>9</v>
      </c>
      <c r="E1933" s="1">
        <v>5.01</v>
      </c>
      <c r="J1933" s="64" t="s">
        <v>430</v>
      </c>
      <c r="K1933" s="64" t="s">
        <v>520</v>
      </c>
      <c r="L1933" s="64">
        <v>315</v>
      </c>
      <c r="M1933" s="64">
        <v>0</v>
      </c>
      <c r="N1933" s="64" t="s">
        <v>2664</v>
      </c>
    </row>
    <row r="1934" spans="1:14" x14ac:dyDescent="0.25">
      <c r="A1934" t="s">
        <v>430</v>
      </c>
      <c r="B1934" s="1" t="s">
        <v>763</v>
      </c>
      <c r="C1934" s="291" t="s">
        <v>773</v>
      </c>
      <c r="D1934" s="1">
        <v>10</v>
      </c>
      <c r="E1934" s="1">
        <v>5.42</v>
      </c>
      <c r="J1934" s="64" t="s">
        <v>430</v>
      </c>
      <c r="K1934" s="64" t="s">
        <v>521</v>
      </c>
      <c r="L1934" s="64">
        <v>100</v>
      </c>
      <c r="M1934" s="64">
        <v>0</v>
      </c>
      <c r="N1934" s="64" t="s">
        <v>2667</v>
      </c>
    </row>
    <row r="1935" spans="1:14" x14ac:dyDescent="0.25">
      <c r="A1935" t="s">
        <v>430</v>
      </c>
      <c r="B1935" s="1" t="s">
        <v>763</v>
      </c>
      <c r="C1935" s="291" t="s">
        <v>773</v>
      </c>
      <c r="D1935" s="1">
        <v>11</v>
      </c>
      <c r="E1935" s="1">
        <v>5.84</v>
      </c>
      <c r="J1935" s="64" t="s">
        <v>430</v>
      </c>
      <c r="K1935" s="64" t="s">
        <v>521</v>
      </c>
      <c r="L1935" s="64">
        <v>125</v>
      </c>
      <c r="M1935" s="64">
        <v>0</v>
      </c>
      <c r="N1935" s="64" t="s">
        <v>2668</v>
      </c>
    </row>
    <row r="1936" spans="1:14" x14ac:dyDescent="0.25">
      <c r="A1936" t="s">
        <v>430</v>
      </c>
      <c r="B1936" s="1" t="s">
        <v>763</v>
      </c>
      <c r="C1936" s="291" t="s">
        <v>773</v>
      </c>
      <c r="D1936" s="1">
        <v>12</v>
      </c>
      <c r="E1936" s="1">
        <v>6.25</v>
      </c>
      <c r="J1936" s="64" t="s">
        <v>430</v>
      </c>
      <c r="K1936" s="64" t="s">
        <v>521</v>
      </c>
      <c r="L1936" s="64">
        <v>160</v>
      </c>
      <c r="M1936" s="64">
        <v>0</v>
      </c>
      <c r="N1936" s="64" t="s">
        <v>2669</v>
      </c>
    </row>
    <row r="1937" spans="1:14" x14ac:dyDescent="0.25">
      <c r="A1937" t="s">
        <v>430</v>
      </c>
      <c r="B1937" s="1" t="s">
        <v>763</v>
      </c>
      <c r="C1937" s="291" t="s">
        <v>773</v>
      </c>
      <c r="D1937" s="1">
        <v>13</v>
      </c>
      <c r="E1937" s="1">
        <v>6.57</v>
      </c>
      <c r="J1937" s="64" t="s">
        <v>430</v>
      </c>
      <c r="K1937" s="64" t="s">
        <v>521</v>
      </c>
      <c r="L1937" s="64">
        <v>200</v>
      </c>
      <c r="M1937" s="64">
        <v>0</v>
      </c>
      <c r="N1937" s="64" t="s">
        <v>2661</v>
      </c>
    </row>
    <row r="1938" spans="1:14" x14ac:dyDescent="0.25">
      <c r="A1938" t="s">
        <v>430</v>
      </c>
      <c r="B1938" s="1" t="s">
        <v>763</v>
      </c>
      <c r="C1938" s="291" t="s">
        <v>773</v>
      </c>
      <c r="D1938" s="1">
        <v>14</v>
      </c>
      <c r="E1938" s="1">
        <v>6.88</v>
      </c>
      <c r="J1938" s="64" t="s">
        <v>430</v>
      </c>
      <c r="K1938" s="64" t="s">
        <v>521</v>
      </c>
      <c r="L1938" s="64">
        <v>250</v>
      </c>
      <c r="M1938" s="64">
        <v>0</v>
      </c>
      <c r="N1938" s="64" t="s">
        <v>2665</v>
      </c>
    </row>
    <row r="1939" spans="1:14" x14ac:dyDescent="0.25">
      <c r="A1939" t="s">
        <v>430</v>
      </c>
      <c r="B1939" s="1" t="s">
        <v>763</v>
      </c>
      <c r="C1939" s="291" t="s">
        <v>773</v>
      </c>
      <c r="D1939" s="1">
        <v>15</v>
      </c>
      <c r="E1939" s="1">
        <v>7.2</v>
      </c>
      <c r="J1939" s="64" t="s">
        <v>430</v>
      </c>
      <c r="K1939" s="64" t="s">
        <v>522</v>
      </c>
      <c r="L1939" s="64" t="s">
        <v>523</v>
      </c>
      <c r="M1939" s="64">
        <v>1</v>
      </c>
      <c r="N1939" s="64">
        <v>13.42</v>
      </c>
    </row>
    <row r="1940" spans="1:14" x14ac:dyDescent="0.25">
      <c r="A1940" t="s">
        <v>430</v>
      </c>
      <c r="B1940" s="1" t="s">
        <v>763</v>
      </c>
      <c r="C1940" s="291" t="s">
        <v>772</v>
      </c>
      <c r="D1940" s="1">
        <v>3</v>
      </c>
      <c r="E1940" s="1">
        <v>1.85</v>
      </c>
      <c r="J1940" s="64" t="s">
        <v>430</v>
      </c>
      <c r="K1940" s="64" t="s">
        <v>522</v>
      </c>
      <c r="L1940" s="64" t="s">
        <v>523</v>
      </c>
      <c r="M1940" s="64">
        <v>2</v>
      </c>
      <c r="N1940" s="64">
        <v>17.89</v>
      </c>
    </row>
    <row r="1941" spans="1:14" x14ac:dyDescent="0.25">
      <c r="A1941" t="s">
        <v>430</v>
      </c>
      <c r="B1941" s="1" t="s">
        <v>763</v>
      </c>
      <c r="C1941" s="291" t="s">
        <v>772</v>
      </c>
      <c r="D1941" s="1">
        <v>4</v>
      </c>
      <c r="E1941" s="1">
        <v>2.61</v>
      </c>
      <c r="J1941" s="64" t="s">
        <v>430</v>
      </c>
      <c r="K1941" s="64" t="s">
        <v>522</v>
      </c>
      <c r="L1941" s="64" t="s">
        <v>523</v>
      </c>
      <c r="M1941" s="64">
        <v>4</v>
      </c>
      <c r="N1941" s="64">
        <v>23.6</v>
      </c>
    </row>
    <row r="1942" spans="1:14" x14ac:dyDescent="0.25">
      <c r="A1942" t="s">
        <v>430</v>
      </c>
      <c r="B1942" s="1" t="s">
        <v>763</v>
      </c>
      <c r="C1942" s="291" t="s">
        <v>772</v>
      </c>
      <c r="D1942" s="1">
        <v>5</v>
      </c>
      <c r="E1942" s="1">
        <v>3.36</v>
      </c>
      <c r="J1942" s="64" t="s">
        <v>430</v>
      </c>
      <c r="K1942" s="64" t="s">
        <v>522</v>
      </c>
      <c r="L1942" s="64" t="s">
        <v>523</v>
      </c>
      <c r="M1942" s="64">
        <v>6</v>
      </c>
      <c r="N1942" s="64">
        <v>27.04</v>
      </c>
    </row>
    <row r="1943" spans="1:14" x14ac:dyDescent="0.25">
      <c r="A1943" t="s">
        <v>430</v>
      </c>
      <c r="B1943" s="1" t="s">
        <v>763</v>
      </c>
      <c r="C1943" s="291" t="s">
        <v>772</v>
      </c>
      <c r="D1943" s="1">
        <v>6</v>
      </c>
      <c r="E1943" s="1">
        <v>4.12</v>
      </c>
      <c r="J1943" s="64" t="s">
        <v>430</v>
      </c>
      <c r="K1943" s="64" t="s">
        <v>522</v>
      </c>
      <c r="L1943" s="64" t="s">
        <v>523</v>
      </c>
      <c r="M1943" s="64">
        <v>7</v>
      </c>
      <c r="N1943" s="64">
        <v>27.04</v>
      </c>
    </row>
    <row r="1944" spans="1:14" x14ac:dyDescent="0.25">
      <c r="A1944" t="s">
        <v>430</v>
      </c>
      <c r="B1944" s="1" t="s">
        <v>763</v>
      </c>
      <c r="C1944" s="291" t="s">
        <v>772</v>
      </c>
      <c r="D1944" s="1">
        <v>7</v>
      </c>
      <c r="E1944" s="1">
        <v>4.5</v>
      </c>
      <c r="J1944" s="64" t="s">
        <v>430</v>
      </c>
      <c r="K1944" s="64" t="s">
        <v>522</v>
      </c>
      <c r="L1944" s="64" t="s">
        <v>523</v>
      </c>
      <c r="M1944" s="64">
        <v>8</v>
      </c>
      <c r="N1944" s="64">
        <v>27.04</v>
      </c>
    </row>
    <row r="1945" spans="1:14" x14ac:dyDescent="0.25">
      <c r="A1945" t="s">
        <v>430</v>
      </c>
      <c r="B1945" s="1" t="s">
        <v>763</v>
      </c>
      <c r="C1945" s="291" t="s">
        <v>772</v>
      </c>
      <c r="D1945" s="1">
        <v>8</v>
      </c>
      <c r="E1945" s="1">
        <v>4.88</v>
      </c>
      <c r="J1945" s="64" t="s">
        <v>430</v>
      </c>
      <c r="K1945" s="64" t="s">
        <v>522</v>
      </c>
      <c r="L1945" s="64" t="s">
        <v>523</v>
      </c>
      <c r="M1945" s="64">
        <v>9</v>
      </c>
      <c r="N1945" s="64">
        <v>27.04</v>
      </c>
    </row>
    <row r="1946" spans="1:14" x14ac:dyDescent="0.25">
      <c r="A1946" t="s">
        <v>430</v>
      </c>
      <c r="B1946" s="1" t="s">
        <v>763</v>
      </c>
      <c r="C1946" s="291" t="s">
        <v>772</v>
      </c>
      <c r="D1946" s="1">
        <v>9</v>
      </c>
      <c r="E1946" s="1">
        <v>5.26</v>
      </c>
      <c r="J1946" s="64" t="s">
        <v>430</v>
      </c>
      <c r="K1946" s="64" t="s">
        <v>522</v>
      </c>
      <c r="L1946" s="64" t="s">
        <v>523</v>
      </c>
      <c r="M1946" s="64">
        <v>10</v>
      </c>
      <c r="N1946" s="64">
        <v>27.04</v>
      </c>
    </row>
    <row r="1947" spans="1:14" x14ac:dyDescent="0.25">
      <c r="A1947" t="s">
        <v>430</v>
      </c>
      <c r="B1947" s="1" t="s">
        <v>763</v>
      </c>
      <c r="C1947" s="291" t="s">
        <v>772</v>
      </c>
      <c r="D1947" s="1">
        <v>10</v>
      </c>
      <c r="E1947" s="1">
        <v>5.69</v>
      </c>
      <c r="J1947" s="64" t="s">
        <v>430</v>
      </c>
      <c r="K1947" s="64" t="s">
        <v>522</v>
      </c>
      <c r="L1947" s="64" t="s">
        <v>524</v>
      </c>
      <c r="M1947" s="64">
        <v>3</v>
      </c>
      <c r="N1947" s="64">
        <v>28.46</v>
      </c>
    </row>
    <row r="1948" spans="1:14" x14ac:dyDescent="0.25">
      <c r="A1948" t="s">
        <v>430</v>
      </c>
      <c r="B1948" s="1" t="s">
        <v>763</v>
      </c>
      <c r="C1948" s="291" t="s">
        <v>772</v>
      </c>
      <c r="D1948" s="1">
        <v>11</v>
      </c>
      <c r="E1948" s="1">
        <v>6.13</v>
      </c>
      <c r="J1948" s="64" t="s">
        <v>430</v>
      </c>
      <c r="K1948" s="64" t="s">
        <v>522</v>
      </c>
      <c r="L1948" s="64" t="s">
        <v>524</v>
      </c>
      <c r="M1948" s="64">
        <v>4</v>
      </c>
      <c r="N1948" s="64">
        <v>37.270000000000003</v>
      </c>
    </row>
    <row r="1949" spans="1:14" x14ac:dyDescent="0.25">
      <c r="A1949" t="s">
        <v>430</v>
      </c>
      <c r="B1949" s="1" t="s">
        <v>763</v>
      </c>
      <c r="C1949" s="291" t="s">
        <v>772</v>
      </c>
      <c r="D1949" s="1">
        <v>12</v>
      </c>
      <c r="E1949" s="1">
        <v>6.56</v>
      </c>
      <c r="J1949" s="64" t="s">
        <v>430</v>
      </c>
      <c r="K1949" s="64" t="s">
        <v>522</v>
      </c>
      <c r="L1949" s="64" t="s">
        <v>524</v>
      </c>
      <c r="M1949" s="64" t="s">
        <v>525</v>
      </c>
      <c r="N1949" s="64">
        <v>49.5</v>
      </c>
    </row>
    <row r="1950" spans="1:14" x14ac:dyDescent="0.25">
      <c r="A1950" t="s">
        <v>430</v>
      </c>
      <c r="B1950" s="1" t="s">
        <v>763</v>
      </c>
      <c r="C1950" s="291" t="s">
        <v>772</v>
      </c>
      <c r="D1950" s="1">
        <v>13</v>
      </c>
      <c r="E1950" s="1">
        <v>6.89</v>
      </c>
      <c r="J1950" s="64" t="s">
        <v>430</v>
      </c>
      <c r="K1950" s="64" t="s">
        <v>522</v>
      </c>
      <c r="L1950" s="64" t="s">
        <v>524</v>
      </c>
      <c r="M1950" s="64" t="s">
        <v>526</v>
      </c>
      <c r="N1950" s="64">
        <v>59.16</v>
      </c>
    </row>
    <row r="1951" spans="1:14" x14ac:dyDescent="0.25">
      <c r="A1951" t="s">
        <v>430</v>
      </c>
      <c r="B1951" s="1" t="s">
        <v>763</v>
      </c>
      <c r="C1951" s="291" t="s">
        <v>772</v>
      </c>
      <c r="D1951" s="1">
        <v>14</v>
      </c>
      <c r="E1951" s="1">
        <v>7.22</v>
      </c>
      <c r="J1951" s="64" t="s">
        <v>430</v>
      </c>
      <c r="K1951" s="64" t="s">
        <v>522</v>
      </c>
      <c r="L1951" s="64" t="s">
        <v>527</v>
      </c>
      <c r="M1951" s="64">
        <v>1</v>
      </c>
      <c r="N1951" s="64">
        <v>14.23</v>
      </c>
    </row>
    <row r="1952" spans="1:14" x14ac:dyDescent="0.25">
      <c r="A1952" t="s">
        <v>430</v>
      </c>
      <c r="B1952" s="1" t="s">
        <v>763</v>
      </c>
      <c r="C1952" s="291" t="s">
        <v>772</v>
      </c>
      <c r="D1952" s="1">
        <v>15</v>
      </c>
      <c r="E1952" s="1">
        <v>7.55</v>
      </c>
      <c r="J1952" s="64" t="s">
        <v>430</v>
      </c>
      <c r="K1952" s="64" t="s">
        <v>522</v>
      </c>
      <c r="L1952" s="64" t="s">
        <v>527</v>
      </c>
      <c r="M1952" s="64" t="s">
        <v>528</v>
      </c>
      <c r="N1952" s="64">
        <v>21.54</v>
      </c>
    </row>
    <row r="1953" spans="1:14" x14ac:dyDescent="0.25">
      <c r="A1953" t="s">
        <v>430</v>
      </c>
      <c r="B1953" s="1" t="s">
        <v>763</v>
      </c>
      <c r="C1953" s="291" t="s">
        <v>774</v>
      </c>
      <c r="D1953" s="1">
        <v>3</v>
      </c>
      <c r="E1953" s="1">
        <v>2.2599999999999998</v>
      </c>
      <c r="J1953" s="64" t="s">
        <v>430</v>
      </c>
      <c r="K1953" s="64" t="s">
        <v>522</v>
      </c>
      <c r="L1953" s="64" t="s">
        <v>527</v>
      </c>
      <c r="M1953" s="64" t="s">
        <v>529</v>
      </c>
      <c r="N1953" s="64">
        <v>28.46</v>
      </c>
    </row>
    <row r="1954" spans="1:14" x14ac:dyDescent="0.25">
      <c r="A1954" t="s">
        <v>430</v>
      </c>
      <c r="B1954" s="1" t="s">
        <v>763</v>
      </c>
      <c r="C1954" s="291" t="s">
        <v>774</v>
      </c>
      <c r="D1954" s="1">
        <v>4</v>
      </c>
      <c r="E1954" s="1">
        <v>3</v>
      </c>
      <c r="J1954" s="64" t="s">
        <v>430</v>
      </c>
      <c r="K1954" s="64" t="s">
        <v>522</v>
      </c>
      <c r="L1954" s="64" t="s">
        <v>527</v>
      </c>
      <c r="M1954" s="64" t="s">
        <v>530</v>
      </c>
      <c r="N1954" s="64">
        <v>33.33</v>
      </c>
    </row>
    <row r="1955" spans="1:14" x14ac:dyDescent="0.25">
      <c r="A1955" t="s">
        <v>430</v>
      </c>
      <c r="B1955" s="1" t="s">
        <v>763</v>
      </c>
      <c r="C1955" s="291" t="s">
        <v>774</v>
      </c>
      <c r="D1955" s="1">
        <v>5</v>
      </c>
      <c r="E1955" s="1">
        <v>3.75</v>
      </c>
      <c r="J1955" s="64" t="s">
        <v>430</v>
      </c>
      <c r="K1955" s="64" t="s">
        <v>522</v>
      </c>
      <c r="L1955" s="64" t="s">
        <v>531</v>
      </c>
      <c r="M1955" s="64">
        <v>3</v>
      </c>
      <c r="N1955" s="64">
        <v>38.729999999999997</v>
      </c>
    </row>
    <row r="1956" spans="1:14" x14ac:dyDescent="0.25">
      <c r="A1956" t="s">
        <v>430</v>
      </c>
      <c r="B1956" s="1" t="s">
        <v>763</v>
      </c>
      <c r="C1956" s="291" t="s">
        <v>774</v>
      </c>
      <c r="D1956" s="1">
        <v>6</v>
      </c>
      <c r="E1956" s="1">
        <v>4.49</v>
      </c>
      <c r="J1956" s="64" t="s">
        <v>430</v>
      </c>
      <c r="K1956" s="64" t="s">
        <v>522</v>
      </c>
      <c r="L1956" s="64" t="s">
        <v>531</v>
      </c>
      <c r="M1956" s="64">
        <v>4</v>
      </c>
      <c r="N1956" s="64">
        <v>49.02</v>
      </c>
    </row>
    <row r="1957" spans="1:14" x14ac:dyDescent="0.25">
      <c r="A1957" t="s">
        <v>430</v>
      </c>
      <c r="B1957" s="1" t="s">
        <v>763</v>
      </c>
      <c r="C1957" s="291" t="s">
        <v>774</v>
      </c>
      <c r="D1957" s="1">
        <v>7</v>
      </c>
      <c r="E1957" s="1">
        <v>5.14</v>
      </c>
      <c r="J1957" s="64" t="s">
        <v>430</v>
      </c>
      <c r="K1957" s="64" t="s">
        <v>522</v>
      </c>
      <c r="L1957" s="64" t="s">
        <v>531</v>
      </c>
      <c r="M1957" s="64" t="s">
        <v>532</v>
      </c>
      <c r="N1957" s="64">
        <v>63.25</v>
      </c>
    </row>
    <row r="1958" spans="1:14" x14ac:dyDescent="0.25">
      <c r="A1958" t="s">
        <v>430</v>
      </c>
      <c r="B1958" s="1" t="s">
        <v>763</v>
      </c>
      <c r="C1958" s="291" t="s">
        <v>774</v>
      </c>
      <c r="D1958" s="1">
        <v>8</v>
      </c>
      <c r="E1958" s="1">
        <v>5.8</v>
      </c>
      <c r="J1958" s="64" t="s">
        <v>430</v>
      </c>
      <c r="K1958" s="64" t="s">
        <v>522</v>
      </c>
      <c r="L1958" s="64" t="s">
        <v>531</v>
      </c>
      <c r="M1958" s="64" t="s">
        <v>533</v>
      </c>
      <c r="N1958" s="64">
        <v>74.540000000000006</v>
      </c>
    </row>
    <row r="1959" spans="1:14" x14ac:dyDescent="0.25">
      <c r="A1959" t="s">
        <v>430</v>
      </c>
      <c r="B1959" s="1" t="s">
        <v>763</v>
      </c>
      <c r="C1959" s="291" t="s">
        <v>774</v>
      </c>
      <c r="D1959" s="1">
        <v>9</v>
      </c>
      <c r="E1959" s="1">
        <v>6.45</v>
      </c>
      <c r="J1959" s="64" t="s">
        <v>430</v>
      </c>
      <c r="K1959" s="64" t="s">
        <v>522</v>
      </c>
      <c r="L1959" s="64" t="s">
        <v>531</v>
      </c>
      <c r="M1959" s="64" t="s">
        <v>525</v>
      </c>
      <c r="N1959" s="64">
        <v>91.29</v>
      </c>
    </row>
    <row r="1960" spans="1:14" x14ac:dyDescent="0.25">
      <c r="A1960" t="s">
        <v>430</v>
      </c>
      <c r="B1960" s="1" t="s">
        <v>763</v>
      </c>
      <c r="C1960" s="291" t="s">
        <v>774</v>
      </c>
      <c r="D1960" s="1">
        <v>10</v>
      </c>
      <c r="E1960" s="1">
        <v>7.31</v>
      </c>
      <c r="J1960" s="64" t="s">
        <v>430</v>
      </c>
      <c r="K1960" s="64" t="s">
        <v>522</v>
      </c>
      <c r="L1960" s="64" t="s">
        <v>534</v>
      </c>
      <c r="M1960" s="64">
        <v>1</v>
      </c>
      <c r="N1960" s="64">
        <v>16.71</v>
      </c>
    </row>
    <row r="1961" spans="1:14" x14ac:dyDescent="0.25">
      <c r="A1961" t="s">
        <v>430</v>
      </c>
      <c r="B1961" s="1" t="s">
        <v>763</v>
      </c>
      <c r="C1961" s="291" t="s">
        <v>774</v>
      </c>
      <c r="D1961" s="1">
        <v>11</v>
      </c>
      <c r="E1961" s="1">
        <v>8.18</v>
      </c>
      <c r="J1961" s="64" t="s">
        <v>430</v>
      </c>
      <c r="K1961" s="64" t="s">
        <v>522</v>
      </c>
      <c r="L1961" s="64" t="s">
        <v>534</v>
      </c>
      <c r="M1961" s="64" t="s">
        <v>528</v>
      </c>
      <c r="N1961" s="64">
        <v>24.12</v>
      </c>
    </row>
    <row r="1962" spans="1:14" x14ac:dyDescent="0.25">
      <c r="A1962" t="s">
        <v>430</v>
      </c>
      <c r="B1962" s="1" t="s">
        <v>763</v>
      </c>
      <c r="C1962" s="291" t="s">
        <v>774</v>
      </c>
      <c r="D1962" s="1">
        <v>12</v>
      </c>
      <c r="E1962" s="1">
        <v>9.0399999999999991</v>
      </c>
      <c r="J1962" s="64" t="s">
        <v>430</v>
      </c>
      <c r="K1962" s="64" t="s">
        <v>522</v>
      </c>
      <c r="L1962" s="64" t="s">
        <v>534</v>
      </c>
      <c r="M1962" s="64" t="s">
        <v>535</v>
      </c>
      <c r="N1962" s="64">
        <v>29.81</v>
      </c>
    </row>
    <row r="1963" spans="1:14" x14ac:dyDescent="0.25">
      <c r="A1963" t="s">
        <v>430</v>
      </c>
      <c r="B1963" s="1" t="s">
        <v>763</v>
      </c>
      <c r="C1963" s="291" t="s">
        <v>774</v>
      </c>
      <c r="D1963" s="1">
        <v>13</v>
      </c>
      <c r="E1963" s="1">
        <v>10.01</v>
      </c>
      <c r="J1963" s="64" t="s">
        <v>430</v>
      </c>
      <c r="K1963" s="64" t="s">
        <v>522</v>
      </c>
      <c r="L1963" s="64" t="s">
        <v>534</v>
      </c>
      <c r="M1963" s="64" t="s">
        <v>526</v>
      </c>
      <c r="N1963" s="64">
        <v>34.299999999999997</v>
      </c>
    </row>
    <row r="1964" spans="1:14" x14ac:dyDescent="0.25">
      <c r="A1964" t="s">
        <v>430</v>
      </c>
      <c r="B1964" s="1" t="s">
        <v>763</v>
      </c>
      <c r="C1964" s="291" t="s">
        <v>774</v>
      </c>
      <c r="D1964" s="1">
        <v>14</v>
      </c>
      <c r="E1964" s="1">
        <v>10.98</v>
      </c>
      <c r="J1964" s="64" t="s">
        <v>430</v>
      </c>
      <c r="K1964" s="64" t="s">
        <v>522</v>
      </c>
      <c r="L1964" s="64" t="s">
        <v>536</v>
      </c>
      <c r="M1964" s="64">
        <v>3</v>
      </c>
      <c r="N1964" s="64">
        <v>49.5</v>
      </c>
    </row>
    <row r="1965" spans="1:14" x14ac:dyDescent="0.25">
      <c r="A1965" t="s">
        <v>430</v>
      </c>
      <c r="B1965" s="1" t="s">
        <v>763</v>
      </c>
      <c r="C1965" s="291" t="s">
        <v>774</v>
      </c>
      <c r="D1965" s="1">
        <v>15</v>
      </c>
      <c r="E1965" s="1">
        <v>11.95</v>
      </c>
      <c r="J1965" s="64" t="s">
        <v>430</v>
      </c>
      <c r="K1965" s="64" t="s">
        <v>522</v>
      </c>
      <c r="L1965" s="64" t="s">
        <v>536</v>
      </c>
      <c r="M1965" s="64">
        <v>4</v>
      </c>
      <c r="N1965" s="64">
        <v>63.64</v>
      </c>
    </row>
    <row r="1966" spans="1:14" x14ac:dyDescent="0.25">
      <c r="A1966" t="s">
        <v>430</v>
      </c>
      <c r="B1966" s="1" t="s">
        <v>763</v>
      </c>
      <c r="C1966" s="291" t="s">
        <v>776</v>
      </c>
      <c r="D1966" s="1">
        <v>3</v>
      </c>
      <c r="E1966" s="1">
        <v>3.13</v>
      </c>
      <c r="J1966" s="64" t="s">
        <v>430</v>
      </c>
      <c r="K1966" s="64" t="s">
        <v>522</v>
      </c>
      <c r="L1966" s="64" t="s">
        <v>536</v>
      </c>
      <c r="M1966" s="64" t="s">
        <v>537</v>
      </c>
      <c r="N1966" s="64">
        <v>78.260000000000005</v>
      </c>
    </row>
    <row r="1967" spans="1:14" x14ac:dyDescent="0.25">
      <c r="A1967" t="s">
        <v>430</v>
      </c>
      <c r="B1967" s="1" t="s">
        <v>763</v>
      </c>
      <c r="C1967" s="291" t="s">
        <v>776</v>
      </c>
      <c r="D1967" s="1">
        <v>4</v>
      </c>
      <c r="E1967" s="1">
        <v>3.92</v>
      </c>
      <c r="J1967" s="64" t="s">
        <v>430</v>
      </c>
      <c r="K1967" s="64" t="s">
        <v>522</v>
      </c>
      <c r="L1967" s="64" t="s">
        <v>536</v>
      </c>
      <c r="M1967" s="64" t="s">
        <v>538</v>
      </c>
      <c r="N1967" s="64">
        <v>100</v>
      </c>
    </row>
    <row r="1968" spans="1:14" x14ac:dyDescent="0.25">
      <c r="A1968" t="s">
        <v>430</v>
      </c>
      <c r="B1968" s="1" t="s">
        <v>763</v>
      </c>
      <c r="C1968" s="291" t="s">
        <v>776</v>
      </c>
      <c r="D1968" s="1">
        <v>5</v>
      </c>
      <c r="E1968" s="1">
        <v>4.72</v>
      </c>
      <c r="J1968" s="64" t="s">
        <v>430</v>
      </c>
      <c r="K1968" s="64" t="s">
        <v>522</v>
      </c>
      <c r="L1968" s="64" t="s">
        <v>536</v>
      </c>
      <c r="M1968" s="64" t="s">
        <v>2670</v>
      </c>
      <c r="N1968" s="64">
        <v>118.32</v>
      </c>
    </row>
    <row r="1969" spans="1:14" x14ac:dyDescent="0.25">
      <c r="A1969" t="s">
        <v>430</v>
      </c>
      <c r="B1969" s="1" t="s">
        <v>763</v>
      </c>
      <c r="C1969" s="291" t="s">
        <v>776</v>
      </c>
      <c r="D1969" s="1">
        <v>6</v>
      </c>
      <c r="E1969" s="1">
        <v>5.51</v>
      </c>
      <c r="J1969" s="64" t="s">
        <v>430</v>
      </c>
      <c r="K1969" s="64" t="s">
        <v>522</v>
      </c>
      <c r="L1969" s="64" t="s">
        <v>536</v>
      </c>
      <c r="M1969" s="64" t="s">
        <v>539</v>
      </c>
      <c r="N1969" s="64">
        <v>135.22</v>
      </c>
    </row>
    <row r="1970" spans="1:14" x14ac:dyDescent="0.25">
      <c r="A1970" t="s">
        <v>430</v>
      </c>
      <c r="B1970" s="1" t="s">
        <v>763</v>
      </c>
      <c r="C1970" s="291" t="s">
        <v>776</v>
      </c>
      <c r="D1970" s="1">
        <v>7</v>
      </c>
      <c r="E1970" s="1">
        <v>6.15</v>
      </c>
      <c r="J1970" s="64" t="s">
        <v>430</v>
      </c>
      <c r="K1970" s="64" t="s">
        <v>522</v>
      </c>
      <c r="L1970" s="64" t="s">
        <v>540</v>
      </c>
      <c r="M1970" s="64">
        <v>1</v>
      </c>
      <c r="N1970" s="64">
        <v>2.8</v>
      </c>
    </row>
    <row r="1971" spans="1:14" x14ac:dyDescent="0.25">
      <c r="A1971" t="s">
        <v>430</v>
      </c>
      <c r="B1971" s="1" t="s">
        <v>763</v>
      </c>
      <c r="C1971" s="291" t="s">
        <v>776</v>
      </c>
      <c r="D1971" s="1">
        <v>8</v>
      </c>
      <c r="E1971" s="1">
        <v>6.8</v>
      </c>
      <c r="J1971" s="64" t="s">
        <v>430</v>
      </c>
      <c r="K1971" s="64" t="s">
        <v>522</v>
      </c>
      <c r="L1971" s="64" t="s">
        <v>540</v>
      </c>
      <c r="M1971" s="64">
        <v>-1</v>
      </c>
      <c r="N1971" s="64">
        <v>3.81</v>
      </c>
    </row>
    <row r="1972" spans="1:14" x14ac:dyDescent="0.25">
      <c r="A1972" t="s">
        <v>430</v>
      </c>
      <c r="B1972" s="1" t="s">
        <v>763</v>
      </c>
      <c r="C1972" s="291" t="s">
        <v>776</v>
      </c>
      <c r="D1972" s="1">
        <v>9</v>
      </c>
      <c r="E1972" s="1">
        <v>7.44</v>
      </c>
      <c r="J1972" s="64" t="s">
        <v>430</v>
      </c>
      <c r="K1972" s="64" t="s">
        <v>522</v>
      </c>
      <c r="L1972" s="64" t="s">
        <v>540</v>
      </c>
      <c r="M1972" s="64">
        <v>3</v>
      </c>
      <c r="N1972" s="64">
        <v>4.24</v>
      </c>
    </row>
    <row r="1973" spans="1:14" x14ac:dyDescent="0.25">
      <c r="A1973" t="s">
        <v>430</v>
      </c>
      <c r="B1973" s="1" t="s">
        <v>763</v>
      </c>
      <c r="C1973" s="291" t="s">
        <v>776</v>
      </c>
      <c r="D1973" s="1">
        <v>10</v>
      </c>
      <c r="E1973" s="1">
        <v>8.08</v>
      </c>
      <c r="J1973" s="64" t="s">
        <v>430</v>
      </c>
      <c r="K1973" s="64" t="s">
        <v>522</v>
      </c>
      <c r="L1973" s="64" t="s">
        <v>540</v>
      </c>
      <c r="M1973" s="64" t="s">
        <v>541</v>
      </c>
      <c r="N1973" s="64">
        <v>4.95</v>
      </c>
    </row>
    <row r="1974" spans="1:14" x14ac:dyDescent="0.25">
      <c r="A1974" t="s">
        <v>430</v>
      </c>
      <c r="B1974" s="1" t="s">
        <v>763</v>
      </c>
      <c r="C1974" s="291" t="s">
        <v>776</v>
      </c>
      <c r="D1974" s="1">
        <v>11</v>
      </c>
      <c r="E1974" s="1">
        <v>8.73</v>
      </c>
      <c r="J1974" s="64" t="s">
        <v>430</v>
      </c>
      <c r="K1974" s="64" t="s">
        <v>522</v>
      </c>
      <c r="L1974" s="64" t="s">
        <v>540</v>
      </c>
      <c r="M1974" s="64">
        <v>-4</v>
      </c>
      <c r="N1974" s="64">
        <v>5.98</v>
      </c>
    </row>
    <row r="1975" spans="1:14" x14ac:dyDescent="0.25">
      <c r="A1975" t="s">
        <v>430</v>
      </c>
      <c r="B1975" s="1" t="s">
        <v>763</v>
      </c>
      <c r="C1975" s="291" t="s">
        <v>776</v>
      </c>
      <c r="D1975" s="1">
        <v>12</v>
      </c>
      <c r="E1975" s="1">
        <v>9.3699999999999992</v>
      </c>
      <c r="J1975" s="64" t="s">
        <v>430</v>
      </c>
      <c r="K1975" s="64" t="s">
        <v>522</v>
      </c>
      <c r="L1975" s="64" t="s">
        <v>542</v>
      </c>
      <c r="M1975" s="64">
        <v>1</v>
      </c>
      <c r="N1975" s="64">
        <v>4.95</v>
      </c>
    </row>
    <row r="1976" spans="1:14" x14ac:dyDescent="0.25">
      <c r="A1976" t="s">
        <v>430</v>
      </c>
      <c r="B1976" s="1" t="s">
        <v>763</v>
      </c>
      <c r="C1976" s="291" t="s">
        <v>776</v>
      </c>
      <c r="D1976" s="1">
        <v>13</v>
      </c>
      <c r="E1976" s="1">
        <v>10.19</v>
      </c>
      <c r="J1976" s="64" t="s">
        <v>430</v>
      </c>
      <c r="K1976" s="64" t="s">
        <v>522</v>
      </c>
      <c r="L1976" s="64" t="s">
        <v>542</v>
      </c>
      <c r="M1976" s="64">
        <v>2</v>
      </c>
      <c r="N1976" s="64">
        <v>8.94</v>
      </c>
    </row>
    <row r="1977" spans="1:14" x14ac:dyDescent="0.25">
      <c r="A1977" t="s">
        <v>430</v>
      </c>
      <c r="B1977" s="1" t="s">
        <v>763</v>
      </c>
      <c r="C1977" s="291" t="s">
        <v>776</v>
      </c>
      <c r="D1977" s="1">
        <v>14</v>
      </c>
      <c r="E1977" s="1">
        <v>11.01</v>
      </c>
      <c r="J1977" s="64" t="s">
        <v>430</v>
      </c>
      <c r="K1977" s="64" t="s">
        <v>522</v>
      </c>
      <c r="L1977" s="64" t="s">
        <v>542</v>
      </c>
      <c r="M1977" s="64" t="s">
        <v>543</v>
      </c>
      <c r="N1977" s="64">
        <v>11.79</v>
      </c>
    </row>
    <row r="1978" spans="1:14" x14ac:dyDescent="0.25">
      <c r="A1978" t="s">
        <v>430</v>
      </c>
      <c r="B1978" s="1" t="s">
        <v>763</v>
      </c>
      <c r="C1978" s="291" t="s">
        <v>776</v>
      </c>
      <c r="D1978" s="1">
        <v>15</v>
      </c>
      <c r="E1978" s="1">
        <v>11.83</v>
      </c>
      <c r="J1978" s="64" t="s">
        <v>430</v>
      </c>
      <c r="K1978" s="64" t="s">
        <v>522</v>
      </c>
      <c r="L1978" s="64" t="s">
        <v>542</v>
      </c>
      <c r="M1978" s="64" t="s">
        <v>530</v>
      </c>
      <c r="N1978" s="64">
        <v>14.61</v>
      </c>
    </row>
    <row r="1979" spans="1:14" x14ac:dyDescent="0.25">
      <c r="A1979" t="s">
        <v>430</v>
      </c>
      <c r="B1979" s="1" t="s">
        <v>763</v>
      </c>
      <c r="C1979" s="291" t="s">
        <v>775</v>
      </c>
      <c r="D1979" s="1">
        <v>3</v>
      </c>
      <c r="E1979" s="1">
        <v>2.92</v>
      </c>
      <c r="J1979" s="64" t="s">
        <v>430</v>
      </c>
      <c r="K1979" s="64" t="s">
        <v>522</v>
      </c>
      <c r="L1979" s="64" t="s">
        <v>544</v>
      </c>
      <c r="M1979" s="64">
        <v>3</v>
      </c>
      <c r="N1979" s="64">
        <v>16</v>
      </c>
    </row>
    <row r="1980" spans="1:14" x14ac:dyDescent="0.25">
      <c r="A1980" t="s">
        <v>430</v>
      </c>
      <c r="B1980" s="1" t="s">
        <v>763</v>
      </c>
      <c r="C1980" s="291" t="s">
        <v>775</v>
      </c>
      <c r="D1980" s="1">
        <v>4</v>
      </c>
      <c r="E1980" s="1">
        <v>3.66</v>
      </c>
      <c r="J1980" s="64" t="s">
        <v>430</v>
      </c>
      <c r="K1980" s="64" t="s">
        <v>522</v>
      </c>
      <c r="L1980" s="64" t="s">
        <v>544</v>
      </c>
      <c r="M1980" s="64">
        <v>-4</v>
      </c>
      <c r="N1980" s="64">
        <v>20</v>
      </c>
    </row>
    <row r="1981" spans="1:14" x14ac:dyDescent="0.25">
      <c r="A1981" t="s">
        <v>430</v>
      </c>
      <c r="B1981" s="1" t="s">
        <v>763</v>
      </c>
      <c r="C1981" s="291" t="s">
        <v>775</v>
      </c>
      <c r="D1981" s="1">
        <v>5</v>
      </c>
      <c r="E1981" s="1">
        <v>4.4000000000000004</v>
      </c>
      <c r="J1981" s="64" t="s">
        <v>430</v>
      </c>
      <c r="K1981" s="64" t="s">
        <v>522</v>
      </c>
      <c r="L1981" s="64" t="s">
        <v>544</v>
      </c>
      <c r="M1981" s="64">
        <v>-3</v>
      </c>
      <c r="N1981" s="64">
        <v>22.63</v>
      </c>
    </row>
    <row r="1982" spans="1:14" x14ac:dyDescent="0.25">
      <c r="A1982" t="s">
        <v>430</v>
      </c>
      <c r="B1982" s="1" t="s">
        <v>763</v>
      </c>
      <c r="C1982" s="291" t="s">
        <v>775</v>
      </c>
      <c r="D1982" s="1">
        <v>6</v>
      </c>
      <c r="E1982" s="1">
        <v>5.14</v>
      </c>
      <c r="J1982" s="64" t="s">
        <v>430</v>
      </c>
      <c r="K1982" s="64" t="s">
        <v>522</v>
      </c>
      <c r="L1982" s="64" t="s">
        <v>544</v>
      </c>
      <c r="M1982" s="64" t="s">
        <v>545</v>
      </c>
      <c r="N1982" s="64">
        <v>25.46</v>
      </c>
    </row>
    <row r="1983" spans="1:14" x14ac:dyDescent="0.25">
      <c r="A1983" t="s">
        <v>430</v>
      </c>
      <c r="B1983" s="1" t="s">
        <v>763</v>
      </c>
      <c r="C1983" s="291" t="s">
        <v>775</v>
      </c>
      <c r="D1983" s="1">
        <v>7</v>
      </c>
      <c r="E1983" s="1">
        <v>5.74</v>
      </c>
      <c r="J1983" s="64" t="s">
        <v>430</v>
      </c>
      <c r="K1983" s="64" t="s">
        <v>522</v>
      </c>
      <c r="L1983" s="64" t="s">
        <v>544</v>
      </c>
      <c r="M1983" s="64" t="s">
        <v>546</v>
      </c>
      <c r="N1983" s="64">
        <v>30.43</v>
      </c>
    </row>
    <row r="1984" spans="1:14" x14ac:dyDescent="0.25">
      <c r="A1984" t="s">
        <v>430</v>
      </c>
      <c r="B1984" s="1" t="s">
        <v>763</v>
      </c>
      <c r="C1984" s="291" t="s">
        <v>775</v>
      </c>
      <c r="D1984" s="1">
        <v>8</v>
      </c>
      <c r="E1984" s="1">
        <v>6.34</v>
      </c>
      <c r="J1984" s="64" t="s">
        <v>430</v>
      </c>
      <c r="K1984" s="64" t="s">
        <v>522</v>
      </c>
      <c r="L1984" s="64" t="s">
        <v>547</v>
      </c>
      <c r="M1984" s="64">
        <v>1</v>
      </c>
      <c r="N1984" s="64">
        <v>8.4</v>
      </c>
    </row>
    <row r="1985" spans="1:14" x14ac:dyDescent="0.25">
      <c r="A1985" t="s">
        <v>430</v>
      </c>
      <c r="B1985" s="1" t="s">
        <v>763</v>
      </c>
      <c r="C1985" s="291" t="s">
        <v>775</v>
      </c>
      <c r="D1985" s="1">
        <v>9</v>
      </c>
      <c r="E1985" s="1">
        <v>6.94</v>
      </c>
      <c r="J1985" s="64" t="s">
        <v>430</v>
      </c>
      <c r="K1985" s="64" t="s">
        <v>522</v>
      </c>
      <c r="L1985" s="64" t="s">
        <v>547</v>
      </c>
      <c r="M1985" s="64" t="s">
        <v>548</v>
      </c>
      <c r="N1985" s="64">
        <v>13.42</v>
      </c>
    </row>
    <row r="1986" spans="1:14" x14ac:dyDescent="0.25">
      <c r="A1986" t="s">
        <v>430</v>
      </c>
      <c r="B1986" s="1" t="s">
        <v>763</v>
      </c>
      <c r="C1986" s="291" t="s">
        <v>775</v>
      </c>
      <c r="D1986" s="1">
        <v>10</v>
      </c>
      <c r="E1986" s="1">
        <v>7.54</v>
      </c>
      <c r="J1986" s="64" t="s">
        <v>430</v>
      </c>
      <c r="K1986" s="64" t="s">
        <v>522</v>
      </c>
      <c r="L1986" s="64" t="s">
        <v>547</v>
      </c>
      <c r="M1986" s="64">
        <v>3</v>
      </c>
      <c r="N1986" s="64">
        <v>16</v>
      </c>
    </row>
    <row r="1987" spans="1:14" x14ac:dyDescent="0.25">
      <c r="A1987" t="s">
        <v>430</v>
      </c>
      <c r="B1987" s="1" t="s">
        <v>763</v>
      </c>
      <c r="C1987" s="291" t="s">
        <v>775</v>
      </c>
      <c r="D1987" s="1">
        <v>11</v>
      </c>
      <c r="E1987" s="1">
        <v>8.14</v>
      </c>
      <c r="J1987" s="64" t="s">
        <v>430</v>
      </c>
      <c r="K1987" s="64" t="s">
        <v>522</v>
      </c>
      <c r="L1987" s="64" t="s">
        <v>547</v>
      </c>
      <c r="M1987" s="64" t="s">
        <v>549</v>
      </c>
      <c r="N1987" s="64">
        <v>18.260000000000002</v>
      </c>
    </row>
    <row r="1988" spans="1:14" x14ac:dyDescent="0.25">
      <c r="A1988" t="s">
        <v>430</v>
      </c>
      <c r="B1988" s="1" t="s">
        <v>763</v>
      </c>
      <c r="C1988" s="291" t="s">
        <v>775</v>
      </c>
      <c r="D1988" s="1">
        <v>12</v>
      </c>
      <c r="E1988" s="1">
        <v>8.74</v>
      </c>
      <c r="J1988" s="64" t="s">
        <v>430</v>
      </c>
      <c r="K1988" s="64" t="s">
        <v>522</v>
      </c>
      <c r="L1988" s="64" t="s">
        <v>547</v>
      </c>
      <c r="M1988" s="64" t="s">
        <v>530</v>
      </c>
      <c r="N1988" s="64">
        <v>20.83</v>
      </c>
    </row>
    <row r="1989" spans="1:14" x14ac:dyDescent="0.25">
      <c r="A1989" t="s">
        <v>430</v>
      </c>
      <c r="B1989" s="1" t="s">
        <v>763</v>
      </c>
      <c r="C1989" s="291" t="s">
        <v>775</v>
      </c>
      <c r="D1989" s="1">
        <v>13</v>
      </c>
      <c r="E1989" s="1">
        <v>9.5</v>
      </c>
      <c r="J1989" s="64" t="s">
        <v>430</v>
      </c>
      <c r="K1989" s="64" t="s">
        <v>522</v>
      </c>
      <c r="L1989" s="64" t="s">
        <v>550</v>
      </c>
      <c r="M1989" s="64">
        <v>3</v>
      </c>
      <c r="N1989" s="64">
        <v>20.28</v>
      </c>
    </row>
    <row r="1990" spans="1:14" x14ac:dyDescent="0.25">
      <c r="A1990" t="s">
        <v>430</v>
      </c>
      <c r="B1990" s="1" t="s">
        <v>763</v>
      </c>
      <c r="C1990" s="291" t="s">
        <v>775</v>
      </c>
      <c r="D1990" s="1">
        <v>14</v>
      </c>
      <c r="E1990" s="1">
        <v>10.27</v>
      </c>
      <c r="J1990" s="64" t="s">
        <v>430</v>
      </c>
      <c r="K1990" s="64" t="s">
        <v>522</v>
      </c>
      <c r="L1990" s="64" t="s">
        <v>550</v>
      </c>
      <c r="M1990" s="64">
        <v>4</v>
      </c>
      <c r="N1990" s="64">
        <v>25.56</v>
      </c>
    </row>
    <row r="1991" spans="1:14" x14ac:dyDescent="0.25">
      <c r="A1991" t="s">
        <v>430</v>
      </c>
      <c r="B1991" s="1" t="s">
        <v>763</v>
      </c>
      <c r="C1991" s="291" t="s">
        <v>775</v>
      </c>
      <c r="D1991" s="1">
        <v>15</v>
      </c>
      <c r="E1991" s="1">
        <v>11.03</v>
      </c>
      <c r="J1991" s="64" t="s">
        <v>430</v>
      </c>
      <c r="K1991" s="64" t="s">
        <v>522</v>
      </c>
      <c r="L1991" s="64" t="s">
        <v>550</v>
      </c>
      <c r="M1991" s="64" t="s">
        <v>551</v>
      </c>
      <c r="N1991" s="64">
        <v>36.51</v>
      </c>
    </row>
    <row r="1992" spans="1:14" x14ac:dyDescent="0.25">
      <c r="A1992" t="s">
        <v>430</v>
      </c>
      <c r="B1992" s="1" t="s">
        <v>805</v>
      </c>
      <c r="C1992" s="291">
        <v>100</v>
      </c>
      <c r="D1992" s="1">
        <v>-12</v>
      </c>
      <c r="E1992" s="1">
        <v>0.62</v>
      </c>
      <c r="J1992" s="64" t="s">
        <v>430</v>
      </c>
      <c r="K1992" s="64" t="s">
        <v>522</v>
      </c>
      <c r="L1992" s="64" t="s">
        <v>550</v>
      </c>
      <c r="M1992" s="64" t="s">
        <v>552</v>
      </c>
      <c r="N1992" s="64">
        <v>52.95</v>
      </c>
    </row>
    <row r="1993" spans="1:14" x14ac:dyDescent="0.25">
      <c r="A1993" t="s">
        <v>430</v>
      </c>
      <c r="B1993" s="1" t="s">
        <v>805</v>
      </c>
      <c r="C1993" s="291">
        <v>100</v>
      </c>
      <c r="D1993" s="1">
        <v>-11</v>
      </c>
      <c r="E1993" s="1">
        <v>0.75</v>
      </c>
      <c r="J1993" s="64" t="s">
        <v>430</v>
      </c>
      <c r="K1993" s="64" t="s">
        <v>553</v>
      </c>
      <c r="L1993" s="64" t="s">
        <v>523</v>
      </c>
      <c r="M1993" s="64">
        <v>1</v>
      </c>
      <c r="N1993" s="64">
        <v>13.42</v>
      </c>
    </row>
    <row r="1994" spans="1:14" x14ac:dyDescent="0.25">
      <c r="A1994" t="s">
        <v>430</v>
      </c>
      <c r="B1994" s="1" t="s">
        <v>805</v>
      </c>
      <c r="C1994" s="291">
        <v>100</v>
      </c>
      <c r="D1994" s="1">
        <v>-10</v>
      </c>
      <c r="E1994" s="1">
        <v>0.88</v>
      </c>
      <c r="J1994" s="64" t="s">
        <v>430</v>
      </c>
      <c r="K1994" s="64" t="s">
        <v>553</v>
      </c>
      <c r="L1994" s="64" t="s">
        <v>523</v>
      </c>
      <c r="M1994" s="64">
        <v>2</v>
      </c>
      <c r="N1994" s="64">
        <v>17.68</v>
      </c>
    </row>
    <row r="1995" spans="1:14" x14ac:dyDescent="0.25">
      <c r="A1995" t="s">
        <v>430</v>
      </c>
      <c r="B1995" s="1" t="s">
        <v>805</v>
      </c>
      <c r="C1995" s="291">
        <v>100</v>
      </c>
      <c r="D1995" s="1">
        <v>-9</v>
      </c>
      <c r="E1995" s="1">
        <v>1.01</v>
      </c>
      <c r="J1995" s="64" t="s">
        <v>430</v>
      </c>
      <c r="K1995" s="64" t="s">
        <v>553</v>
      </c>
      <c r="L1995" s="64" t="s">
        <v>523</v>
      </c>
      <c r="M1995" s="64">
        <v>4</v>
      </c>
      <c r="N1995" s="64">
        <v>25.46</v>
      </c>
    </row>
    <row r="1996" spans="1:14" x14ac:dyDescent="0.25">
      <c r="A1996" t="s">
        <v>430</v>
      </c>
      <c r="B1996" s="1" t="s">
        <v>805</v>
      </c>
      <c r="C1996" s="291">
        <v>100</v>
      </c>
      <c r="D1996" s="1">
        <v>-8</v>
      </c>
      <c r="E1996" s="1">
        <v>1.1399999999999999</v>
      </c>
      <c r="J1996" s="64" t="s">
        <v>430</v>
      </c>
      <c r="K1996" s="64" t="s">
        <v>553</v>
      </c>
      <c r="L1996" s="64" t="s">
        <v>523</v>
      </c>
      <c r="M1996" s="64">
        <v>6</v>
      </c>
      <c r="N1996" s="64">
        <v>30.43</v>
      </c>
    </row>
    <row r="1997" spans="1:14" x14ac:dyDescent="0.25">
      <c r="A1997" t="s">
        <v>430</v>
      </c>
      <c r="B1997" s="1" t="s">
        <v>805</v>
      </c>
      <c r="C1997" s="291">
        <v>100</v>
      </c>
      <c r="D1997" s="1">
        <v>-7</v>
      </c>
      <c r="E1997" s="1">
        <v>1.27</v>
      </c>
      <c r="J1997" s="64" t="s">
        <v>430</v>
      </c>
      <c r="K1997" s="64" t="s">
        <v>553</v>
      </c>
      <c r="L1997" s="64" t="s">
        <v>523</v>
      </c>
      <c r="M1997" s="64">
        <v>7</v>
      </c>
      <c r="N1997" s="64">
        <v>30.43</v>
      </c>
    </row>
    <row r="1998" spans="1:14" x14ac:dyDescent="0.25">
      <c r="A1998" t="s">
        <v>430</v>
      </c>
      <c r="B1998" s="1" t="s">
        <v>805</v>
      </c>
      <c r="C1998" s="291">
        <v>100</v>
      </c>
      <c r="D1998" s="1">
        <v>-6</v>
      </c>
      <c r="E1998" s="1">
        <v>1.4</v>
      </c>
      <c r="J1998" s="64" t="s">
        <v>430</v>
      </c>
      <c r="K1998" s="64" t="s">
        <v>553</v>
      </c>
      <c r="L1998" s="64" t="s">
        <v>523</v>
      </c>
      <c r="M1998" s="64">
        <v>8</v>
      </c>
      <c r="N1998" s="64">
        <v>30.43</v>
      </c>
    </row>
    <row r="1999" spans="1:14" x14ac:dyDescent="0.25">
      <c r="A1999" t="s">
        <v>430</v>
      </c>
      <c r="B1999" s="1" t="s">
        <v>805</v>
      </c>
      <c r="C1999" s="291">
        <v>100</v>
      </c>
      <c r="D1999" s="1">
        <v>-5</v>
      </c>
      <c r="E1999" s="1">
        <v>1.52</v>
      </c>
      <c r="J1999" s="64" t="s">
        <v>430</v>
      </c>
      <c r="K1999" s="64" t="s">
        <v>553</v>
      </c>
      <c r="L1999" s="64" t="s">
        <v>523</v>
      </c>
      <c r="M1999" s="64">
        <v>9</v>
      </c>
      <c r="N1999" s="64">
        <v>30.43</v>
      </c>
    </row>
    <row r="2000" spans="1:14" x14ac:dyDescent="0.25">
      <c r="A2000" t="s">
        <v>430</v>
      </c>
      <c r="B2000" s="1" t="s">
        <v>805</v>
      </c>
      <c r="C2000" s="291">
        <v>100</v>
      </c>
      <c r="D2000" s="1">
        <v>-4</v>
      </c>
      <c r="E2000" s="1">
        <v>1.63</v>
      </c>
      <c r="J2000" s="64" t="s">
        <v>430</v>
      </c>
      <c r="K2000" s="64" t="s">
        <v>553</v>
      </c>
      <c r="L2000" s="64" t="s">
        <v>523</v>
      </c>
      <c r="M2000" s="64">
        <v>10</v>
      </c>
      <c r="N2000" s="64">
        <v>30.43</v>
      </c>
    </row>
    <row r="2001" spans="1:14" x14ac:dyDescent="0.25">
      <c r="A2001" t="s">
        <v>430</v>
      </c>
      <c r="B2001" s="1" t="s">
        <v>805</v>
      </c>
      <c r="C2001" s="291">
        <v>100</v>
      </c>
      <c r="D2001" s="1">
        <v>-3</v>
      </c>
      <c r="E2001" s="1">
        <v>1.75</v>
      </c>
      <c r="J2001" s="64" t="s">
        <v>430</v>
      </c>
      <c r="K2001" s="64" t="s">
        <v>553</v>
      </c>
      <c r="L2001" s="64" t="s">
        <v>524</v>
      </c>
      <c r="M2001" s="64">
        <v>3</v>
      </c>
      <c r="N2001" s="64">
        <v>28.58</v>
      </c>
    </row>
    <row r="2002" spans="1:14" x14ac:dyDescent="0.25">
      <c r="A2002" t="s">
        <v>430</v>
      </c>
      <c r="B2002" s="1" t="s">
        <v>805</v>
      </c>
      <c r="C2002" s="291">
        <v>100</v>
      </c>
      <c r="D2002" s="1">
        <v>-2</v>
      </c>
      <c r="E2002" s="1">
        <v>1.9</v>
      </c>
      <c r="J2002" s="64" t="s">
        <v>430</v>
      </c>
      <c r="K2002" s="64" t="s">
        <v>553</v>
      </c>
      <c r="L2002" s="64" t="s">
        <v>524</v>
      </c>
      <c r="M2002" s="64">
        <v>4</v>
      </c>
      <c r="N2002" s="64">
        <v>36.74</v>
      </c>
    </row>
    <row r="2003" spans="1:14" x14ac:dyDescent="0.25">
      <c r="A2003" t="s">
        <v>430</v>
      </c>
      <c r="B2003" s="1" t="s">
        <v>805</v>
      </c>
      <c r="C2003" s="291">
        <v>100</v>
      </c>
      <c r="D2003" s="1">
        <v>-1</v>
      </c>
      <c r="E2003" s="1">
        <v>2.0499999999999998</v>
      </c>
      <c r="J2003" s="64" t="s">
        <v>430</v>
      </c>
      <c r="K2003" s="64" t="s">
        <v>553</v>
      </c>
      <c r="L2003" s="64" t="s">
        <v>524</v>
      </c>
      <c r="M2003" s="64" t="s">
        <v>554</v>
      </c>
      <c r="N2003" s="64">
        <v>49.49</v>
      </c>
    </row>
    <row r="2004" spans="1:14" x14ac:dyDescent="0.25">
      <c r="A2004" t="s">
        <v>430</v>
      </c>
      <c r="B2004" s="1" t="s">
        <v>805</v>
      </c>
      <c r="C2004" s="291">
        <v>100</v>
      </c>
      <c r="D2004" s="1">
        <v>0</v>
      </c>
      <c r="E2004" s="1">
        <v>2.2000000000000002</v>
      </c>
      <c r="J2004" s="64" t="s">
        <v>430</v>
      </c>
      <c r="K2004" s="64" t="s">
        <v>553</v>
      </c>
      <c r="L2004" s="64" t="s">
        <v>524</v>
      </c>
      <c r="M2004" s="64" t="s">
        <v>526</v>
      </c>
      <c r="N2004" s="64">
        <v>55.47</v>
      </c>
    </row>
    <row r="2005" spans="1:14" x14ac:dyDescent="0.25">
      <c r="A2005" t="s">
        <v>430</v>
      </c>
      <c r="B2005" s="1" t="s">
        <v>805</v>
      </c>
      <c r="C2005" s="291">
        <v>100</v>
      </c>
      <c r="D2005" s="1">
        <v>1</v>
      </c>
      <c r="E2005" s="1">
        <v>2.2999999999999998</v>
      </c>
      <c r="J2005" s="64" t="s">
        <v>430</v>
      </c>
      <c r="K2005" s="64" t="s">
        <v>553</v>
      </c>
      <c r="L2005" s="64" t="s">
        <v>527</v>
      </c>
      <c r="M2005" s="64">
        <v>1</v>
      </c>
      <c r="N2005" s="64">
        <v>14.23</v>
      </c>
    </row>
    <row r="2006" spans="1:14" x14ac:dyDescent="0.25">
      <c r="A2006" t="s">
        <v>430</v>
      </c>
      <c r="B2006" s="1" t="s">
        <v>805</v>
      </c>
      <c r="C2006" s="291">
        <v>100</v>
      </c>
      <c r="D2006" s="1">
        <v>2</v>
      </c>
      <c r="E2006" s="1">
        <v>2.4</v>
      </c>
      <c r="J2006" s="64" t="s">
        <v>430</v>
      </c>
      <c r="K2006" s="64" t="s">
        <v>553</v>
      </c>
      <c r="L2006" s="64" t="s">
        <v>527</v>
      </c>
      <c r="M2006" s="64" t="s">
        <v>528</v>
      </c>
      <c r="N2006" s="64">
        <v>20.41</v>
      </c>
    </row>
    <row r="2007" spans="1:14" x14ac:dyDescent="0.25">
      <c r="A2007" t="s">
        <v>430</v>
      </c>
      <c r="B2007" s="1" t="s">
        <v>805</v>
      </c>
      <c r="C2007" s="291">
        <v>100</v>
      </c>
      <c r="D2007" s="1">
        <v>3</v>
      </c>
      <c r="E2007" s="1">
        <v>2.5</v>
      </c>
      <c r="J2007" s="64" t="s">
        <v>430</v>
      </c>
      <c r="K2007" s="64" t="s">
        <v>553</v>
      </c>
      <c r="L2007" s="64" t="s">
        <v>527</v>
      </c>
      <c r="M2007" s="64" t="s">
        <v>529</v>
      </c>
      <c r="N2007" s="64">
        <v>28.46</v>
      </c>
    </row>
    <row r="2008" spans="1:14" x14ac:dyDescent="0.25">
      <c r="A2008" t="s">
        <v>430</v>
      </c>
      <c r="B2008" s="1" t="s">
        <v>805</v>
      </c>
      <c r="C2008" s="291">
        <v>100</v>
      </c>
      <c r="D2008" s="1">
        <v>4</v>
      </c>
      <c r="E2008" s="1">
        <v>2.62</v>
      </c>
      <c r="J2008" s="64" t="s">
        <v>430</v>
      </c>
      <c r="K2008" s="64" t="s">
        <v>553</v>
      </c>
      <c r="L2008" s="64" t="s">
        <v>527</v>
      </c>
      <c r="M2008" s="64" t="s">
        <v>530</v>
      </c>
      <c r="N2008" s="64">
        <v>33.81</v>
      </c>
    </row>
    <row r="2009" spans="1:14" x14ac:dyDescent="0.25">
      <c r="A2009" t="s">
        <v>430</v>
      </c>
      <c r="B2009" s="1" t="s">
        <v>805</v>
      </c>
      <c r="C2009" s="291">
        <v>100</v>
      </c>
      <c r="D2009" s="1">
        <v>5</v>
      </c>
      <c r="E2009" s="1">
        <v>2.73</v>
      </c>
      <c r="J2009" s="64" t="s">
        <v>430</v>
      </c>
      <c r="K2009" s="64" t="s">
        <v>553</v>
      </c>
      <c r="L2009" s="64" t="s">
        <v>531</v>
      </c>
      <c r="M2009" s="64">
        <v>3</v>
      </c>
      <c r="N2009" s="64">
        <v>40</v>
      </c>
    </row>
    <row r="2010" spans="1:14" x14ac:dyDescent="0.25">
      <c r="A2010" t="s">
        <v>430</v>
      </c>
      <c r="B2010" s="1" t="s">
        <v>805</v>
      </c>
      <c r="C2010" s="291">
        <v>100</v>
      </c>
      <c r="D2010" s="1">
        <v>6</v>
      </c>
      <c r="E2010" s="1">
        <v>2.85</v>
      </c>
      <c r="J2010" s="64" t="s">
        <v>430</v>
      </c>
      <c r="K2010" s="64" t="s">
        <v>553</v>
      </c>
      <c r="L2010" s="64" t="s">
        <v>531</v>
      </c>
      <c r="M2010" s="64">
        <v>4</v>
      </c>
      <c r="N2010" s="64">
        <v>46.48</v>
      </c>
    </row>
    <row r="2011" spans="1:14" x14ac:dyDescent="0.25">
      <c r="A2011" t="s">
        <v>430</v>
      </c>
      <c r="B2011" s="1" t="s">
        <v>805</v>
      </c>
      <c r="C2011" s="291">
        <v>100</v>
      </c>
      <c r="D2011" s="1">
        <v>7</v>
      </c>
      <c r="E2011" s="1">
        <v>2.84</v>
      </c>
      <c r="J2011" s="64" t="s">
        <v>430</v>
      </c>
      <c r="K2011" s="64" t="s">
        <v>553</v>
      </c>
      <c r="L2011" s="64" t="s">
        <v>531</v>
      </c>
      <c r="M2011" s="64" t="s">
        <v>532</v>
      </c>
      <c r="N2011" s="64">
        <v>63.9</v>
      </c>
    </row>
    <row r="2012" spans="1:14" x14ac:dyDescent="0.25">
      <c r="A2012" t="s">
        <v>430</v>
      </c>
      <c r="B2012" s="1" t="s">
        <v>805</v>
      </c>
      <c r="C2012" s="291">
        <v>100</v>
      </c>
      <c r="D2012" s="1">
        <v>8</v>
      </c>
      <c r="E2012" s="1">
        <v>2.84</v>
      </c>
      <c r="J2012" s="64" t="s">
        <v>430</v>
      </c>
      <c r="K2012" s="64" t="s">
        <v>553</v>
      </c>
      <c r="L2012" s="64" t="s">
        <v>531</v>
      </c>
      <c r="M2012" s="64" t="s">
        <v>533</v>
      </c>
      <c r="N2012" s="64">
        <v>76.06</v>
      </c>
    </row>
    <row r="2013" spans="1:14" x14ac:dyDescent="0.25">
      <c r="A2013" t="s">
        <v>430</v>
      </c>
      <c r="B2013" s="1" t="s">
        <v>805</v>
      </c>
      <c r="C2013" s="291">
        <v>100</v>
      </c>
      <c r="D2013" s="1">
        <v>9</v>
      </c>
      <c r="E2013" s="1">
        <v>2.83</v>
      </c>
      <c r="J2013" s="64" t="s">
        <v>430</v>
      </c>
      <c r="K2013" s="64" t="s">
        <v>553</v>
      </c>
      <c r="L2013" s="64" t="s">
        <v>531</v>
      </c>
      <c r="M2013" s="64" t="s">
        <v>525</v>
      </c>
      <c r="N2013" s="64">
        <v>94.87</v>
      </c>
    </row>
    <row r="2014" spans="1:14" x14ac:dyDescent="0.25">
      <c r="A2014" t="s">
        <v>430</v>
      </c>
      <c r="B2014" s="1" t="s">
        <v>805</v>
      </c>
      <c r="C2014" s="291">
        <v>100</v>
      </c>
      <c r="D2014" s="1">
        <v>10</v>
      </c>
      <c r="E2014" s="1">
        <v>2.99</v>
      </c>
      <c r="J2014" s="64" t="s">
        <v>430</v>
      </c>
      <c r="K2014" s="64" t="s">
        <v>553</v>
      </c>
      <c r="L2014" s="64" t="s">
        <v>534</v>
      </c>
      <c r="M2014" s="64">
        <v>1</v>
      </c>
      <c r="N2014" s="64">
        <v>16.43</v>
      </c>
    </row>
    <row r="2015" spans="1:14" x14ac:dyDescent="0.25">
      <c r="A2015" t="s">
        <v>430</v>
      </c>
      <c r="B2015" s="1" t="s">
        <v>805</v>
      </c>
      <c r="C2015" s="291">
        <v>100</v>
      </c>
      <c r="D2015" s="1">
        <v>11</v>
      </c>
      <c r="E2015" s="1">
        <v>3.14</v>
      </c>
      <c r="J2015" s="64" t="s">
        <v>430</v>
      </c>
      <c r="K2015" s="64" t="s">
        <v>553</v>
      </c>
      <c r="L2015" s="64" t="s">
        <v>534</v>
      </c>
      <c r="M2015" s="64" t="s">
        <v>528</v>
      </c>
      <c r="N2015" s="64">
        <v>28.35</v>
      </c>
    </row>
    <row r="2016" spans="1:14" x14ac:dyDescent="0.25">
      <c r="A2016" t="s">
        <v>430</v>
      </c>
      <c r="B2016" s="1" t="s">
        <v>805</v>
      </c>
      <c r="C2016" s="291">
        <v>100</v>
      </c>
      <c r="D2016" s="1">
        <v>12</v>
      </c>
      <c r="E2016" s="1">
        <v>3.3</v>
      </c>
      <c r="J2016" s="64" t="s">
        <v>430</v>
      </c>
      <c r="K2016" s="64" t="s">
        <v>553</v>
      </c>
      <c r="L2016" s="64" t="s">
        <v>534</v>
      </c>
      <c r="M2016" s="64" t="s">
        <v>535</v>
      </c>
      <c r="N2016" s="64">
        <v>31.62</v>
      </c>
    </row>
    <row r="2017" spans="1:14" x14ac:dyDescent="0.25">
      <c r="A2017" t="s">
        <v>430</v>
      </c>
      <c r="B2017" s="1" t="s">
        <v>805</v>
      </c>
      <c r="C2017" s="291">
        <v>100</v>
      </c>
      <c r="D2017" s="1">
        <v>13</v>
      </c>
      <c r="E2017" s="1">
        <v>3.4</v>
      </c>
      <c r="J2017" s="64" t="s">
        <v>430</v>
      </c>
      <c r="K2017" s="64" t="s">
        <v>553</v>
      </c>
      <c r="L2017" s="64" t="s">
        <v>534</v>
      </c>
      <c r="M2017" s="64" t="s">
        <v>526</v>
      </c>
      <c r="N2017" s="64">
        <v>33.54</v>
      </c>
    </row>
    <row r="2018" spans="1:14" x14ac:dyDescent="0.25">
      <c r="A2018" t="s">
        <v>430</v>
      </c>
      <c r="B2018" s="1" t="s">
        <v>805</v>
      </c>
      <c r="C2018" s="291">
        <v>100</v>
      </c>
      <c r="D2018" s="1">
        <v>14</v>
      </c>
      <c r="E2018" s="1">
        <v>3.51</v>
      </c>
      <c r="J2018" s="64" t="s">
        <v>430</v>
      </c>
      <c r="K2018" s="64" t="s">
        <v>553</v>
      </c>
      <c r="L2018" s="64" t="s">
        <v>536</v>
      </c>
      <c r="M2018" s="64">
        <v>3</v>
      </c>
      <c r="N2018" s="64">
        <v>49.49</v>
      </c>
    </row>
    <row r="2019" spans="1:14" x14ac:dyDescent="0.25">
      <c r="A2019" t="s">
        <v>430</v>
      </c>
      <c r="B2019" s="1" t="s">
        <v>805</v>
      </c>
      <c r="C2019" s="291">
        <v>100</v>
      </c>
      <c r="D2019" s="1">
        <v>15</v>
      </c>
      <c r="E2019" s="1">
        <v>3.61</v>
      </c>
      <c r="J2019" s="64" t="s">
        <v>430</v>
      </c>
      <c r="K2019" s="64" t="s">
        <v>553</v>
      </c>
      <c r="L2019" s="64" t="s">
        <v>536</v>
      </c>
      <c r="M2019" s="64">
        <v>4</v>
      </c>
      <c r="N2019" s="64">
        <v>63.9</v>
      </c>
    </row>
    <row r="2020" spans="1:14" x14ac:dyDescent="0.25">
      <c r="A2020" t="s">
        <v>430</v>
      </c>
      <c r="B2020" s="1" t="s">
        <v>805</v>
      </c>
      <c r="C2020" s="291">
        <v>150</v>
      </c>
      <c r="D2020" s="1">
        <v>-6</v>
      </c>
      <c r="E2020" s="1">
        <v>1.1200000000000001</v>
      </c>
      <c r="J2020" s="64" t="s">
        <v>430</v>
      </c>
      <c r="K2020" s="64" t="s">
        <v>553</v>
      </c>
      <c r="L2020" s="64" t="s">
        <v>536</v>
      </c>
      <c r="M2020" s="64" t="s">
        <v>537</v>
      </c>
      <c r="N2020" s="64">
        <v>78.260000000000005</v>
      </c>
    </row>
    <row r="2021" spans="1:14" x14ac:dyDescent="0.25">
      <c r="A2021" t="s">
        <v>430</v>
      </c>
      <c r="B2021" s="1" t="s">
        <v>805</v>
      </c>
      <c r="C2021" s="291">
        <v>150</v>
      </c>
      <c r="D2021" s="1">
        <v>-5</v>
      </c>
      <c r="E2021" s="1">
        <v>1.32</v>
      </c>
      <c r="J2021" s="64" t="s">
        <v>430</v>
      </c>
      <c r="K2021" s="64" t="s">
        <v>553</v>
      </c>
      <c r="L2021" s="64" t="s">
        <v>536</v>
      </c>
      <c r="M2021" s="64" t="s">
        <v>538</v>
      </c>
      <c r="N2021" s="64">
        <v>100.62</v>
      </c>
    </row>
    <row r="2022" spans="1:14" x14ac:dyDescent="0.25">
      <c r="A2022" t="s">
        <v>430</v>
      </c>
      <c r="B2022" s="1" t="s">
        <v>805</v>
      </c>
      <c r="C2022" s="291">
        <v>150</v>
      </c>
      <c r="D2022" s="1">
        <v>-4</v>
      </c>
      <c r="E2022" s="1">
        <v>1.53</v>
      </c>
      <c r="J2022" s="64" t="s">
        <v>430</v>
      </c>
      <c r="K2022" s="64" t="s">
        <v>553</v>
      </c>
      <c r="L2022" s="64" t="s">
        <v>536</v>
      </c>
      <c r="M2022" s="64" t="s">
        <v>2670</v>
      </c>
      <c r="N2022" s="64">
        <v>109.54</v>
      </c>
    </row>
    <row r="2023" spans="1:14" x14ac:dyDescent="0.25">
      <c r="A2023" t="s">
        <v>430</v>
      </c>
      <c r="B2023" s="1" t="s">
        <v>805</v>
      </c>
      <c r="C2023" s="291">
        <v>150</v>
      </c>
      <c r="D2023" s="1">
        <v>-3</v>
      </c>
      <c r="E2023" s="1">
        <v>1.73</v>
      </c>
      <c r="J2023" s="64" t="s">
        <v>430</v>
      </c>
      <c r="K2023" s="64" t="s">
        <v>553</v>
      </c>
      <c r="L2023" s="64" t="s">
        <v>536</v>
      </c>
      <c r="M2023" s="64" t="s">
        <v>555</v>
      </c>
      <c r="N2023" s="64">
        <v>127.28</v>
      </c>
    </row>
    <row r="2024" spans="1:14" x14ac:dyDescent="0.25">
      <c r="A2024" t="s">
        <v>430</v>
      </c>
      <c r="B2024" s="1" t="s">
        <v>805</v>
      </c>
      <c r="C2024" s="291">
        <v>150</v>
      </c>
      <c r="D2024" s="1">
        <v>-2</v>
      </c>
      <c r="E2024" s="1">
        <v>1.97</v>
      </c>
      <c r="J2024" s="64" t="s">
        <v>430</v>
      </c>
      <c r="K2024" s="64" t="s">
        <v>553</v>
      </c>
      <c r="L2024" s="64" t="s">
        <v>540</v>
      </c>
      <c r="M2024" s="64">
        <v>1</v>
      </c>
      <c r="N2024" s="64">
        <v>2.83</v>
      </c>
    </row>
    <row r="2025" spans="1:14" x14ac:dyDescent="0.25">
      <c r="A2025" t="s">
        <v>430</v>
      </c>
      <c r="B2025" s="1" t="s">
        <v>805</v>
      </c>
      <c r="C2025" s="291">
        <v>150</v>
      </c>
      <c r="D2025" s="1">
        <v>-1</v>
      </c>
      <c r="E2025" s="1">
        <v>2.21</v>
      </c>
      <c r="J2025" s="64" t="s">
        <v>430</v>
      </c>
      <c r="K2025" s="64" t="s">
        <v>553</v>
      </c>
      <c r="L2025" s="64" t="s">
        <v>540</v>
      </c>
      <c r="M2025" s="64">
        <v>-1</v>
      </c>
      <c r="N2025" s="64">
        <v>3.68</v>
      </c>
    </row>
    <row r="2026" spans="1:14" x14ac:dyDescent="0.25">
      <c r="A2026" t="s">
        <v>430</v>
      </c>
      <c r="B2026" s="1" t="s">
        <v>805</v>
      </c>
      <c r="C2026" s="291">
        <v>150</v>
      </c>
      <c r="D2026" s="1">
        <v>0</v>
      </c>
      <c r="E2026" s="1">
        <v>2.4500000000000002</v>
      </c>
      <c r="J2026" s="64" t="s">
        <v>430</v>
      </c>
      <c r="K2026" s="64" t="s">
        <v>553</v>
      </c>
      <c r="L2026" s="64" t="s">
        <v>540</v>
      </c>
      <c r="M2026" s="64">
        <v>3</v>
      </c>
      <c r="N2026" s="64">
        <v>4.74</v>
      </c>
    </row>
    <row r="2027" spans="1:14" x14ac:dyDescent="0.25">
      <c r="A2027" t="s">
        <v>430</v>
      </c>
      <c r="B2027" s="1" t="s">
        <v>805</v>
      </c>
      <c r="C2027" s="291">
        <v>150</v>
      </c>
      <c r="D2027" s="1">
        <v>1</v>
      </c>
      <c r="E2027" s="1">
        <v>2.6</v>
      </c>
      <c r="J2027" s="64" t="s">
        <v>430</v>
      </c>
      <c r="K2027" s="64" t="s">
        <v>553</v>
      </c>
      <c r="L2027" s="64" t="s">
        <v>540</v>
      </c>
      <c r="M2027" s="64" t="s">
        <v>541</v>
      </c>
      <c r="N2027" s="64">
        <v>4.95</v>
      </c>
    </row>
    <row r="2028" spans="1:14" x14ac:dyDescent="0.25">
      <c r="A2028" t="s">
        <v>430</v>
      </c>
      <c r="B2028" s="1" t="s">
        <v>805</v>
      </c>
      <c r="C2028" s="291">
        <v>150</v>
      </c>
      <c r="D2028" s="1">
        <v>2</v>
      </c>
      <c r="E2028" s="1">
        <v>2.75</v>
      </c>
      <c r="J2028" s="64" t="s">
        <v>430</v>
      </c>
      <c r="K2028" s="64" t="s">
        <v>553</v>
      </c>
      <c r="L2028" s="64" t="s">
        <v>540</v>
      </c>
      <c r="M2028" s="64">
        <v>-4</v>
      </c>
      <c r="N2028" s="64">
        <v>6.32</v>
      </c>
    </row>
    <row r="2029" spans="1:14" x14ac:dyDescent="0.25">
      <c r="A2029" t="s">
        <v>430</v>
      </c>
      <c r="B2029" s="1" t="s">
        <v>805</v>
      </c>
      <c r="C2029" s="291">
        <v>150</v>
      </c>
      <c r="D2029" s="1">
        <v>3</v>
      </c>
      <c r="E2029" s="1">
        <v>2.9</v>
      </c>
      <c r="J2029" s="64" t="s">
        <v>430</v>
      </c>
      <c r="K2029" s="64" t="s">
        <v>553</v>
      </c>
      <c r="L2029" s="64" t="s">
        <v>542</v>
      </c>
      <c r="M2029" s="64">
        <v>1</v>
      </c>
      <c r="N2029" s="64">
        <v>5</v>
      </c>
    </row>
    <row r="2030" spans="1:14" x14ac:dyDescent="0.25">
      <c r="A2030" t="s">
        <v>430</v>
      </c>
      <c r="B2030" s="1" t="s">
        <v>805</v>
      </c>
      <c r="C2030" s="291">
        <v>150</v>
      </c>
      <c r="D2030" s="1">
        <v>4</v>
      </c>
      <c r="E2030" s="1">
        <v>3.07</v>
      </c>
      <c r="J2030" s="64" t="s">
        <v>430</v>
      </c>
      <c r="K2030" s="64" t="s">
        <v>553</v>
      </c>
      <c r="L2030" s="64" t="s">
        <v>542</v>
      </c>
      <c r="M2030" s="64" t="s">
        <v>528</v>
      </c>
      <c r="N2030" s="64">
        <v>8.33</v>
      </c>
    </row>
    <row r="2031" spans="1:14" x14ac:dyDescent="0.25">
      <c r="A2031" t="s">
        <v>430</v>
      </c>
      <c r="B2031" s="1" t="s">
        <v>805</v>
      </c>
      <c r="C2031" s="291">
        <v>150</v>
      </c>
      <c r="D2031" s="1">
        <v>5</v>
      </c>
      <c r="E2031" s="1">
        <v>3.23</v>
      </c>
      <c r="J2031" s="64" t="s">
        <v>430</v>
      </c>
      <c r="K2031" s="64" t="s">
        <v>553</v>
      </c>
      <c r="L2031" s="64" t="s">
        <v>542</v>
      </c>
      <c r="M2031" s="64" t="s">
        <v>529</v>
      </c>
      <c r="N2031" s="64">
        <v>11.34</v>
      </c>
    </row>
    <row r="2032" spans="1:14" x14ac:dyDescent="0.25">
      <c r="A2032" t="s">
        <v>430</v>
      </c>
      <c r="B2032" s="1" t="s">
        <v>805</v>
      </c>
      <c r="C2032" s="291">
        <v>150</v>
      </c>
      <c r="D2032" s="1">
        <v>6</v>
      </c>
      <c r="E2032" s="1">
        <v>3.4</v>
      </c>
      <c r="J2032" s="64" t="s">
        <v>430</v>
      </c>
      <c r="K2032" s="64" t="s">
        <v>553</v>
      </c>
      <c r="L2032" s="64" t="s">
        <v>542</v>
      </c>
      <c r="M2032" s="64" t="s">
        <v>556</v>
      </c>
      <c r="N2032" s="64">
        <v>14.14</v>
      </c>
    </row>
    <row r="2033" spans="1:14" x14ac:dyDescent="0.25">
      <c r="A2033" t="s">
        <v>430</v>
      </c>
      <c r="B2033" s="1" t="s">
        <v>805</v>
      </c>
      <c r="C2033" s="291">
        <v>150</v>
      </c>
      <c r="D2033" s="1">
        <v>7</v>
      </c>
      <c r="E2033" s="1">
        <v>3.64</v>
      </c>
      <c r="J2033" s="64" t="s">
        <v>430</v>
      </c>
      <c r="K2033" s="64" t="s">
        <v>553</v>
      </c>
      <c r="L2033" s="64" t="s">
        <v>544</v>
      </c>
      <c r="M2033" s="64">
        <v>3</v>
      </c>
      <c r="N2033" s="64">
        <v>15.81</v>
      </c>
    </row>
    <row r="2034" spans="1:14" x14ac:dyDescent="0.25">
      <c r="A2034" t="s">
        <v>430</v>
      </c>
      <c r="B2034" s="1" t="s">
        <v>805</v>
      </c>
      <c r="C2034" s="291">
        <v>150</v>
      </c>
      <c r="D2034" s="1">
        <v>8</v>
      </c>
      <c r="E2034" s="1">
        <v>3.87</v>
      </c>
      <c r="J2034" s="64" t="s">
        <v>430</v>
      </c>
      <c r="K2034" s="64" t="s">
        <v>553</v>
      </c>
      <c r="L2034" s="64" t="s">
        <v>544</v>
      </c>
      <c r="M2034" s="64">
        <v>-4</v>
      </c>
      <c r="N2034" s="64">
        <v>20.12</v>
      </c>
    </row>
    <row r="2035" spans="1:14" x14ac:dyDescent="0.25">
      <c r="A2035" t="s">
        <v>430</v>
      </c>
      <c r="B2035" s="1" t="s">
        <v>805</v>
      </c>
      <c r="C2035" s="291">
        <v>150</v>
      </c>
      <c r="D2035" s="1">
        <v>9</v>
      </c>
      <c r="E2035" s="1">
        <v>4.1100000000000003</v>
      </c>
      <c r="J2035" s="64" t="s">
        <v>430</v>
      </c>
      <c r="K2035" s="64" t="s">
        <v>553</v>
      </c>
      <c r="L2035" s="64" t="s">
        <v>544</v>
      </c>
      <c r="M2035" s="64">
        <v>-3</v>
      </c>
      <c r="N2035" s="64">
        <v>22.36</v>
      </c>
    </row>
    <row r="2036" spans="1:14" x14ac:dyDescent="0.25">
      <c r="A2036" t="s">
        <v>430</v>
      </c>
      <c r="B2036" s="1" t="s">
        <v>805</v>
      </c>
      <c r="C2036" s="291">
        <v>150</v>
      </c>
      <c r="D2036" s="1">
        <v>10</v>
      </c>
      <c r="E2036" s="1">
        <v>4.3099999999999996</v>
      </c>
      <c r="J2036" s="64" t="s">
        <v>430</v>
      </c>
      <c r="K2036" s="64" t="s">
        <v>553</v>
      </c>
      <c r="L2036" s="64" t="s">
        <v>544</v>
      </c>
      <c r="M2036" s="64" t="s">
        <v>545</v>
      </c>
      <c r="N2036" s="64">
        <v>25</v>
      </c>
    </row>
    <row r="2037" spans="1:14" x14ac:dyDescent="0.25">
      <c r="A2037" t="s">
        <v>430</v>
      </c>
      <c r="B2037" s="1" t="s">
        <v>805</v>
      </c>
      <c r="C2037" s="291">
        <v>150</v>
      </c>
      <c r="D2037" s="1">
        <v>11</v>
      </c>
      <c r="E2037" s="1">
        <v>4.5199999999999996</v>
      </c>
      <c r="J2037" s="64" t="s">
        <v>430</v>
      </c>
      <c r="K2037" s="64" t="s">
        <v>553</v>
      </c>
      <c r="L2037" s="64" t="s">
        <v>544</v>
      </c>
      <c r="M2037" s="64" t="s">
        <v>546</v>
      </c>
      <c r="N2037" s="64">
        <v>30</v>
      </c>
    </row>
    <row r="2038" spans="1:14" x14ac:dyDescent="0.25">
      <c r="A2038" t="s">
        <v>430</v>
      </c>
      <c r="B2038" s="1" t="s">
        <v>805</v>
      </c>
      <c r="C2038" s="291">
        <v>150</v>
      </c>
      <c r="D2038" s="1">
        <v>12</v>
      </c>
      <c r="E2038" s="1">
        <v>4.72</v>
      </c>
      <c r="J2038" s="64" t="s">
        <v>430</v>
      </c>
      <c r="K2038" s="64" t="s">
        <v>553</v>
      </c>
      <c r="L2038" s="64" t="s">
        <v>547</v>
      </c>
      <c r="M2038" s="64">
        <v>1</v>
      </c>
      <c r="N2038" s="64">
        <v>8.16</v>
      </c>
    </row>
    <row r="2039" spans="1:14" x14ac:dyDescent="0.25">
      <c r="A2039" t="s">
        <v>430</v>
      </c>
      <c r="B2039" s="1" t="s">
        <v>805</v>
      </c>
      <c r="C2039" s="291">
        <v>200</v>
      </c>
      <c r="D2039" s="1">
        <v>3</v>
      </c>
      <c r="E2039" s="1">
        <v>1.21</v>
      </c>
      <c r="J2039" s="64" t="s">
        <v>430</v>
      </c>
      <c r="K2039" s="64" t="s">
        <v>553</v>
      </c>
      <c r="L2039" s="64" t="s">
        <v>547</v>
      </c>
      <c r="M2039" s="64" t="s">
        <v>528</v>
      </c>
      <c r="N2039" s="64">
        <v>13.42</v>
      </c>
    </row>
    <row r="2040" spans="1:14" x14ac:dyDescent="0.25">
      <c r="A2040" t="s">
        <v>430</v>
      </c>
      <c r="B2040" s="1" t="s">
        <v>805</v>
      </c>
      <c r="C2040" s="291">
        <v>200</v>
      </c>
      <c r="D2040" s="1">
        <v>4</v>
      </c>
      <c r="E2040" s="1">
        <v>1.59</v>
      </c>
      <c r="J2040" s="64" t="s">
        <v>430</v>
      </c>
      <c r="K2040" s="64" t="s">
        <v>553</v>
      </c>
      <c r="L2040" s="64" t="s">
        <v>547</v>
      </c>
      <c r="M2040" s="64">
        <v>3</v>
      </c>
      <c r="N2040" s="64">
        <v>15.81</v>
      </c>
    </row>
    <row r="2041" spans="1:14" x14ac:dyDescent="0.25">
      <c r="A2041" t="s">
        <v>430</v>
      </c>
      <c r="B2041" s="1" t="s">
        <v>805</v>
      </c>
      <c r="C2041" s="291">
        <v>200</v>
      </c>
      <c r="D2041" s="1">
        <v>5</v>
      </c>
      <c r="E2041" s="1">
        <v>1.97</v>
      </c>
      <c r="J2041" s="64" t="s">
        <v>430</v>
      </c>
      <c r="K2041" s="64" t="s">
        <v>553</v>
      </c>
      <c r="L2041" s="64" t="s">
        <v>547</v>
      </c>
      <c r="M2041" s="64" t="s">
        <v>549</v>
      </c>
      <c r="N2041" s="64">
        <v>18.260000000000002</v>
      </c>
    </row>
    <row r="2042" spans="1:14" x14ac:dyDescent="0.25">
      <c r="A2042" t="s">
        <v>430</v>
      </c>
      <c r="B2042" s="1" t="s">
        <v>805</v>
      </c>
      <c r="C2042" s="291">
        <v>200</v>
      </c>
      <c r="D2042" s="1">
        <v>6</v>
      </c>
      <c r="E2042" s="1">
        <v>2.35</v>
      </c>
      <c r="J2042" s="64" t="s">
        <v>430</v>
      </c>
      <c r="K2042" s="64" t="s">
        <v>553</v>
      </c>
      <c r="L2042" s="64" t="s">
        <v>547</v>
      </c>
      <c r="M2042" s="64" t="s">
        <v>530</v>
      </c>
      <c r="N2042" s="64">
        <v>21.1</v>
      </c>
    </row>
    <row r="2043" spans="1:14" x14ac:dyDescent="0.25">
      <c r="A2043" t="s">
        <v>430</v>
      </c>
      <c r="B2043" s="1" t="s">
        <v>805</v>
      </c>
      <c r="C2043" s="291">
        <v>200</v>
      </c>
      <c r="D2043" s="1">
        <v>7</v>
      </c>
      <c r="E2043" s="1">
        <v>2.64</v>
      </c>
      <c r="J2043" s="64" t="s">
        <v>430</v>
      </c>
      <c r="K2043" s="64" t="s">
        <v>553</v>
      </c>
      <c r="L2043" s="64" t="s">
        <v>550</v>
      </c>
      <c r="M2043" s="64">
        <v>3</v>
      </c>
      <c r="N2043" s="64">
        <v>22.36</v>
      </c>
    </row>
    <row r="2044" spans="1:14" x14ac:dyDescent="0.25">
      <c r="A2044" t="s">
        <v>430</v>
      </c>
      <c r="B2044" s="1" t="s">
        <v>805</v>
      </c>
      <c r="C2044" s="291">
        <v>200</v>
      </c>
      <c r="D2044" s="1">
        <v>8</v>
      </c>
      <c r="E2044" s="1">
        <v>2.93</v>
      </c>
      <c r="J2044" s="64" t="s">
        <v>430</v>
      </c>
      <c r="K2044" s="64" t="s">
        <v>553</v>
      </c>
      <c r="L2044" s="64" t="s">
        <v>550</v>
      </c>
      <c r="M2044" s="64">
        <v>4</v>
      </c>
      <c r="N2044" s="64">
        <v>23.72</v>
      </c>
    </row>
    <row r="2045" spans="1:14" x14ac:dyDescent="0.25">
      <c r="A2045" t="s">
        <v>430</v>
      </c>
      <c r="B2045" s="1" t="s">
        <v>805</v>
      </c>
      <c r="C2045" s="291">
        <v>200</v>
      </c>
      <c r="D2045" s="1">
        <v>9</v>
      </c>
      <c r="E2045" s="1">
        <v>3.22</v>
      </c>
      <c r="J2045" s="64" t="s">
        <v>430</v>
      </c>
      <c r="K2045" s="64" t="s">
        <v>553</v>
      </c>
      <c r="L2045" s="64" t="s">
        <v>550</v>
      </c>
      <c r="M2045" s="64" t="s">
        <v>551</v>
      </c>
      <c r="N2045" s="64">
        <v>36.51</v>
      </c>
    </row>
    <row r="2046" spans="1:14" x14ac:dyDescent="0.25">
      <c r="A2046" t="s">
        <v>430</v>
      </c>
      <c r="B2046" s="1" t="s">
        <v>805</v>
      </c>
      <c r="C2046" s="291">
        <v>200</v>
      </c>
      <c r="D2046" s="1">
        <v>10</v>
      </c>
      <c r="E2046" s="1">
        <v>3.53</v>
      </c>
      <c r="J2046" s="64" t="s">
        <v>430</v>
      </c>
      <c r="K2046" s="64" t="s">
        <v>553</v>
      </c>
      <c r="L2046" s="64" t="s">
        <v>550</v>
      </c>
      <c r="M2046" s="64" t="s">
        <v>552</v>
      </c>
      <c r="N2046" s="64">
        <v>56.57</v>
      </c>
    </row>
    <row r="2047" spans="1:14" x14ac:dyDescent="0.25">
      <c r="A2047" t="s">
        <v>430</v>
      </c>
      <c r="B2047" s="1" t="s">
        <v>805</v>
      </c>
      <c r="C2047" s="291">
        <v>200</v>
      </c>
      <c r="D2047" s="1">
        <v>11</v>
      </c>
      <c r="E2047" s="1">
        <v>3.84</v>
      </c>
      <c r="J2047" s="64" t="s">
        <v>430</v>
      </c>
      <c r="K2047" s="64" t="s">
        <v>557</v>
      </c>
      <c r="L2047" s="64">
        <v>100</v>
      </c>
      <c r="M2047" s="64">
        <v>0</v>
      </c>
      <c r="N2047" s="64" t="s">
        <v>2524</v>
      </c>
    </row>
    <row r="2048" spans="1:14" x14ac:dyDescent="0.25">
      <c r="A2048" t="s">
        <v>430</v>
      </c>
      <c r="B2048" s="1" t="s">
        <v>805</v>
      </c>
      <c r="C2048" s="291">
        <v>200</v>
      </c>
      <c r="D2048" s="1">
        <v>12</v>
      </c>
      <c r="E2048" s="1">
        <v>4.1500000000000004</v>
      </c>
      <c r="J2048" s="64" t="s">
        <v>430</v>
      </c>
      <c r="K2048" s="64" t="s">
        <v>557</v>
      </c>
      <c r="L2048" s="64">
        <v>125</v>
      </c>
      <c r="M2048" s="64">
        <v>0</v>
      </c>
      <c r="N2048" s="64" t="s">
        <v>2490</v>
      </c>
    </row>
    <row r="2049" spans="1:14" x14ac:dyDescent="0.25">
      <c r="A2049" t="s">
        <v>430</v>
      </c>
      <c r="B2049" s="1" t="s">
        <v>805</v>
      </c>
      <c r="C2049" s="291">
        <v>200</v>
      </c>
      <c r="D2049" s="1">
        <v>13</v>
      </c>
      <c r="E2049" s="1">
        <v>4.49</v>
      </c>
      <c r="J2049" s="64" t="s">
        <v>430</v>
      </c>
      <c r="K2049" s="64" t="s">
        <v>557</v>
      </c>
      <c r="L2049" s="64">
        <v>160</v>
      </c>
      <c r="M2049" s="64">
        <v>0</v>
      </c>
      <c r="N2049" s="64" t="s">
        <v>2671</v>
      </c>
    </row>
    <row r="2050" spans="1:14" x14ac:dyDescent="0.25">
      <c r="A2050" t="s">
        <v>430</v>
      </c>
      <c r="B2050" s="1" t="s">
        <v>805</v>
      </c>
      <c r="C2050" s="291">
        <v>200</v>
      </c>
      <c r="D2050" s="1">
        <v>14</v>
      </c>
      <c r="E2050" s="1">
        <v>4.84</v>
      </c>
      <c r="J2050" s="64" t="s">
        <v>430</v>
      </c>
      <c r="K2050" s="64" t="s">
        <v>557</v>
      </c>
      <c r="L2050" s="64">
        <v>200</v>
      </c>
      <c r="M2050" s="64">
        <v>0</v>
      </c>
      <c r="N2050" s="64" t="s">
        <v>2672</v>
      </c>
    </row>
    <row r="2051" spans="1:14" x14ac:dyDescent="0.25">
      <c r="A2051" t="s">
        <v>430</v>
      </c>
      <c r="B2051" s="1" t="s">
        <v>805</v>
      </c>
      <c r="C2051" s="291">
        <v>200</v>
      </c>
      <c r="D2051" s="1">
        <v>15</v>
      </c>
      <c r="E2051" s="1">
        <v>5.18</v>
      </c>
      <c r="J2051" s="64" t="s">
        <v>430</v>
      </c>
      <c r="K2051" s="64" t="s">
        <v>557</v>
      </c>
      <c r="L2051" s="64">
        <v>250</v>
      </c>
      <c r="M2051" s="64">
        <v>0</v>
      </c>
      <c r="N2051" s="64" t="s">
        <v>2673</v>
      </c>
    </row>
    <row r="2052" spans="1:14" x14ac:dyDescent="0.25">
      <c r="A2052" t="s">
        <v>430</v>
      </c>
      <c r="B2052" s="1" t="s">
        <v>805</v>
      </c>
      <c r="C2052" s="291">
        <v>200</v>
      </c>
      <c r="D2052" s="1">
        <v>16</v>
      </c>
      <c r="E2052" s="1">
        <v>5.5</v>
      </c>
      <c r="J2052" s="64" t="s">
        <v>430</v>
      </c>
      <c r="K2052" s="64" t="s">
        <v>557</v>
      </c>
      <c r="L2052" s="64">
        <v>315</v>
      </c>
      <c r="M2052" s="64">
        <v>0</v>
      </c>
      <c r="N2052" s="64" t="s">
        <v>2674</v>
      </c>
    </row>
    <row r="2053" spans="1:14" x14ac:dyDescent="0.25">
      <c r="A2053" t="s">
        <v>430</v>
      </c>
      <c r="B2053" s="1" t="s">
        <v>805</v>
      </c>
      <c r="C2053" s="291">
        <v>200</v>
      </c>
      <c r="D2053" s="1">
        <v>17</v>
      </c>
      <c r="E2053" s="1">
        <v>5.83</v>
      </c>
      <c r="J2053" s="64" t="s">
        <v>430</v>
      </c>
      <c r="K2053" s="64" t="s">
        <v>558</v>
      </c>
      <c r="L2053" s="64">
        <v>100</v>
      </c>
      <c r="M2053" s="64">
        <v>0</v>
      </c>
      <c r="N2053" s="64" t="s">
        <v>2547</v>
      </c>
    </row>
    <row r="2054" spans="1:14" x14ac:dyDescent="0.25">
      <c r="A2054" t="s">
        <v>430</v>
      </c>
      <c r="B2054" s="1" t="s">
        <v>805</v>
      </c>
      <c r="C2054" s="291">
        <v>200</v>
      </c>
      <c r="D2054" s="1">
        <v>18</v>
      </c>
      <c r="E2054" s="1">
        <v>6.15</v>
      </c>
      <c r="J2054" s="64" t="s">
        <v>430</v>
      </c>
      <c r="K2054" s="64" t="s">
        <v>558</v>
      </c>
      <c r="L2054" s="64">
        <v>125</v>
      </c>
      <c r="M2054" s="64">
        <v>0</v>
      </c>
      <c r="N2054" s="64" t="s">
        <v>2483</v>
      </c>
    </row>
    <row r="2055" spans="1:14" x14ac:dyDescent="0.25">
      <c r="A2055" t="s">
        <v>430</v>
      </c>
      <c r="B2055" s="1" t="s">
        <v>805</v>
      </c>
      <c r="C2055" s="291">
        <v>200</v>
      </c>
      <c r="D2055" s="1">
        <v>19</v>
      </c>
      <c r="E2055" s="1">
        <v>6.57</v>
      </c>
      <c r="J2055" s="64" t="s">
        <v>430</v>
      </c>
      <c r="K2055" s="64" t="s">
        <v>558</v>
      </c>
      <c r="L2055" s="64">
        <v>160</v>
      </c>
      <c r="M2055" s="64">
        <v>0</v>
      </c>
      <c r="N2055" s="64" t="s">
        <v>2564</v>
      </c>
    </row>
    <row r="2056" spans="1:14" x14ac:dyDescent="0.25">
      <c r="A2056" t="s">
        <v>430</v>
      </c>
      <c r="B2056" s="1" t="s">
        <v>805</v>
      </c>
      <c r="C2056" s="291">
        <v>200</v>
      </c>
      <c r="D2056" s="1">
        <v>20</v>
      </c>
      <c r="E2056" s="1">
        <v>6.98</v>
      </c>
      <c r="J2056" s="64" t="s">
        <v>430</v>
      </c>
      <c r="K2056" s="64" t="s">
        <v>558</v>
      </c>
      <c r="L2056" s="64">
        <v>200</v>
      </c>
      <c r="M2056" s="64">
        <v>0</v>
      </c>
      <c r="N2056" s="64" t="s">
        <v>2649</v>
      </c>
    </row>
    <row r="2057" spans="1:14" x14ac:dyDescent="0.25">
      <c r="A2057" t="s">
        <v>430</v>
      </c>
      <c r="B2057" s="1" t="s">
        <v>805</v>
      </c>
      <c r="C2057" s="291">
        <v>200</v>
      </c>
      <c r="D2057" s="1">
        <v>21</v>
      </c>
      <c r="E2057" s="1">
        <v>7.4</v>
      </c>
      <c r="J2057" s="64" t="s">
        <v>430</v>
      </c>
      <c r="K2057" s="64" t="s">
        <v>558</v>
      </c>
      <c r="L2057" s="64">
        <v>250</v>
      </c>
      <c r="M2057" s="64">
        <v>0</v>
      </c>
      <c r="N2057" s="64" t="s">
        <v>2457</v>
      </c>
    </row>
    <row r="2058" spans="1:14" x14ac:dyDescent="0.25">
      <c r="A2058" t="s">
        <v>430</v>
      </c>
      <c r="B2058" s="1" t="s">
        <v>805</v>
      </c>
      <c r="C2058" s="291">
        <v>200</v>
      </c>
      <c r="D2058" s="1">
        <v>22</v>
      </c>
      <c r="E2058" s="1">
        <v>7.87</v>
      </c>
      <c r="J2058" s="64" t="s">
        <v>430</v>
      </c>
      <c r="K2058" s="64" t="s">
        <v>559</v>
      </c>
      <c r="L2058" s="64" t="s">
        <v>165</v>
      </c>
      <c r="M2058" s="64">
        <v>1</v>
      </c>
      <c r="N2058" s="64">
        <v>1.8</v>
      </c>
    </row>
    <row r="2059" spans="1:14" x14ac:dyDescent="0.25">
      <c r="A2059" t="s">
        <v>430</v>
      </c>
      <c r="B2059" s="1" t="s">
        <v>805</v>
      </c>
      <c r="C2059" s="291">
        <v>200</v>
      </c>
      <c r="D2059" s="1">
        <v>23</v>
      </c>
      <c r="E2059" s="1">
        <v>8.33</v>
      </c>
      <c r="J2059" s="64" t="s">
        <v>430</v>
      </c>
      <c r="K2059" s="64" t="s">
        <v>559</v>
      </c>
      <c r="L2059" s="64" t="s">
        <v>165</v>
      </c>
      <c r="M2059" s="64" t="s">
        <v>2423</v>
      </c>
      <c r="N2059" s="64">
        <v>2.1</v>
      </c>
    </row>
    <row r="2060" spans="1:14" x14ac:dyDescent="0.25">
      <c r="A2060" t="s">
        <v>430</v>
      </c>
      <c r="B2060" s="1" t="s">
        <v>805</v>
      </c>
      <c r="C2060" s="291">
        <v>200</v>
      </c>
      <c r="D2060" s="1">
        <v>24</v>
      </c>
      <c r="E2060" s="1">
        <v>8.8000000000000007</v>
      </c>
      <c r="J2060" s="64" t="s">
        <v>430</v>
      </c>
      <c r="K2060" s="64" t="s">
        <v>559</v>
      </c>
      <c r="L2060" s="64" t="s">
        <v>165</v>
      </c>
      <c r="M2060" s="64">
        <v>2</v>
      </c>
      <c r="N2060" s="64">
        <v>2.4</v>
      </c>
    </row>
    <row r="2061" spans="1:14" x14ac:dyDescent="0.25">
      <c r="A2061" t="s">
        <v>430</v>
      </c>
      <c r="B2061" s="1" t="s">
        <v>806</v>
      </c>
      <c r="C2061" s="291">
        <v>100</v>
      </c>
      <c r="D2061" s="1">
        <v>-15</v>
      </c>
      <c r="E2061" s="1">
        <v>0.43</v>
      </c>
      <c r="J2061" s="64" t="s">
        <v>430</v>
      </c>
      <c r="K2061" s="64" t="s">
        <v>559</v>
      </c>
      <c r="L2061" s="64" t="s">
        <v>165</v>
      </c>
      <c r="M2061" s="64" t="s">
        <v>2424</v>
      </c>
      <c r="N2061" s="64">
        <v>2.7</v>
      </c>
    </row>
    <row r="2062" spans="1:14" x14ac:dyDescent="0.25">
      <c r="A2062" t="s">
        <v>430</v>
      </c>
      <c r="B2062" s="1" t="s">
        <v>806</v>
      </c>
      <c r="C2062" s="291">
        <v>100</v>
      </c>
      <c r="D2062" s="1">
        <v>-14</v>
      </c>
      <c r="E2062" s="1">
        <v>0.5</v>
      </c>
      <c r="J2062" s="64" t="s">
        <v>430</v>
      </c>
      <c r="K2062" s="64" t="s">
        <v>559</v>
      </c>
      <c r="L2062" s="64" t="s">
        <v>165</v>
      </c>
      <c r="M2062" s="64">
        <v>3</v>
      </c>
      <c r="N2062" s="64">
        <v>3.1</v>
      </c>
    </row>
    <row r="2063" spans="1:14" x14ac:dyDescent="0.25">
      <c r="A2063" t="s">
        <v>430</v>
      </c>
      <c r="B2063" s="1" t="s">
        <v>806</v>
      </c>
      <c r="C2063" s="291">
        <v>100</v>
      </c>
      <c r="D2063" s="1">
        <v>-13</v>
      </c>
      <c r="E2063" s="1">
        <v>0.56999999999999995</v>
      </c>
      <c r="J2063" s="64" t="s">
        <v>430</v>
      </c>
      <c r="K2063" s="64" t="s">
        <v>559</v>
      </c>
      <c r="L2063" s="64" t="s">
        <v>165</v>
      </c>
      <c r="M2063" s="64" t="s">
        <v>2425</v>
      </c>
      <c r="N2063" s="64">
        <v>3.6</v>
      </c>
    </row>
    <row r="2064" spans="1:14" x14ac:dyDescent="0.25">
      <c r="A2064" t="s">
        <v>430</v>
      </c>
      <c r="B2064" s="1" t="s">
        <v>806</v>
      </c>
      <c r="C2064" s="291">
        <v>100</v>
      </c>
      <c r="D2064" s="1">
        <v>-12</v>
      </c>
      <c r="E2064" s="1">
        <v>0.63</v>
      </c>
      <c r="J2064" s="64" t="s">
        <v>430</v>
      </c>
      <c r="K2064" s="64" t="s">
        <v>559</v>
      </c>
      <c r="L2064" s="64" t="s">
        <v>165</v>
      </c>
      <c r="M2064" s="64">
        <v>4</v>
      </c>
      <c r="N2064" s="64">
        <v>4.0999999999999996</v>
      </c>
    </row>
    <row r="2065" spans="1:14" x14ac:dyDescent="0.25">
      <c r="A2065" t="s">
        <v>430</v>
      </c>
      <c r="B2065" s="1" t="s">
        <v>806</v>
      </c>
      <c r="C2065" s="291">
        <v>100</v>
      </c>
      <c r="D2065" s="1">
        <v>-11</v>
      </c>
      <c r="E2065" s="1">
        <v>0.7</v>
      </c>
      <c r="J2065" s="64" t="s">
        <v>430</v>
      </c>
      <c r="K2065" s="64" t="s">
        <v>559</v>
      </c>
      <c r="L2065" s="64" t="s">
        <v>165</v>
      </c>
      <c r="M2065" s="64" t="s">
        <v>2426</v>
      </c>
      <c r="N2065" s="64">
        <v>4.7</v>
      </c>
    </row>
    <row r="2066" spans="1:14" x14ac:dyDescent="0.25">
      <c r="A2066" t="s">
        <v>430</v>
      </c>
      <c r="B2066" s="1" t="s">
        <v>806</v>
      </c>
      <c r="C2066" s="291">
        <v>100</v>
      </c>
      <c r="D2066" s="1">
        <v>-10</v>
      </c>
      <c r="E2066" s="1">
        <v>0.77</v>
      </c>
      <c r="J2066" s="64" t="s">
        <v>430</v>
      </c>
      <c r="K2066" s="64" t="s">
        <v>559</v>
      </c>
      <c r="L2066" s="64" t="s">
        <v>165</v>
      </c>
      <c r="M2066" s="64">
        <v>5</v>
      </c>
      <c r="N2066" s="64">
        <v>5.5</v>
      </c>
    </row>
    <row r="2067" spans="1:14" x14ac:dyDescent="0.25">
      <c r="A2067" t="s">
        <v>430</v>
      </c>
      <c r="B2067" s="1" t="s">
        <v>806</v>
      </c>
      <c r="C2067" s="291">
        <v>100</v>
      </c>
      <c r="D2067" s="1">
        <v>-9</v>
      </c>
      <c r="E2067" s="1">
        <v>0.83</v>
      </c>
      <c r="J2067" s="64" t="s">
        <v>430</v>
      </c>
      <c r="K2067" s="64" t="s">
        <v>559</v>
      </c>
      <c r="L2067" s="64" t="s">
        <v>165</v>
      </c>
      <c r="M2067" s="64" t="s">
        <v>2427</v>
      </c>
      <c r="N2067" s="64">
        <v>6.4</v>
      </c>
    </row>
    <row r="2068" spans="1:14" x14ac:dyDescent="0.25">
      <c r="A2068" t="s">
        <v>430</v>
      </c>
      <c r="B2068" s="1" t="s">
        <v>806</v>
      </c>
      <c r="C2068" s="291">
        <v>100</v>
      </c>
      <c r="D2068" s="1">
        <v>-8</v>
      </c>
      <c r="E2068" s="1">
        <v>0.89</v>
      </c>
      <c r="J2068" s="64" t="s">
        <v>430</v>
      </c>
      <c r="K2068" s="64" t="s">
        <v>559</v>
      </c>
      <c r="L2068" s="64" t="s">
        <v>165</v>
      </c>
      <c r="M2068" s="64">
        <v>6</v>
      </c>
      <c r="N2068" s="64">
        <v>7.8</v>
      </c>
    </row>
    <row r="2069" spans="1:14" x14ac:dyDescent="0.25">
      <c r="A2069" t="s">
        <v>430</v>
      </c>
      <c r="B2069" s="1" t="s">
        <v>806</v>
      </c>
      <c r="C2069" s="291">
        <v>100</v>
      </c>
      <c r="D2069" s="1">
        <v>-7</v>
      </c>
      <c r="E2069" s="1">
        <v>0.95</v>
      </c>
      <c r="J2069" s="64" t="s">
        <v>430</v>
      </c>
      <c r="K2069" s="64" t="s">
        <v>559</v>
      </c>
      <c r="L2069" s="64" t="s">
        <v>560</v>
      </c>
      <c r="M2069" s="64">
        <v>1</v>
      </c>
      <c r="N2069" s="64">
        <v>144</v>
      </c>
    </row>
    <row r="2070" spans="1:14" x14ac:dyDescent="0.25">
      <c r="A2070" t="s">
        <v>430</v>
      </c>
      <c r="B2070" s="1" t="s">
        <v>806</v>
      </c>
      <c r="C2070" s="291">
        <v>100</v>
      </c>
      <c r="D2070" s="1">
        <v>-6</v>
      </c>
      <c r="E2070" s="1">
        <v>1.02</v>
      </c>
      <c r="J2070" s="64" t="s">
        <v>430</v>
      </c>
      <c r="K2070" s="64" t="s">
        <v>559</v>
      </c>
      <c r="L2070" s="64" t="s">
        <v>560</v>
      </c>
      <c r="M2070" s="64">
        <v>2</v>
      </c>
      <c r="N2070" s="64">
        <v>220</v>
      </c>
    </row>
    <row r="2071" spans="1:14" x14ac:dyDescent="0.25">
      <c r="A2071" t="s">
        <v>430</v>
      </c>
      <c r="B2071" s="1" t="s">
        <v>806</v>
      </c>
      <c r="C2071" s="291">
        <v>100</v>
      </c>
      <c r="D2071" s="1">
        <v>-5</v>
      </c>
      <c r="E2071" s="1">
        <v>1.0900000000000001</v>
      </c>
      <c r="J2071" s="64" t="s">
        <v>430</v>
      </c>
      <c r="K2071" s="64" t="s">
        <v>559</v>
      </c>
      <c r="L2071" s="64" t="s">
        <v>560</v>
      </c>
      <c r="M2071" s="64">
        <v>3</v>
      </c>
      <c r="N2071" s="64">
        <v>310</v>
      </c>
    </row>
    <row r="2072" spans="1:14" x14ac:dyDescent="0.25">
      <c r="A2072" t="s">
        <v>430</v>
      </c>
      <c r="B2072" s="1" t="s">
        <v>806</v>
      </c>
      <c r="C2072" s="291">
        <v>100</v>
      </c>
      <c r="D2072" s="1">
        <v>-4</v>
      </c>
      <c r="E2072" s="1">
        <v>1.1599999999999999</v>
      </c>
      <c r="J2072" s="64" t="s">
        <v>430</v>
      </c>
      <c r="K2072" s="64" t="s">
        <v>559</v>
      </c>
      <c r="L2072" s="64" t="s">
        <v>560</v>
      </c>
      <c r="M2072" s="64">
        <v>4</v>
      </c>
      <c r="N2072" s="64">
        <v>440</v>
      </c>
    </row>
    <row r="2073" spans="1:14" x14ac:dyDescent="0.25">
      <c r="A2073" t="s">
        <v>430</v>
      </c>
      <c r="B2073" s="1" t="s">
        <v>806</v>
      </c>
      <c r="C2073" s="291">
        <v>100</v>
      </c>
      <c r="D2073" s="1">
        <v>-3</v>
      </c>
      <c r="E2073" s="1">
        <v>1.22</v>
      </c>
      <c r="J2073" s="64" t="s">
        <v>430</v>
      </c>
      <c r="K2073" s="64" t="s">
        <v>559</v>
      </c>
      <c r="L2073" s="64" t="s">
        <v>560</v>
      </c>
      <c r="M2073" s="64">
        <v>5</v>
      </c>
      <c r="N2073" s="64">
        <v>620</v>
      </c>
    </row>
    <row r="2074" spans="1:14" x14ac:dyDescent="0.25">
      <c r="A2074" t="s">
        <v>430</v>
      </c>
      <c r="B2074" s="1" t="s">
        <v>806</v>
      </c>
      <c r="C2074" s="291">
        <v>100</v>
      </c>
      <c r="D2074" s="1">
        <v>-2</v>
      </c>
      <c r="E2074" s="1">
        <v>1.29</v>
      </c>
      <c r="J2074" s="64" t="s">
        <v>430</v>
      </c>
      <c r="K2074" s="64" t="s">
        <v>559</v>
      </c>
      <c r="L2074" s="64" t="s">
        <v>560</v>
      </c>
      <c r="M2074" s="64">
        <v>6</v>
      </c>
      <c r="N2074" s="64">
        <v>890</v>
      </c>
    </row>
    <row r="2075" spans="1:14" x14ac:dyDescent="0.25">
      <c r="A2075" t="s">
        <v>430</v>
      </c>
      <c r="B2075" s="1" t="s">
        <v>806</v>
      </c>
      <c r="C2075" s="291">
        <v>100</v>
      </c>
      <c r="D2075" s="1">
        <v>-1</v>
      </c>
      <c r="E2075" s="1">
        <v>1.36</v>
      </c>
      <c r="J2075" s="64" t="s">
        <v>430</v>
      </c>
      <c r="K2075" s="64" t="s">
        <v>559</v>
      </c>
      <c r="L2075" s="64" t="s">
        <v>166</v>
      </c>
      <c r="M2075" s="64">
        <v>1</v>
      </c>
      <c r="N2075" s="64">
        <v>2.5</v>
      </c>
    </row>
    <row r="2076" spans="1:14" x14ac:dyDescent="0.25">
      <c r="A2076" t="s">
        <v>430</v>
      </c>
      <c r="B2076" s="1" t="s">
        <v>806</v>
      </c>
      <c r="C2076" s="291">
        <v>100</v>
      </c>
      <c r="D2076" s="1">
        <v>0</v>
      </c>
      <c r="E2076" s="1">
        <v>1.42</v>
      </c>
      <c r="J2076" s="64" t="s">
        <v>430</v>
      </c>
      <c r="K2076" s="64" t="s">
        <v>559</v>
      </c>
      <c r="L2076" s="64" t="s">
        <v>166</v>
      </c>
      <c r="M2076" s="64" t="s">
        <v>2423</v>
      </c>
      <c r="N2076" s="64">
        <v>2.9</v>
      </c>
    </row>
    <row r="2077" spans="1:14" x14ac:dyDescent="0.25">
      <c r="A2077" t="s">
        <v>430</v>
      </c>
      <c r="B2077" s="1" t="s">
        <v>806</v>
      </c>
      <c r="C2077" s="291">
        <v>100</v>
      </c>
      <c r="D2077" s="1">
        <v>1</v>
      </c>
      <c r="E2077" s="1">
        <v>1.5</v>
      </c>
      <c r="J2077" s="64" t="s">
        <v>430</v>
      </c>
      <c r="K2077" s="64" t="s">
        <v>559</v>
      </c>
      <c r="L2077" s="64" t="s">
        <v>166</v>
      </c>
      <c r="M2077" s="64">
        <v>2</v>
      </c>
      <c r="N2077" s="64">
        <v>3.3</v>
      </c>
    </row>
    <row r="2078" spans="1:14" x14ac:dyDescent="0.25">
      <c r="A2078" t="s">
        <v>430</v>
      </c>
      <c r="B2078" s="1" t="s">
        <v>806</v>
      </c>
      <c r="C2078" s="291">
        <v>100</v>
      </c>
      <c r="D2078" s="1">
        <v>2</v>
      </c>
      <c r="E2078" s="1">
        <v>1.58</v>
      </c>
      <c r="J2078" s="64" t="s">
        <v>430</v>
      </c>
      <c r="K2078" s="64" t="s">
        <v>559</v>
      </c>
      <c r="L2078" s="64" t="s">
        <v>166</v>
      </c>
      <c r="M2078" s="64" t="s">
        <v>2424</v>
      </c>
      <c r="N2078" s="64">
        <v>3.8</v>
      </c>
    </row>
    <row r="2079" spans="1:14" x14ac:dyDescent="0.25">
      <c r="A2079" t="s">
        <v>430</v>
      </c>
      <c r="B2079" s="1" t="s">
        <v>806</v>
      </c>
      <c r="C2079" s="291">
        <v>100</v>
      </c>
      <c r="D2079" s="1">
        <v>3</v>
      </c>
      <c r="E2079" s="1">
        <v>1.65</v>
      </c>
      <c r="J2079" s="64" t="s">
        <v>430</v>
      </c>
      <c r="K2079" s="64" t="s">
        <v>559</v>
      </c>
      <c r="L2079" s="64" t="s">
        <v>166</v>
      </c>
      <c r="M2079" s="64">
        <v>3</v>
      </c>
      <c r="N2079" s="64">
        <v>4.4000000000000004</v>
      </c>
    </row>
    <row r="2080" spans="1:14" x14ac:dyDescent="0.25">
      <c r="A2080" t="s">
        <v>430</v>
      </c>
      <c r="B2080" s="1" t="s">
        <v>806</v>
      </c>
      <c r="C2080" s="291">
        <v>100</v>
      </c>
      <c r="D2080" s="1">
        <v>4</v>
      </c>
      <c r="E2080" s="1">
        <v>1.73</v>
      </c>
      <c r="J2080" s="64" t="s">
        <v>430</v>
      </c>
      <c r="K2080" s="64" t="s">
        <v>559</v>
      </c>
      <c r="L2080" s="64" t="s">
        <v>166</v>
      </c>
      <c r="M2080" s="64" t="s">
        <v>2425</v>
      </c>
      <c r="N2080" s="64">
        <v>5</v>
      </c>
    </row>
    <row r="2081" spans="1:14" x14ac:dyDescent="0.25">
      <c r="A2081" t="s">
        <v>430</v>
      </c>
      <c r="B2081" s="1" t="s">
        <v>806</v>
      </c>
      <c r="C2081" s="291">
        <v>100</v>
      </c>
      <c r="D2081" s="1">
        <v>5</v>
      </c>
      <c r="E2081" s="1">
        <v>1.81</v>
      </c>
      <c r="J2081" s="64" t="s">
        <v>430</v>
      </c>
      <c r="K2081" s="64" t="s">
        <v>559</v>
      </c>
      <c r="L2081" s="64" t="s">
        <v>166</v>
      </c>
      <c r="M2081" s="64">
        <v>4</v>
      </c>
      <c r="N2081" s="64">
        <v>5.9</v>
      </c>
    </row>
    <row r="2082" spans="1:14" x14ac:dyDescent="0.25">
      <c r="A2082" t="s">
        <v>430</v>
      </c>
      <c r="B2082" s="1" t="s">
        <v>806</v>
      </c>
      <c r="C2082" s="291">
        <v>100</v>
      </c>
      <c r="D2082" s="1">
        <v>6</v>
      </c>
      <c r="E2082" s="1">
        <v>1.88</v>
      </c>
      <c r="J2082" s="64" t="s">
        <v>430</v>
      </c>
      <c r="K2082" s="64" t="s">
        <v>559</v>
      </c>
      <c r="L2082" s="64" t="s">
        <v>166</v>
      </c>
      <c r="M2082" s="64" t="s">
        <v>2426</v>
      </c>
      <c r="N2082" s="64">
        <v>6.8</v>
      </c>
    </row>
    <row r="2083" spans="1:14" x14ac:dyDescent="0.25">
      <c r="A2083" t="s">
        <v>430</v>
      </c>
      <c r="B2083" s="1" t="s">
        <v>806</v>
      </c>
      <c r="C2083" s="291">
        <v>100</v>
      </c>
      <c r="D2083" s="1">
        <v>7</v>
      </c>
      <c r="E2083" s="1">
        <v>1.96</v>
      </c>
      <c r="J2083" s="64" t="s">
        <v>430</v>
      </c>
      <c r="K2083" s="64" t="s">
        <v>559</v>
      </c>
      <c r="L2083" s="64" t="s">
        <v>166</v>
      </c>
      <c r="M2083" s="64">
        <v>5</v>
      </c>
      <c r="N2083" s="64">
        <v>7.9</v>
      </c>
    </row>
    <row r="2084" spans="1:14" x14ac:dyDescent="0.25">
      <c r="A2084" t="s">
        <v>430</v>
      </c>
      <c r="B2084" s="1" t="s">
        <v>806</v>
      </c>
      <c r="C2084" s="291">
        <v>100</v>
      </c>
      <c r="D2084" s="1">
        <v>8</v>
      </c>
      <c r="E2084" s="1">
        <v>2.04</v>
      </c>
      <c r="J2084" s="64" t="s">
        <v>430</v>
      </c>
      <c r="K2084" s="64" t="s">
        <v>559</v>
      </c>
      <c r="L2084" s="64" t="s">
        <v>166</v>
      </c>
      <c r="M2084" s="64" t="s">
        <v>2427</v>
      </c>
      <c r="N2084" s="64">
        <v>9.5</v>
      </c>
    </row>
    <row r="2085" spans="1:14" x14ac:dyDescent="0.25">
      <c r="A2085" t="s">
        <v>430</v>
      </c>
      <c r="B2085" s="1" t="s">
        <v>806</v>
      </c>
      <c r="C2085" s="291">
        <v>100</v>
      </c>
      <c r="D2085" s="1">
        <v>9</v>
      </c>
      <c r="E2085" s="1">
        <v>2.11</v>
      </c>
      <c r="J2085" s="64" t="s">
        <v>430</v>
      </c>
      <c r="K2085" s="64" t="s">
        <v>559</v>
      </c>
      <c r="L2085" s="64" t="s">
        <v>166</v>
      </c>
      <c r="M2085" s="64">
        <v>6</v>
      </c>
      <c r="N2085" s="64">
        <v>11.6</v>
      </c>
    </row>
    <row r="2086" spans="1:14" x14ac:dyDescent="0.25">
      <c r="A2086" t="s">
        <v>430</v>
      </c>
      <c r="B2086" s="1" t="s">
        <v>806</v>
      </c>
      <c r="C2086" s="291">
        <v>100</v>
      </c>
      <c r="D2086" s="1">
        <v>10</v>
      </c>
      <c r="E2086" s="1">
        <v>2.1800000000000002</v>
      </c>
      <c r="J2086" s="64" t="s">
        <v>430</v>
      </c>
      <c r="K2086" s="64" t="s">
        <v>559</v>
      </c>
      <c r="L2086" s="64" t="s">
        <v>167</v>
      </c>
      <c r="M2086" s="64">
        <v>1</v>
      </c>
      <c r="N2086" s="64">
        <v>4.0999999999999996</v>
      </c>
    </row>
    <row r="2087" spans="1:14" x14ac:dyDescent="0.25">
      <c r="A2087" t="s">
        <v>430</v>
      </c>
      <c r="B2087" s="1" t="s">
        <v>806</v>
      </c>
      <c r="C2087" s="291">
        <v>100</v>
      </c>
      <c r="D2087" s="1">
        <v>11</v>
      </c>
      <c r="E2087" s="1">
        <v>2.25</v>
      </c>
      <c r="J2087" s="64" t="s">
        <v>430</v>
      </c>
      <c r="K2087" s="64" t="s">
        <v>559</v>
      </c>
      <c r="L2087" s="64" t="s">
        <v>167</v>
      </c>
      <c r="M2087" s="64" t="s">
        <v>2423</v>
      </c>
      <c r="N2087" s="64">
        <v>4.7</v>
      </c>
    </row>
    <row r="2088" spans="1:14" x14ac:dyDescent="0.25">
      <c r="A2088" t="s">
        <v>430</v>
      </c>
      <c r="B2088" s="1" t="s">
        <v>806</v>
      </c>
      <c r="C2088" s="291">
        <v>100</v>
      </c>
      <c r="D2088" s="1">
        <v>12</v>
      </c>
      <c r="E2088" s="1">
        <v>2.33</v>
      </c>
      <c r="J2088" s="64" t="s">
        <v>430</v>
      </c>
      <c r="K2088" s="64" t="s">
        <v>559</v>
      </c>
      <c r="L2088" s="64" t="s">
        <v>167</v>
      </c>
      <c r="M2088" s="64">
        <v>2</v>
      </c>
      <c r="N2088" s="64">
        <v>5.5</v>
      </c>
    </row>
    <row r="2089" spans="1:14" x14ac:dyDescent="0.25">
      <c r="A2089" t="s">
        <v>430</v>
      </c>
      <c r="B2089" s="1" t="s">
        <v>806</v>
      </c>
      <c r="C2089" s="291">
        <v>125</v>
      </c>
      <c r="D2089" s="1">
        <v>-15</v>
      </c>
      <c r="E2089" s="1">
        <v>0.65</v>
      </c>
      <c r="J2089" s="64" t="s">
        <v>430</v>
      </c>
      <c r="K2089" s="64" t="s">
        <v>559</v>
      </c>
      <c r="L2089" s="64" t="s">
        <v>167</v>
      </c>
      <c r="M2089" s="64" t="s">
        <v>2424</v>
      </c>
      <c r="N2089" s="64">
        <v>6.4</v>
      </c>
    </row>
    <row r="2090" spans="1:14" x14ac:dyDescent="0.25">
      <c r="A2090" t="s">
        <v>430</v>
      </c>
      <c r="B2090" s="1" t="s">
        <v>806</v>
      </c>
      <c r="C2090" s="291">
        <v>125</v>
      </c>
      <c r="D2090" s="1">
        <v>-14</v>
      </c>
      <c r="E2090" s="1">
        <v>0.74</v>
      </c>
      <c r="J2090" s="64" t="s">
        <v>430</v>
      </c>
      <c r="K2090" s="64" t="s">
        <v>559</v>
      </c>
      <c r="L2090" s="64" t="s">
        <v>167</v>
      </c>
      <c r="M2090" s="64">
        <v>3</v>
      </c>
      <c r="N2090" s="64">
        <v>7.6</v>
      </c>
    </row>
    <row r="2091" spans="1:14" x14ac:dyDescent="0.25">
      <c r="A2091" t="s">
        <v>430</v>
      </c>
      <c r="B2091" s="1" t="s">
        <v>806</v>
      </c>
      <c r="C2091" s="291">
        <v>125</v>
      </c>
      <c r="D2091" s="1">
        <v>-13</v>
      </c>
      <c r="E2091" s="1">
        <v>0.83</v>
      </c>
      <c r="J2091" s="64" t="s">
        <v>430</v>
      </c>
      <c r="K2091" s="64" t="s">
        <v>559</v>
      </c>
      <c r="L2091" s="64" t="s">
        <v>167</v>
      </c>
      <c r="M2091" s="64" t="s">
        <v>2425</v>
      </c>
      <c r="N2091" s="64">
        <v>9</v>
      </c>
    </row>
    <row r="2092" spans="1:14" x14ac:dyDescent="0.25">
      <c r="A2092" t="s">
        <v>430</v>
      </c>
      <c r="B2092" s="1" t="s">
        <v>806</v>
      </c>
      <c r="C2092" s="291">
        <v>125</v>
      </c>
      <c r="D2092" s="1">
        <v>-12</v>
      </c>
      <c r="E2092" s="1">
        <v>0.92</v>
      </c>
      <c r="J2092" s="64" t="s">
        <v>430</v>
      </c>
      <c r="K2092" s="64" t="s">
        <v>559</v>
      </c>
      <c r="L2092" s="64" t="s">
        <v>167</v>
      </c>
      <c r="M2092" s="64">
        <v>4</v>
      </c>
      <c r="N2092" s="64">
        <v>10.6</v>
      </c>
    </row>
    <row r="2093" spans="1:14" x14ac:dyDescent="0.25">
      <c r="A2093" t="s">
        <v>430</v>
      </c>
      <c r="B2093" s="1" t="s">
        <v>806</v>
      </c>
      <c r="C2093" s="291">
        <v>125</v>
      </c>
      <c r="D2093" s="1">
        <v>-11</v>
      </c>
      <c r="E2093" s="1">
        <v>1.02</v>
      </c>
      <c r="J2093" s="64" t="s">
        <v>430</v>
      </c>
      <c r="K2093" s="64" t="s">
        <v>559</v>
      </c>
      <c r="L2093" s="64" t="s">
        <v>167</v>
      </c>
      <c r="M2093" s="64" t="s">
        <v>2426</v>
      </c>
      <c r="N2093" s="64">
        <v>12.6</v>
      </c>
    </row>
    <row r="2094" spans="1:14" x14ac:dyDescent="0.25">
      <c r="A2094" t="s">
        <v>430</v>
      </c>
      <c r="B2094" s="1" t="s">
        <v>806</v>
      </c>
      <c r="C2094" s="291">
        <v>125</v>
      </c>
      <c r="D2094" s="1">
        <v>-10</v>
      </c>
      <c r="E2094" s="1">
        <v>1.1200000000000001</v>
      </c>
      <c r="J2094" s="64" t="s">
        <v>430</v>
      </c>
      <c r="K2094" s="64" t="s">
        <v>559</v>
      </c>
      <c r="L2094" s="64" t="s">
        <v>167</v>
      </c>
      <c r="M2094" s="64">
        <v>5</v>
      </c>
      <c r="N2094" s="64">
        <v>15</v>
      </c>
    </row>
    <row r="2095" spans="1:14" x14ac:dyDescent="0.25">
      <c r="A2095" t="s">
        <v>430</v>
      </c>
      <c r="B2095" s="1" t="s">
        <v>806</v>
      </c>
      <c r="C2095" s="291">
        <v>125</v>
      </c>
      <c r="D2095" s="1">
        <v>-9</v>
      </c>
      <c r="E2095" s="1">
        <v>1.22</v>
      </c>
      <c r="J2095" s="64" t="s">
        <v>430</v>
      </c>
      <c r="K2095" s="64" t="s">
        <v>559</v>
      </c>
      <c r="L2095" s="64" t="s">
        <v>167</v>
      </c>
      <c r="M2095" s="64" t="s">
        <v>2427</v>
      </c>
      <c r="N2095" s="64">
        <v>18.2</v>
      </c>
    </row>
    <row r="2096" spans="1:14" x14ac:dyDescent="0.25">
      <c r="A2096" t="s">
        <v>430</v>
      </c>
      <c r="B2096" s="1" t="s">
        <v>806</v>
      </c>
      <c r="C2096" s="291">
        <v>125</v>
      </c>
      <c r="D2096" s="1">
        <v>-8</v>
      </c>
      <c r="E2096" s="1">
        <v>1.32</v>
      </c>
      <c r="J2096" s="64" t="s">
        <v>430</v>
      </c>
      <c r="K2096" s="64" t="s">
        <v>559</v>
      </c>
      <c r="L2096" s="64" t="s">
        <v>167</v>
      </c>
      <c r="M2096" s="64">
        <v>6</v>
      </c>
      <c r="N2096" s="64">
        <v>22.9</v>
      </c>
    </row>
    <row r="2097" spans="1:14" x14ac:dyDescent="0.25">
      <c r="A2097" t="s">
        <v>430</v>
      </c>
      <c r="B2097" s="1" t="s">
        <v>806</v>
      </c>
      <c r="C2097" s="291">
        <v>125</v>
      </c>
      <c r="D2097" s="1">
        <v>-7</v>
      </c>
      <c r="E2097" s="1">
        <v>1.42</v>
      </c>
      <c r="J2097" s="64" t="s">
        <v>430</v>
      </c>
      <c r="K2097" s="64" t="s">
        <v>559</v>
      </c>
      <c r="L2097" s="64" t="s">
        <v>168</v>
      </c>
      <c r="M2097" s="64">
        <v>1</v>
      </c>
      <c r="N2097" s="64">
        <v>7.1</v>
      </c>
    </row>
    <row r="2098" spans="1:14" x14ac:dyDescent="0.25">
      <c r="A2098" t="s">
        <v>430</v>
      </c>
      <c r="B2098" s="1" t="s">
        <v>806</v>
      </c>
      <c r="C2098" s="291">
        <v>125</v>
      </c>
      <c r="D2098" s="1">
        <v>-6</v>
      </c>
      <c r="E2098" s="1">
        <v>1.53</v>
      </c>
      <c r="J2098" s="64" t="s">
        <v>430</v>
      </c>
      <c r="K2098" s="64" t="s">
        <v>559</v>
      </c>
      <c r="L2098" s="64" t="s">
        <v>168</v>
      </c>
      <c r="M2098" s="64" t="s">
        <v>2423</v>
      </c>
      <c r="N2098" s="64">
        <v>8</v>
      </c>
    </row>
    <row r="2099" spans="1:14" x14ac:dyDescent="0.25">
      <c r="A2099" t="s">
        <v>430</v>
      </c>
      <c r="B2099" s="1" t="s">
        <v>806</v>
      </c>
      <c r="C2099" s="291">
        <v>125</v>
      </c>
      <c r="D2099" s="1">
        <v>-5</v>
      </c>
      <c r="E2099" s="1">
        <v>1.63</v>
      </c>
      <c r="J2099" s="64" t="s">
        <v>430</v>
      </c>
      <c r="K2099" s="64" t="s">
        <v>559</v>
      </c>
      <c r="L2099" s="64" t="s">
        <v>168</v>
      </c>
      <c r="M2099" s="64">
        <v>2</v>
      </c>
      <c r="N2099" s="64">
        <v>8.8000000000000007</v>
      </c>
    </row>
    <row r="2100" spans="1:14" x14ac:dyDescent="0.25">
      <c r="A2100" t="s">
        <v>430</v>
      </c>
      <c r="B2100" s="1" t="s">
        <v>806</v>
      </c>
      <c r="C2100" s="291">
        <v>125</v>
      </c>
      <c r="D2100" s="1">
        <v>-4</v>
      </c>
      <c r="E2100" s="1">
        <v>1.73</v>
      </c>
      <c r="J2100" s="64" t="s">
        <v>430</v>
      </c>
      <c r="K2100" s="64" t="s">
        <v>559</v>
      </c>
      <c r="L2100" s="64" t="s">
        <v>168</v>
      </c>
      <c r="M2100" s="64" t="s">
        <v>2424</v>
      </c>
      <c r="N2100" s="64">
        <v>10</v>
      </c>
    </row>
    <row r="2101" spans="1:14" x14ac:dyDescent="0.25">
      <c r="A2101" t="s">
        <v>430</v>
      </c>
      <c r="B2101" s="1" t="s">
        <v>806</v>
      </c>
      <c r="C2101" s="291">
        <v>125</v>
      </c>
      <c r="D2101" s="1">
        <v>-3</v>
      </c>
      <c r="E2101" s="1">
        <v>1.84</v>
      </c>
      <c r="J2101" s="64" t="s">
        <v>430</v>
      </c>
      <c r="K2101" s="64" t="s">
        <v>559</v>
      </c>
      <c r="L2101" s="64" t="s">
        <v>168</v>
      </c>
      <c r="M2101" s="64">
        <v>3</v>
      </c>
      <c r="N2101" s="64">
        <v>11.4</v>
      </c>
    </row>
    <row r="2102" spans="1:14" x14ac:dyDescent="0.25">
      <c r="A2102" t="s">
        <v>430</v>
      </c>
      <c r="B2102" s="1" t="s">
        <v>806</v>
      </c>
      <c r="C2102" s="291">
        <v>125</v>
      </c>
      <c r="D2102" s="1">
        <v>-2</v>
      </c>
      <c r="E2102" s="1">
        <v>1.95</v>
      </c>
      <c r="J2102" s="64" t="s">
        <v>430</v>
      </c>
      <c r="K2102" s="64" t="s">
        <v>559</v>
      </c>
      <c r="L2102" s="64" t="s">
        <v>168</v>
      </c>
      <c r="M2102" s="64" t="s">
        <v>2425</v>
      </c>
      <c r="N2102" s="64">
        <v>13.1</v>
      </c>
    </row>
    <row r="2103" spans="1:14" x14ac:dyDescent="0.25">
      <c r="A2103" t="s">
        <v>430</v>
      </c>
      <c r="B2103" s="1" t="s">
        <v>806</v>
      </c>
      <c r="C2103" s="291">
        <v>125</v>
      </c>
      <c r="D2103" s="1">
        <v>-1</v>
      </c>
      <c r="E2103" s="1">
        <v>2.06</v>
      </c>
      <c r="J2103" s="64" t="s">
        <v>430</v>
      </c>
      <c r="K2103" s="64" t="s">
        <v>559</v>
      </c>
      <c r="L2103" s="64" t="s">
        <v>168</v>
      </c>
      <c r="M2103" s="64">
        <v>4</v>
      </c>
      <c r="N2103" s="64">
        <v>15.1</v>
      </c>
    </row>
    <row r="2104" spans="1:14" x14ac:dyDescent="0.25">
      <c r="A2104" t="s">
        <v>430</v>
      </c>
      <c r="B2104" s="1" t="s">
        <v>806</v>
      </c>
      <c r="C2104" s="291">
        <v>125</v>
      </c>
      <c r="D2104" s="1">
        <v>0</v>
      </c>
      <c r="E2104" s="1">
        <v>2.17</v>
      </c>
      <c r="J2104" s="64" t="s">
        <v>430</v>
      </c>
      <c r="K2104" s="64" t="s">
        <v>559</v>
      </c>
      <c r="L2104" s="64" t="s">
        <v>168</v>
      </c>
      <c r="M2104" s="64" t="s">
        <v>2426</v>
      </c>
      <c r="N2104" s="64">
        <v>17.5</v>
      </c>
    </row>
    <row r="2105" spans="1:14" x14ac:dyDescent="0.25">
      <c r="A2105" t="s">
        <v>430</v>
      </c>
      <c r="B2105" s="1" t="s">
        <v>806</v>
      </c>
      <c r="C2105" s="291">
        <v>125</v>
      </c>
      <c r="D2105" s="1">
        <v>1</v>
      </c>
      <c r="E2105" s="1">
        <v>2.2799999999999998</v>
      </c>
      <c r="J2105" s="64" t="s">
        <v>430</v>
      </c>
      <c r="K2105" s="64" t="s">
        <v>559</v>
      </c>
      <c r="L2105" s="64" t="s">
        <v>168</v>
      </c>
      <c r="M2105" s="64">
        <v>5</v>
      </c>
      <c r="N2105" s="64">
        <v>20.5</v>
      </c>
    </row>
    <row r="2106" spans="1:14" x14ac:dyDescent="0.25">
      <c r="A2106" t="s">
        <v>430</v>
      </c>
      <c r="B2106" s="1" t="s">
        <v>806</v>
      </c>
      <c r="C2106" s="291">
        <v>125</v>
      </c>
      <c r="D2106" s="1">
        <v>2</v>
      </c>
      <c r="E2106" s="1">
        <v>2.39</v>
      </c>
      <c r="J2106" s="64" t="s">
        <v>430</v>
      </c>
      <c r="K2106" s="64" t="s">
        <v>559</v>
      </c>
      <c r="L2106" s="64" t="s">
        <v>168</v>
      </c>
      <c r="M2106" s="64" t="s">
        <v>2427</v>
      </c>
      <c r="N2106" s="64">
        <v>24.2</v>
      </c>
    </row>
    <row r="2107" spans="1:14" x14ac:dyDescent="0.25">
      <c r="A2107" t="s">
        <v>430</v>
      </c>
      <c r="B2107" s="1" t="s">
        <v>806</v>
      </c>
      <c r="C2107" s="291">
        <v>125</v>
      </c>
      <c r="D2107" s="1">
        <v>3</v>
      </c>
      <c r="E2107" s="1">
        <v>2.52</v>
      </c>
      <c r="J2107" s="64" t="s">
        <v>430</v>
      </c>
      <c r="K2107" s="64" t="s">
        <v>559</v>
      </c>
      <c r="L2107" s="64" t="s">
        <v>168</v>
      </c>
      <c r="M2107" s="64">
        <v>6</v>
      </c>
      <c r="N2107" s="64">
        <v>29</v>
      </c>
    </row>
    <row r="2108" spans="1:14" x14ac:dyDescent="0.25">
      <c r="A2108" t="s">
        <v>430</v>
      </c>
      <c r="B2108" s="1" t="s">
        <v>806</v>
      </c>
      <c r="C2108" s="291">
        <v>125</v>
      </c>
      <c r="D2108" s="1">
        <v>4</v>
      </c>
      <c r="E2108" s="1">
        <v>2.62</v>
      </c>
      <c r="J2108" s="64" t="s">
        <v>430</v>
      </c>
      <c r="K2108" s="64" t="s">
        <v>559</v>
      </c>
      <c r="L2108" s="64" t="s">
        <v>169</v>
      </c>
      <c r="M2108" s="64">
        <v>1</v>
      </c>
      <c r="N2108" s="64">
        <v>10.5</v>
      </c>
    </row>
    <row r="2109" spans="1:14" x14ac:dyDescent="0.25">
      <c r="A2109" t="s">
        <v>430</v>
      </c>
      <c r="B2109" s="1" t="s">
        <v>806</v>
      </c>
      <c r="C2109" s="291">
        <v>125</v>
      </c>
      <c r="D2109" s="1">
        <v>5</v>
      </c>
      <c r="E2109" s="1">
        <v>2.72</v>
      </c>
      <c r="J2109" s="64" t="s">
        <v>430</v>
      </c>
      <c r="K2109" s="64" t="s">
        <v>559</v>
      </c>
      <c r="L2109" s="64" t="s">
        <v>169</v>
      </c>
      <c r="M2109" s="64" t="s">
        <v>2423</v>
      </c>
      <c r="N2109" s="64">
        <v>11.9</v>
      </c>
    </row>
    <row r="2110" spans="1:14" x14ac:dyDescent="0.25">
      <c r="A2110" t="s">
        <v>430</v>
      </c>
      <c r="B2110" s="1" t="s">
        <v>806</v>
      </c>
      <c r="C2110" s="291">
        <v>125</v>
      </c>
      <c r="D2110" s="1">
        <v>6</v>
      </c>
      <c r="E2110" s="1">
        <v>2.83</v>
      </c>
      <c r="J2110" s="64" t="s">
        <v>430</v>
      </c>
      <c r="K2110" s="64" t="s">
        <v>559</v>
      </c>
      <c r="L2110" s="64" t="s">
        <v>169</v>
      </c>
      <c r="M2110" s="64">
        <v>2</v>
      </c>
      <c r="N2110" s="64">
        <v>13.8</v>
      </c>
    </row>
    <row r="2111" spans="1:14" x14ac:dyDescent="0.25">
      <c r="A2111" t="s">
        <v>430</v>
      </c>
      <c r="B2111" s="1" t="s">
        <v>806</v>
      </c>
      <c r="C2111" s="291">
        <v>125</v>
      </c>
      <c r="D2111" s="1">
        <v>7</v>
      </c>
      <c r="E2111" s="1">
        <v>2.93</v>
      </c>
      <c r="J2111" s="64" t="s">
        <v>430</v>
      </c>
      <c r="K2111" s="64" t="s">
        <v>559</v>
      </c>
      <c r="L2111" s="64" t="s">
        <v>169</v>
      </c>
      <c r="M2111" s="64" t="s">
        <v>2424</v>
      </c>
      <c r="N2111" s="64">
        <v>16.100000000000001</v>
      </c>
    </row>
    <row r="2112" spans="1:14" x14ac:dyDescent="0.25">
      <c r="A2112" t="s">
        <v>430</v>
      </c>
      <c r="B2112" s="1" t="s">
        <v>806</v>
      </c>
      <c r="C2112" s="291">
        <v>125</v>
      </c>
      <c r="D2112" s="1">
        <v>8</v>
      </c>
      <c r="E2112" s="1">
        <v>3.03</v>
      </c>
      <c r="J2112" s="64" t="s">
        <v>430</v>
      </c>
      <c r="K2112" s="64" t="s">
        <v>559</v>
      </c>
      <c r="L2112" s="64" t="s">
        <v>169</v>
      </c>
      <c r="M2112" s="64">
        <v>3</v>
      </c>
      <c r="N2112" s="64">
        <v>18.899999999999999</v>
      </c>
    </row>
    <row r="2113" spans="1:14" x14ac:dyDescent="0.25">
      <c r="A2113" t="s">
        <v>430</v>
      </c>
      <c r="B2113" s="1" t="s">
        <v>806</v>
      </c>
      <c r="C2113" s="291">
        <v>125</v>
      </c>
      <c r="D2113" s="1">
        <v>9</v>
      </c>
      <c r="E2113" s="1">
        <v>3.14</v>
      </c>
      <c r="J2113" s="64" t="s">
        <v>430</v>
      </c>
      <c r="K2113" s="64" t="s">
        <v>559</v>
      </c>
      <c r="L2113" s="64" t="s">
        <v>169</v>
      </c>
      <c r="M2113" s="64" t="s">
        <v>2425</v>
      </c>
      <c r="N2113" s="64">
        <v>22</v>
      </c>
    </row>
    <row r="2114" spans="1:14" x14ac:dyDescent="0.25">
      <c r="A2114" t="s">
        <v>430</v>
      </c>
      <c r="B2114" s="1" t="s">
        <v>806</v>
      </c>
      <c r="C2114" s="291">
        <v>125</v>
      </c>
      <c r="D2114" s="1">
        <v>10</v>
      </c>
      <c r="E2114" s="1">
        <v>3.24</v>
      </c>
      <c r="J2114" s="64" t="s">
        <v>430</v>
      </c>
      <c r="K2114" s="64" t="s">
        <v>559</v>
      </c>
      <c r="L2114" s="64" t="s">
        <v>169</v>
      </c>
      <c r="M2114" s="64">
        <v>4</v>
      </c>
      <c r="N2114" s="64">
        <v>25.6</v>
      </c>
    </row>
    <row r="2115" spans="1:14" x14ac:dyDescent="0.25">
      <c r="A2115" t="s">
        <v>430</v>
      </c>
      <c r="B2115" s="1" t="s">
        <v>806</v>
      </c>
      <c r="C2115" s="291">
        <v>125</v>
      </c>
      <c r="D2115" s="1">
        <v>11</v>
      </c>
      <c r="E2115" s="1">
        <v>3.34</v>
      </c>
      <c r="J2115" s="64" t="s">
        <v>430</v>
      </c>
      <c r="K2115" s="64" t="s">
        <v>559</v>
      </c>
      <c r="L2115" s="64" t="s">
        <v>169</v>
      </c>
      <c r="M2115" s="64" t="s">
        <v>2426</v>
      </c>
      <c r="N2115" s="64">
        <v>30.1</v>
      </c>
    </row>
    <row r="2116" spans="1:14" x14ac:dyDescent="0.25">
      <c r="A2116" t="s">
        <v>430</v>
      </c>
      <c r="B2116" s="1" t="s">
        <v>806</v>
      </c>
      <c r="C2116" s="291">
        <v>125</v>
      </c>
      <c r="D2116" s="1">
        <v>12</v>
      </c>
      <c r="E2116" s="1">
        <v>3.46</v>
      </c>
      <c r="J2116" s="64" t="s">
        <v>430</v>
      </c>
      <c r="K2116" s="64" t="s">
        <v>559</v>
      </c>
      <c r="L2116" s="64" t="s">
        <v>169</v>
      </c>
      <c r="M2116" s="64">
        <v>5</v>
      </c>
      <c r="N2116" s="64">
        <v>35.799999999999997</v>
      </c>
    </row>
    <row r="2117" spans="1:14" x14ac:dyDescent="0.25">
      <c r="A2117" t="s">
        <v>430</v>
      </c>
      <c r="B2117" s="1" t="s">
        <v>806</v>
      </c>
      <c r="C2117" s="291">
        <v>125</v>
      </c>
      <c r="D2117" s="1">
        <v>13</v>
      </c>
      <c r="E2117" s="1">
        <v>3.56</v>
      </c>
      <c r="J2117" s="64" t="s">
        <v>430</v>
      </c>
      <c r="K2117" s="64" t="s">
        <v>559</v>
      </c>
      <c r="L2117" s="64" t="s">
        <v>169</v>
      </c>
      <c r="M2117" s="64" t="s">
        <v>2427</v>
      </c>
      <c r="N2117" s="64">
        <v>42.9</v>
      </c>
    </row>
    <row r="2118" spans="1:14" x14ac:dyDescent="0.25">
      <c r="A2118" t="s">
        <v>430</v>
      </c>
      <c r="B2118" s="1" t="s">
        <v>806</v>
      </c>
      <c r="C2118" s="291">
        <v>125</v>
      </c>
      <c r="D2118" s="1">
        <v>14</v>
      </c>
      <c r="E2118" s="1">
        <v>3.66</v>
      </c>
      <c r="J2118" s="64" t="s">
        <v>430</v>
      </c>
      <c r="K2118" s="64" t="s">
        <v>559</v>
      </c>
      <c r="L2118" s="64" t="s">
        <v>169</v>
      </c>
      <c r="M2118" s="64">
        <v>6</v>
      </c>
      <c r="N2118" s="64">
        <v>52.8</v>
      </c>
    </row>
    <row r="2119" spans="1:14" x14ac:dyDescent="0.25">
      <c r="A2119" t="s">
        <v>430</v>
      </c>
      <c r="B2119" s="1" t="s">
        <v>806</v>
      </c>
      <c r="C2119" s="291">
        <v>125</v>
      </c>
      <c r="D2119" s="1">
        <v>15</v>
      </c>
      <c r="E2119" s="1">
        <v>3.77</v>
      </c>
      <c r="J2119" s="64" t="s">
        <v>430</v>
      </c>
      <c r="K2119" s="64" t="s">
        <v>559</v>
      </c>
      <c r="L2119" s="64" t="s">
        <v>170</v>
      </c>
      <c r="M2119" s="64">
        <v>1</v>
      </c>
      <c r="N2119" s="64">
        <v>18.3</v>
      </c>
    </row>
    <row r="2120" spans="1:14" x14ac:dyDescent="0.25">
      <c r="A2120" t="s">
        <v>430</v>
      </c>
      <c r="B2120" s="1" t="s">
        <v>806</v>
      </c>
      <c r="C2120" s="291">
        <v>150</v>
      </c>
      <c r="D2120" s="1">
        <v>-12</v>
      </c>
      <c r="E2120" s="1">
        <v>1.17</v>
      </c>
      <c r="J2120" s="64" t="s">
        <v>430</v>
      </c>
      <c r="K2120" s="64" t="s">
        <v>559</v>
      </c>
      <c r="L2120" s="64" t="s">
        <v>170</v>
      </c>
      <c r="M2120" s="64" t="s">
        <v>2423</v>
      </c>
      <c r="N2120" s="64">
        <v>21.8</v>
      </c>
    </row>
    <row r="2121" spans="1:14" x14ac:dyDescent="0.25">
      <c r="A2121" t="s">
        <v>430</v>
      </c>
      <c r="B2121" s="1" t="s">
        <v>806</v>
      </c>
      <c r="C2121" s="291">
        <v>150</v>
      </c>
      <c r="D2121" s="1">
        <v>-11</v>
      </c>
      <c r="E2121" s="1">
        <v>1.29</v>
      </c>
      <c r="J2121" s="64" t="s">
        <v>430</v>
      </c>
      <c r="K2121" s="64" t="s">
        <v>559</v>
      </c>
      <c r="L2121" s="64" t="s">
        <v>170</v>
      </c>
      <c r="M2121" s="64">
        <v>2</v>
      </c>
      <c r="N2121" s="64">
        <v>26</v>
      </c>
    </row>
    <row r="2122" spans="1:14" x14ac:dyDescent="0.25">
      <c r="A2122" t="s">
        <v>430</v>
      </c>
      <c r="B2122" s="1" t="s">
        <v>806</v>
      </c>
      <c r="C2122" s="291">
        <v>150</v>
      </c>
      <c r="D2122" s="1">
        <v>-10</v>
      </c>
      <c r="E2122" s="1">
        <v>1.41</v>
      </c>
      <c r="J2122" s="64" t="s">
        <v>430</v>
      </c>
      <c r="K2122" s="64" t="s">
        <v>559</v>
      </c>
      <c r="L2122" s="64" t="s">
        <v>170</v>
      </c>
      <c r="M2122" s="64" t="s">
        <v>2424</v>
      </c>
      <c r="N2122" s="64">
        <v>30.7</v>
      </c>
    </row>
    <row r="2123" spans="1:14" x14ac:dyDescent="0.25">
      <c r="A2123" t="s">
        <v>430</v>
      </c>
      <c r="B2123" s="1" t="s">
        <v>806</v>
      </c>
      <c r="C2123" s="291">
        <v>150</v>
      </c>
      <c r="D2123" s="1">
        <v>-9</v>
      </c>
      <c r="E2123" s="1">
        <v>1.53</v>
      </c>
      <c r="J2123" s="64" t="s">
        <v>430</v>
      </c>
      <c r="K2123" s="64" t="s">
        <v>559</v>
      </c>
      <c r="L2123" s="64" t="s">
        <v>170</v>
      </c>
      <c r="M2123" s="64">
        <v>3</v>
      </c>
      <c r="N2123" s="64">
        <v>36.5</v>
      </c>
    </row>
    <row r="2124" spans="1:14" x14ac:dyDescent="0.25">
      <c r="A2124" t="s">
        <v>430</v>
      </c>
      <c r="B2124" s="1" t="s">
        <v>806</v>
      </c>
      <c r="C2124" s="291">
        <v>150</v>
      </c>
      <c r="D2124" s="1">
        <v>-8</v>
      </c>
      <c r="E2124" s="1">
        <v>1.66</v>
      </c>
      <c r="J2124" s="64" t="s">
        <v>430</v>
      </c>
      <c r="K2124" s="64" t="s">
        <v>559</v>
      </c>
      <c r="L2124" s="64" t="s">
        <v>170</v>
      </c>
      <c r="M2124" s="64" t="s">
        <v>2425</v>
      </c>
      <c r="N2124" s="64">
        <v>43.3</v>
      </c>
    </row>
    <row r="2125" spans="1:14" x14ac:dyDescent="0.25">
      <c r="A2125" t="s">
        <v>430</v>
      </c>
      <c r="B2125" s="1" t="s">
        <v>806</v>
      </c>
      <c r="C2125" s="291">
        <v>150</v>
      </c>
      <c r="D2125" s="1">
        <v>-7</v>
      </c>
      <c r="E2125" s="1">
        <v>1.78</v>
      </c>
      <c r="J2125" s="64" t="s">
        <v>430</v>
      </c>
      <c r="K2125" s="64" t="s">
        <v>559</v>
      </c>
      <c r="L2125" s="64" t="s">
        <v>170</v>
      </c>
      <c r="M2125" s="64">
        <v>4</v>
      </c>
      <c r="N2125" s="64">
        <v>51.3</v>
      </c>
    </row>
    <row r="2126" spans="1:14" x14ac:dyDescent="0.25">
      <c r="A2126" t="s">
        <v>430</v>
      </c>
      <c r="B2126" s="1" t="s">
        <v>806</v>
      </c>
      <c r="C2126" s="291">
        <v>150</v>
      </c>
      <c r="D2126" s="1">
        <v>-6</v>
      </c>
      <c r="E2126" s="1">
        <v>1.91</v>
      </c>
      <c r="J2126" s="64" t="s">
        <v>430</v>
      </c>
      <c r="K2126" s="64" t="s">
        <v>559</v>
      </c>
      <c r="L2126" s="64" t="s">
        <v>170</v>
      </c>
      <c r="M2126" s="64" t="s">
        <v>2426</v>
      </c>
      <c r="N2126" s="64">
        <v>61.5</v>
      </c>
    </row>
    <row r="2127" spans="1:14" x14ac:dyDescent="0.25">
      <c r="A2127" t="s">
        <v>430</v>
      </c>
      <c r="B2127" s="1" t="s">
        <v>806</v>
      </c>
      <c r="C2127" s="291">
        <v>150</v>
      </c>
      <c r="D2127" s="1">
        <v>-5</v>
      </c>
      <c r="E2127" s="1">
        <v>2.0499999999999998</v>
      </c>
      <c r="J2127" s="64" t="s">
        <v>430</v>
      </c>
      <c r="K2127" s="64" t="s">
        <v>559</v>
      </c>
      <c r="L2127" s="64" t="s">
        <v>170</v>
      </c>
      <c r="M2127" s="64">
        <v>5</v>
      </c>
      <c r="N2127" s="64">
        <v>74.3</v>
      </c>
    </row>
    <row r="2128" spans="1:14" x14ac:dyDescent="0.25">
      <c r="A2128" t="s">
        <v>430</v>
      </c>
      <c r="B2128" s="1" t="s">
        <v>806</v>
      </c>
      <c r="C2128" s="291">
        <v>150</v>
      </c>
      <c r="D2128" s="1">
        <v>-4</v>
      </c>
      <c r="E2128" s="1">
        <v>2.2000000000000002</v>
      </c>
      <c r="J2128" s="64" t="s">
        <v>430</v>
      </c>
      <c r="K2128" s="64" t="s">
        <v>559</v>
      </c>
      <c r="L2128" s="64" t="s">
        <v>170</v>
      </c>
      <c r="M2128" s="64" t="s">
        <v>2427</v>
      </c>
      <c r="N2128" s="64">
        <v>92.6</v>
      </c>
    </row>
    <row r="2129" spans="1:14" x14ac:dyDescent="0.25">
      <c r="A2129" t="s">
        <v>430</v>
      </c>
      <c r="B2129" s="1" t="s">
        <v>806</v>
      </c>
      <c r="C2129" s="291">
        <v>150</v>
      </c>
      <c r="D2129" s="1">
        <v>-3</v>
      </c>
      <c r="E2129" s="1">
        <v>2.34</v>
      </c>
      <c r="J2129" s="64" t="s">
        <v>430</v>
      </c>
      <c r="K2129" s="64" t="s">
        <v>559</v>
      </c>
      <c r="L2129" s="64" t="s">
        <v>170</v>
      </c>
      <c r="M2129" s="64">
        <v>6</v>
      </c>
      <c r="N2129" s="64">
        <v>120.2</v>
      </c>
    </row>
    <row r="2130" spans="1:14" x14ac:dyDescent="0.25">
      <c r="A2130" t="s">
        <v>430</v>
      </c>
      <c r="B2130" s="1" t="s">
        <v>806</v>
      </c>
      <c r="C2130" s="291">
        <v>150</v>
      </c>
      <c r="D2130" s="1">
        <v>-2</v>
      </c>
      <c r="E2130" s="1">
        <v>2.4700000000000002</v>
      </c>
      <c r="J2130" s="64" t="s">
        <v>430</v>
      </c>
      <c r="K2130" s="64" t="s">
        <v>559</v>
      </c>
      <c r="L2130" s="64" t="s">
        <v>561</v>
      </c>
      <c r="M2130" s="64">
        <v>1</v>
      </c>
      <c r="N2130" s="64">
        <v>17.600000000000001</v>
      </c>
    </row>
    <row r="2131" spans="1:14" x14ac:dyDescent="0.25">
      <c r="A2131" t="s">
        <v>430</v>
      </c>
      <c r="B2131" s="1" t="s">
        <v>806</v>
      </c>
      <c r="C2131" s="291">
        <v>150</v>
      </c>
      <c r="D2131" s="1">
        <v>-1</v>
      </c>
      <c r="E2131" s="1">
        <v>2.6</v>
      </c>
      <c r="J2131" s="64" t="s">
        <v>430</v>
      </c>
      <c r="K2131" s="64" t="s">
        <v>559</v>
      </c>
      <c r="L2131" s="64" t="s">
        <v>561</v>
      </c>
      <c r="M2131" s="64">
        <v>2</v>
      </c>
      <c r="N2131" s="64">
        <v>24.3</v>
      </c>
    </row>
    <row r="2132" spans="1:14" x14ac:dyDescent="0.25">
      <c r="A2132" t="s">
        <v>430</v>
      </c>
      <c r="B2132" s="1" t="s">
        <v>806</v>
      </c>
      <c r="C2132" s="291">
        <v>150</v>
      </c>
      <c r="D2132" s="1">
        <v>0</v>
      </c>
      <c r="E2132" s="1">
        <v>2.73</v>
      </c>
      <c r="J2132" s="64" t="s">
        <v>430</v>
      </c>
      <c r="K2132" s="64" t="s">
        <v>559</v>
      </c>
      <c r="L2132" s="64" t="s">
        <v>561</v>
      </c>
      <c r="M2132" s="64">
        <v>3</v>
      </c>
      <c r="N2132" s="64">
        <v>35.200000000000003</v>
      </c>
    </row>
    <row r="2133" spans="1:14" x14ac:dyDescent="0.25">
      <c r="A2133" t="s">
        <v>430</v>
      </c>
      <c r="B2133" s="1" t="s">
        <v>806</v>
      </c>
      <c r="C2133" s="291">
        <v>150</v>
      </c>
      <c r="D2133" s="1">
        <v>1</v>
      </c>
      <c r="E2133" s="1">
        <v>2.87</v>
      </c>
      <c r="J2133" s="64" t="s">
        <v>430</v>
      </c>
      <c r="K2133" s="64" t="s">
        <v>559</v>
      </c>
      <c r="L2133" s="64" t="s">
        <v>561</v>
      </c>
      <c r="M2133" s="64">
        <v>4</v>
      </c>
      <c r="N2133" s="64">
        <v>50</v>
      </c>
    </row>
    <row r="2134" spans="1:14" x14ac:dyDescent="0.25">
      <c r="A2134" t="s">
        <v>430</v>
      </c>
      <c r="B2134" s="1" t="s">
        <v>806</v>
      </c>
      <c r="C2134" s="291">
        <v>150</v>
      </c>
      <c r="D2134" s="1">
        <v>2</v>
      </c>
      <c r="E2134" s="1">
        <v>3.02</v>
      </c>
      <c r="J2134" s="64" t="s">
        <v>430</v>
      </c>
      <c r="K2134" s="64" t="s">
        <v>559</v>
      </c>
      <c r="L2134" s="64" t="s">
        <v>561</v>
      </c>
      <c r="M2134" s="64">
        <v>5</v>
      </c>
      <c r="N2134" s="64">
        <v>71.599999999999994</v>
      </c>
    </row>
    <row r="2135" spans="1:14" x14ac:dyDescent="0.25">
      <c r="A2135" t="s">
        <v>430</v>
      </c>
      <c r="B2135" s="1" t="s">
        <v>806</v>
      </c>
      <c r="C2135" s="291">
        <v>150</v>
      </c>
      <c r="D2135" s="1">
        <v>3</v>
      </c>
      <c r="E2135" s="1">
        <v>3.16</v>
      </c>
      <c r="J2135" s="64" t="s">
        <v>430</v>
      </c>
      <c r="K2135" s="64" t="s">
        <v>559</v>
      </c>
      <c r="L2135" s="64" t="s">
        <v>561</v>
      </c>
      <c r="M2135" s="64">
        <v>6</v>
      </c>
      <c r="N2135" s="64">
        <v>99</v>
      </c>
    </row>
    <row r="2136" spans="1:14" x14ac:dyDescent="0.25">
      <c r="A2136" t="s">
        <v>430</v>
      </c>
      <c r="B2136" s="1" t="s">
        <v>806</v>
      </c>
      <c r="C2136" s="291">
        <v>150</v>
      </c>
      <c r="D2136" s="1">
        <v>4</v>
      </c>
      <c r="E2136" s="1">
        <v>3.3</v>
      </c>
      <c r="J2136" s="64" t="s">
        <v>430</v>
      </c>
      <c r="K2136" s="64" t="s">
        <v>559</v>
      </c>
      <c r="L2136" s="64" t="s">
        <v>171</v>
      </c>
      <c r="M2136" s="64">
        <v>1</v>
      </c>
      <c r="N2136" s="64">
        <v>20.5</v>
      </c>
    </row>
    <row r="2137" spans="1:14" x14ac:dyDescent="0.25">
      <c r="A2137" t="s">
        <v>430</v>
      </c>
      <c r="B2137" s="1" t="s">
        <v>806</v>
      </c>
      <c r="C2137" s="291">
        <v>150</v>
      </c>
      <c r="D2137" s="1">
        <v>5</v>
      </c>
      <c r="E2137" s="1">
        <v>3.44</v>
      </c>
      <c r="J2137" s="64" t="s">
        <v>430</v>
      </c>
      <c r="K2137" s="64" t="s">
        <v>559</v>
      </c>
      <c r="L2137" s="64" t="s">
        <v>171</v>
      </c>
      <c r="M2137" s="64">
        <v>2</v>
      </c>
      <c r="N2137" s="64">
        <v>26.5</v>
      </c>
    </row>
    <row r="2138" spans="1:14" x14ac:dyDescent="0.25">
      <c r="A2138" t="s">
        <v>430</v>
      </c>
      <c r="B2138" s="1" t="s">
        <v>806</v>
      </c>
      <c r="C2138" s="291">
        <v>150</v>
      </c>
      <c r="D2138" s="1">
        <v>6</v>
      </c>
      <c r="E2138" s="1">
        <v>3.58</v>
      </c>
      <c r="J2138" s="64" t="s">
        <v>430</v>
      </c>
      <c r="K2138" s="64" t="s">
        <v>559</v>
      </c>
      <c r="L2138" s="64" t="s">
        <v>171</v>
      </c>
      <c r="M2138" s="64">
        <v>3</v>
      </c>
      <c r="N2138" s="64">
        <v>36</v>
      </c>
    </row>
    <row r="2139" spans="1:14" x14ac:dyDescent="0.25">
      <c r="A2139" t="s">
        <v>430</v>
      </c>
      <c r="B2139" s="1" t="s">
        <v>806</v>
      </c>
      <c r="C2139" s="291">
        <v>150</v>
      </c>
      <c r="D2139" s="1">
        <v>7</v>
      </c>
      <c r="E2139" s="1">
        <v>3.72</v>
      </c>
      <c r="J2139" s="64" t="s">
        <v>430</v>
      </c>
      <c r="K2139" s="64" t="s">
        <v>559</v>
      </c>
      <c r="L2139" s="64" t="s">
        <v>171</v>
      </c>
      <c r="M2139" s="64">
        <v>4</v>
      </c>
      <c r="N2139" s="64">
        <v>55</v>
      </c>
    </row>
    <row r="2140" spans="1:14" x14ac:dyDescent="0.25">
      <c r="A2140" t="s">
        <v>430</v>
      </c>
      <c r="B2140" s="1" t="s">
        <v>806</v>
      </c>
      <c r="C2140" s="291">
        <v>150</v>
      </c>
      <c r="D2140" s="1">
        <v>8</v>
      </c>
      <c r="E2140" s="1">
        <v>3.87</v>
      </c>
      <c r="J2140" s="64" t="s">
        <v>430</v>
      </c>
      <c r="K2140" s="64" t="s">
        <v>559</v>
      </c>
      <c r="L2140" s="64" t="s">
        <v>171</v>
      </c>
      <c r="M2140" s="64">
        <v>5</v>
      </c>
      <c r="N2140" s="64">
        <v>86</v>
      </c>
    </row>
    <row r="2141" spans="1:14" x14ac:dyDescent="0.25">
      <c r="A2141" t="s">
        <v>430</v>
      </c>
      <c r="B2141" s="1" t="s">
        <v>806</v>
      </c>
      <c r="C2141" s="291">
        <v>150</v>
      </c>
      <c r="D2141" s="1">
        <v>9</v>
      </c>
      <c r="E2141" s="1">
        <v>4.01</v>
      </c>
      <c r="J2141" s="64" t="s">
        <v>430</v>
      </c>
      <c r="K2141" s="64" t="s">
        <v>559</v>
      </c>
      <c r="L2141" s="64" t="s">
        <v>171</v>
      </c>
      <c r="M2141" s="64">
        <v>6</v>
      </c>
      <c r="N2141" s="64">
        <v>137</v>
      </c>
    </row>
    <row r="2142" spans="1:14" x14ac:dyDescent="0.25">
      <c r="A2142" t="s">
        <v>430</v>
      </c>
      <c r="B2142" s="1" t="s">
        <v>806</v>
      </c>
      <c r="C2142" s="291">
        <v>150</v>
      </c>
      <c r="D2142" s="1">
        <v>10</v>
      </c>
      <c r="E2142" s="1">
        <v>4.16</v>
      </c>
      <c r="J2142" s="64" t="s">
        <v>430</v>
      </c>
      <c r="K2142" s="64" t="s">
        <v>559</v>
      </c>
      <c r="L2142" s="64" t="s">
        <v>172</v>
      </c>
      <c r="M2142" s="64">
        <v>1</v>
      </c>
      <c r="N2142" s="64">
        <v>27.5</v>
      </c>
    </row>
    <row r="2143" spans="1:14" x14ac:dyDescent="0.25">
      <c r="A2143" t="s">
        <v>430</v>
      </c>
      <c r="B2143" s="1" t="s">
        <v>806</v>
      </c>
      <c r="C2143" s="291">
        <v>150</v>
      </c>
      <c r="D2143" s="1">
        <v>11</v>
      </c>
      <c r="E2143" s="1">
        <v>4.3099999999999996</v>
      </c>
      <c r="J2143" s="64" t="s">
        <v>430</v>
      </c>
      <c r="K2143" s="64" t="s">
        <v>559</v>
      </c>
      <c r="L2143" s="64" t="s">
        <v>172</v>
      </c>
      <c r="M2143" s="64">
        <v>2</v>
      </c>
      <c r="N2143" s="64">
        <v>39</v>
      </c>
    </row>
    <row r="2144" spans="1:14" x14ac:dyDescent="0.25">
      <c r="A2144" t="s">
        <v>430</v>
      </c>
      <c r="B2144" s="1" t="s">
        <v>806</v>
      </c>
      <c r="C2144" s="291">
        <v>150</v>
      </c>
      <c r="D2144" s="1">
        <v>12</v>
      </c>
      <c r="E2144" s="1">
        <v>4.46</v>
      </c>
      <c r="J2144" s="64" t="s">
        <v>430</v>
      </c>
      <c r="K2144" s="64" t="s">
        <v>559</v>
      </c>
      <c r="L2144" s="64" t="s">
        <v>172</v>
      </c>
      <c r="M2144" s="64">
        <v>3</v>
      </c>
      <c r="N2144" s="64">
        <v>59</v>
      </c>
    </row>
    <row r="2145" spans="1:14" x14ac:dyDescent="0.25">
      <c r="A2145" t="s">
        <v>430</v>
      </c>
      <c r="B2145" s="1" t="s">
        <v>806</v>
      </c>
      <c r="C2145" s="291">
        <v>150</v>
      </c>
      <c r="D2145" s="1">
        <v>13</v>
      </c>
      <c r="E2145" s="1">
        <v>4.5999999999999996</v>
      </c>
      <c r="J2145" s="64" t="s">
        <v>430</v>
      </c>
      <c r="K2145" s="64" t="s">
        <v>559</v>
      </c>
      <c r="L2145" s="64" t="s">
        <v>172</v>
      </c>
      <c r="M2145" s="64">
        <v>4</v>
      </c>
      <c r="N2145" s="64">
        <v>86</v>
      </c>
    </row>
    <row r="2146" spans="1:14" x14ac:dyDescent="0.25">
      <c r="A2146" t="s">
        <v>430</v>
      </c>
      <c r="B2146" s="1" t="s">
        <v>806</v>
      </c>
      <c r="C2146" s="291">
        <v>150</v>
      </c>
      <c r="D2146" s="1">
        <v>14</v>
      </c>
      <c r="E2146" s="1">
        <v>4.7300000000000004</v>
      </c>
      <c r="J2146" s="64" t="s">
        <v>430</v>
      </c>
      <c r="K2146" s="64" t="s">
        <v>559</v>
      </c>
      <c r="L2146" s="64" t="s">
        <v>172</v>
      </c>
      <c r="M2146" s="64">
        <v>5</v>
      </c>
      <c r="N2146" s="64">
        <v>123</v>
      </c>
    </row>
    <row r="2147" spans="1:14" x14ac:dyDescent="0.25">
      <c r="A2147" t="s">
        <v>430</v>
      </c>
      <c r="B2147" s="1" t="s">
        <v>806</v>
      </c>
      <c r="C2147" s="291">
        <v>150</v>
      </c>
      <c r="D2147" s="1">
        <v>15</v>
      </c>
      <c r="E2147" s="1">
        <v>4.87</v>
      </c>
      <c r="J2147" s="64" t="s">
        <v>430</v>
      </c>
      <c r="K2147" s="64" t="s">
        <v>559</v>
      </c>
      <c r="L2147" s="64" t="s">
        <v>172</v>
      </c>
      <c r="M2147" s="64">
        <v>6</v>
      </c>
      <c r="N2147" s="64">
        <v>175</v>
      </c>
    </row>
    <row r="2148" spans="1:14" x14ac:dyDescent="0.25">
      <c r="A2148" t="s">
        <v>430</v>
      </c>
      <c r="B2148" s="1" t="s">
        <v>806</v>
      </c>
      <c r="C2148" s="291">
        <v>150</v>
      </c>
      <c r="D2148" s="1">
        <v>16</v>
      </c>
      <c r="E2148" s="1">
        <v>5.01</v>
      </c>
      <c r="J2148" s="64" t="s">
        <v>430</v>
      </c>
      <c r="K2148" s="64" t="s">
        <v>559</v>
      </c>
      <c r="L2148" s="64" t="s">
        <v>173</v>
      </c>
      <c r="M2148" s="64">
        <v>1</v>
      </c>
      <c r="N2148" s="64">
        <v>65</v>
      </c>
    </row>
    <row r="2149" spans="1:14" x14ac:dyDescent="0.25">
      <c r="A2149" t="s">
        <v>430</v>
      </c>
      <c r="B2149" s="1" t="s">
        <v>806</v>
      </c>
      <c r="C2149" s="291">
        <v>150</v>
      </c>
      <c r="D2149" s="1">
        <v>17</v>
      </c>
      <c r="E2149" s="1">
        <v>5.14</v>
      </c>
      <c r="J2149" s="64" t="s">
        <v>430</v>
      </c>
      <c r="K2149" s="64" t="s">
        <v>559</v>
      </c>
      <c r="L2149" s="64" t="s">
        <v>173</v>
      </c>
      <c r="M2149" s="64">
        <v>2</v>
      </c>
      <c r="N2149" s="64">
        <v>90</v>
      </c>
    </row>
    <row r="2150" spans="1:14" x14ac:dyDescent="0.25">
      <c r="A2150" t="s">
        <v>430</v>
      </c>
      <c r="B2150" s="1" t="s">
        <v>806</v>
      </c>
      <c r="C2150" s="291">
        <v>150</v>
      </c>
      <c r="D2150" s="1">
        <v>18</v>
      </c>
      <c r="E2150" s="1">
        <v>5.28</v>
      </c>
      <c r="J2150" s="64" t="s">
        <v>430</v>
      </c>
      <c r="K2150" s="64" t="s">
        <v>559</v>
      </c>
      <c r="L2150" s="64" t="s">
        <v>173</v>
      </c>
      <c r="M2150" s="64">
        <v>3</v>
      </c>
      <c r="N2150" s="64">
        <v>115</v>
      </c>
    </row>
    <row r="2151" spans="1:14" x14ac:dyDescent="0.25">
      <c r="A2151" t="s">
        <v>430</v>
      </c>
      <c r="B2151" s="1" t="s">
        <v>806</v>
      </c>
      <c r="C2151" s="291">
        <v>160</v>
      </c>
      <c r="D2151" s="1">
        <v>-12</v>
      </c>
      <c r="E2151" s="1">
        <v>1.1599999999999999</v>
      </c>
      <c r="J2151" s="64" t="s">
        <v>430</v>
      </c>
      <c r="K2151" s="64" t="s">
        <v>559</v>
      </c>
      <c r="L2151" s="64" t="s">
        <v>173</v>
      </c>
      <c r="M2151" s="64">
        <v>4</v>
      </c>
      <c r="N2151" s="64">
        <v>154</v>
      </c>
    </row>
    <row r="2152" spans="1:14" x14ac:dyDescent="0.25">
      <c r="A2152" t="s">
        <v>430</v>
      </c>
      <c r="B2152" s="1" t="s">
        <v>806</v>
      </c>
      <c r="C2152" s="291">
        <v>160</v>
      </c>
      <c r="D2152" s="1">
        <v>-11</v>
      </c>
      <c r="E2152" s="1">
        <v>1.28</v>
      </c>
      <c r="J2152" s="64" t="s">
        <v>430</v>
      </c>
      <c r="K2152" s="64" t="s">
        <v>559</v>
      </c>
      <c r="L2152" s="64" t="s">
        <v>173</v>
      </c>
      <c r="M2152" s="64">
        <v>5</v>
      </c>
      <c r="N2152" s="64">
        <v>202</v>
      </c>
    </row>
    <row r="2153" spans="1:14" x14ac:dyDescent="0.25">
      <c r="A2153" t="s">
        <v>430</v>
      </c>
      <c r="B2153" s="1" t="s">
        <v>806</v>
      </c>
      <c r="C2153" s="291">
        <v>160</v>
      </c>
      <c r="D2153" s="1">
        <v>-10</v>
      </c>
      <c r="E2153" s="1">
        <v>1.39</v>
      </c>
      <c r="J2153" s="64" t="s">
        <v>430</v>
      </c>
      <c r="K2153" s="64" t="s">
        <v>559</v>
      </c>
      <c r="L2153" s="64" t="s">
        <v>173</v>
      </c>
      <c r="M2153" s="64">
        <v>6</v>
      </c>
      <c r="N2153" s="64">
        <v>295</v>
      </c>
    </row>
    <row r="2154" spans="1:14" x14ac:dyDescent="0.25">
      <c r="A2154" t="s">
        <v>430</v>
      </c>
      <c r="B2154" s="1" t="s">
        <v>806</v>
      </c>
      <c r="C2154" s="291">
        <v>160</v>
      </c>
      <c r="D2154" s="1">
        <v>-9</v>
      </c>
      <c r="E2154" s="1">
        <v>1.51</v>
      </c>
      <c r="J2154" s="64" t="s">
        <v>430</v>
      </c>
      <c r="K2154" s="64" t="s">
        <v>559</v>
      </c>
      <c r="L2154" s="64" t="s">
        <v>174</v>
      </c>
      <c r="M2154" s="64">
        <v>1</v>
      </c>
      <c r="N2154" s="64">
        <v>98</v>
      </c>
    </row>
    <row r="2155" spans="1:14" x14ac:dyDescent="0.25">
      <c r="A2155" t="s">
        <v>430</v>
      </c>
      <c r="B2155" s="1" t="s">
        <v>806</v>
      </c>
      <c r="C2155" s="291">
        <v>160</v>
      </c>
      <c r="D2155" s="1">
        <v>-8</v>
      </c>
      <c r="E2155" s="1">
        <v>1.64</v>
      </c>
      <c r="J2155" s="64" t="s">
        <v>430</v>
      </c>
      <c r="K2155" s="64" t="s">
        <v>559</v>
      </c>
      <c r="L2155" s="64" t="s">
        <v>174</v>
      </c>
      <c r="M2155" s="64">
        <v>2</v>
      </c>
      <c r="N2155" s="64">
        <v>137</v>
      </c>
    </row>
    <row r="2156" spans="1:14" x14ac:dyDescent="0.25">
      <c r="A2156" t="s">
        <v>430</v>
      </c>
      <c r="B2156" s="1" t="s">
        <v>806</v>
      </c>
      <c r="C2156" s="291">
        <v>160</v>
      </c>
      <c r="D2156" s="1">
        <v>-7</v>
      </c>
      <c r="E2156" s="1">
        <v>1.77</v>
      </c>
      <c r="J2156" s="64" t="s">
        <v>430</v>
      </c>
      <c r="K2156" s="64" t="s">
        <v>559</v>
      </c>
      <c r="L2156" s="64" t="s">
        <v>174</v>
      </c>
      <c r="M2156" s="64">
        <v>3</v>
      </c>
      <c r="N2156" s="64">
        <v>198</v>
      </c>
    </row>
    <row r="2157" spans="1:14" x14ac:dyDescent="0.25">
      <c r="A2157" t="s">
        <v>430</v>
      </c>
      <c r="B2157" s="1" t="s">
        <v>806</v>
      </c>
      <c r="C2157" s="291">
        <v>160</v>
      </c>
      <c r="D2157" s="1">
        <v>-6</v>
      </c>
      <c r="E2157" s="1">
        <v>1.9</v>
      </c>
      <c r="J2157" s="64" t="s">
        <v>430</v>
      </c>
      <c r="K2157" s="64" t="s">
        <v>559</v>
      </c>
      <c r="L2157" s="64" t="s">
        <v>174</v>
      </c>
      <c r="M2157" s="64">
        <v>4</v>
      </c>
      <c r="N2157" s="64">
        <v>280</v>
      </c>
    </row>
    <row r="2158" spans="1:14" x14ac:dyDescent="0.25">
      <c r="A2158" t="s">
        <v>430</v>
      </c>
      <c r="B2158" s="1" t="s">
        <v>806</v>
      </c>
      <c r="C2158" s="291">
        <v>160</v>
      </c>
      <c r="D2158" s="1">
        <v>-5</v>
      </c>
      <c r="E2158" s="1">
        <v>2.04</v>
      </c>
      <c r="J2158" s="64" t="s">
        <v>430</v>
      </c>
      <c r="K2158" s="64" t="s">
        <v>559</v>
      </c>
      <c r="L2158" s="64" t="s">
        <v>174</v>
      </c>
      <c r="M2158" s="64">
        <v>5</v>
      </c>
      <c r="N2158" s="64">
        <v>393</v>
      </c>
    </row>
    <row r="2159" spans="1:14" x14ac:dyDescent="0.25">
      <c r="A2159" t="s">
        <v>430</v>
      </c>
      <c r="B2159" s="1" t="s">
        <v>806</v>
      </c>
      <c r="C2159" s="291">
        <v>160</v>
      </c>
      <c r="D2159" s="1">
        <v>-4</v>
      </c>
      <c r="E2159" s="1">
        <v>2.17</v>
      </c>
      <c r="J2159" s="64" t="s">
        <v>430</v>
      </c>
      <c r="K2159" s="64" t="s">
        <v>559</v>
      </c>
      <c r="L2159" s="64" t="s">
        <v>174</v>
      </c>
      <c r="M2159" s="64">
        <v>6</v>
      </c>
      <c r="N2159" s="64">
        <v>570</v>
      </c>
    </row>
    <row r="2160" spans="1:14" x14ac:dyDescent="0.25">
      <c r="A2160" t="s">
        <v>430</v>
      </c>
      <c r="B2160" s="1" t="s">
        <v>806</v>
      </c>
      <c r="C2160" s="291">
        <v>160</v>
      </c>
      <c r="D2160" s="1">
        <v>-3</v>
      </c>
      <c r="E2160" s="1">
        <v>2.31</v>
      </c>
      <c r="J2160" s="64" t="s">
        <v>430</v>
      </c>
      <c r="K2160" s="64" t="s">
        <v>562</v>
      </c>
      <c r="L2160" s="64" t="s">
        <v>593</v>
      </c>
      <c r="M2160" s="64">
        <v>1</v>
      </c>
      <c r="N2160" s="64">
        <v>1</v>
      </c>
    </row>
    <row r="2161" spans="1:14" x14ac:dyDescent="0.25">
      <c r="A2161" t="s">
        <v>430</v>
      </c>
      <c r="B2161" s="1" t="s">
        <v>806</v>
      </c>
      <c r="C2161" s="291">
        <v>160</v>
      </c>
      <c r="D2161" s="1">
        <v>-2</v>
      </c>
      <c r="E2161" s="1">
        <v>2.46</v>
      </c>
      <c r="J2161" s="64" t="s">
        <v>430</v>
      </c>
      <c r="K2161" s="64" t="s">
        <v>562</v>
      </c>
      <c r="L2161" s="64" t="s">
        <v>593</v>
      </c>
      <c r="M2161" s="64">
        <v>2</v>
      </c>
      <c r="N2161" s="64">
        <v>1.4</v>
      </c>
    </row>
    <row r="2162" spans="1:14" x14ac:dyDescent="0.25">
      <c r="A2162" t="s">
        <v>430</v>
      </c>
      <c r="B2162" s="1" t="s">
        <v>806</v>
      </c>
      <c r="C2162" s="291">
        <v>160</v>
      </c>
      <c r="D2162" s="1">
        <v>-1</v>
      </c>
      <c r="E2162" s="1">
        <v>2.6</v>
      </c>
      <c r="J2162" s="64" t="s">
        <v>430</v>
      </c>
      <c r="K2162" s="64" t="s">
        <v>562</v>
      </c>
      <c r="L2162" s="64" t="s">
        <v>593</v>
      </c>
      <c r="M2162" s="64">
        <v>3</v>
      </c>
      <c r="N2162" s="64">
        <v>2.2000000000000002</v>
      </c>
    </row>
    <row r="2163" spans="1:14" x14ac:dyDescent="0.25">
      <c r="A2163" t="s">
        <v>430</v>
      </c>
      <c r="B2163" s="1" t="s">
        <v>806</v>
      </c>
      <c r="C2163" s="291">
        <v>160</v>
      </c>
      <c r="D2163" s="1">
        <v>0</v>
      </c>
      <c r="E2163" s="1">
        <v>2.75</v>
      </c>
      <c r="J2163" s="64" t="s">
        <v>430</v>
      </c>
      <c r="K2163" s="64" t="s">
        <v>562</v>
      </c>
      <c r="L2163" s="64" t="s">
        <v>593</v>
      </c>
      <c r="M2163" s="64">
        <v>4</v>
      </c>
      <c r="N2163" s="64">
        <v>3.4</v>
      </c>
    </row>
    <row r="2164" spans="1:14" x14ac:dyDescent="0.25">
      <c r="A2164" t="s">
        <v>430</v>
      </c>
      <c r="B2164" s="1" t="s">
        <v>806</v>
      </c>
      <c r="C2164" s="291">
        <v>160</v>
      </c>
      <c r="D2164" s="1">
        <v>1</v>
      </c>
      <c r="E2164" s="1">
        <v>2.92</v>
      </c>
      <c r="J2164" s="64" t="s">
        <v>430</v>
      </c>
      <c r="K2164" s="64" t="s">
        <v>562</v>
      </c>
      <c r="L2164" s="64" t="s">
        <v>593</v>
      </c>
      <c r="M2164" s="64">
        <v>5</v>
      </c>
      <c r="N2164" s="64">
        <v>5.8</v>
      </c>
    </row>
    <row r="2165" spans="1:14" x14ac:dyDescent="0.25">
      <c r="A2165" t="s">
        <v>430</v>
      </c>
      <c r="B2165" s="1" t="s">
        <v>806</v>
      </c>
      <c r="C2165" s="291">
        <v>160</v>
      </c>
      <c r="D2165" s="1">
        <v>2</v>
      </c>
      <c r="E2165" s="1">
        <v>3.08</v>
      </c>
      <c r="J2165" s="64" t="s">
        <v>430</v>
      </c>
      <c r="K2165" s="64" t="s">
        <v>562</v>
      </c>
      <c r="L2165" s="64" t="s">
        <v>593</v>
      </c>
      <c r="M2165" s="64">
        <v>6</v>
      </c>
      <c r="N2165" s="64">
        <v>11.2</v>
      </c>
    </row>
    <row r="2166" spans="1:14" x14ac:dyDescent="0.25">
      <c r="A2166" t="s">
        <v>430</v>
      </c>
      <c r="B2166" s="1" t="s">
        <v>806</v>
      </c>
      <c r="C2166" s="291">
        <v>160</v>
      </c>
      <c r="D2166" s="1">
        <v>3</v>
      </c>
      <c r="E2166" s="1">
        <v>3.25</v>
      </c>
      <c r="J2166" s="64" t="s">
        <v>430</v>
      </c>
      <c r="K2166" s="64" t="s">
        <v>562</v>
      </c>
      <c r="L2166" s="64" t="s">
        <v>594</v>
      </c>
      <c r="M2166" s="64">
        <v>1</v>
      </c>
      <c r="N2166" s="64">
        <v>1.8</v>
      </c>
    </row>
    <row r="2167" spans="1:14" x14ac:dyDescent="0.25">
      <c r="A2167" t="s">
        <v>430</v>
      </c>
      <c r="B2167" s="1" t="s">
        <v>806</v>
      </c>
      <c r="C2167" s="291">
        <v>160</v>
      </c>
      <c r="D2167" s="1">
        <v>4</v>
      </c>
      <c r="E2167" s="1">
        <v>3.41</v>
      </c>
      <c r="J2167" s="64" t="s">
        <v>430</v>
      </c>
      <c r="K2167" s="64" t="s">
        <v>562</v>
      </c>
      <c r="L2167" s="64" t="s">
        <v>594</v>
      </c>
      <c r="M2167" s="64">
        <v>2</v>
      </c>
      <c r="N2167" s="64">
        <v>2.5499999999999998</v>
      </c>
    </row>
    <row r="2168" spans="1:14" x14ac:dyDescent="0.25">
      <c r="A2168" t="s">
        <v>430</v>
      </c>
      <c r="B2168" s="1" t="s">
        <v>806</v>
      </c>
      <c r="C2168" s="291">
        <v>160</v>
      </c>
      <c r="D2168" s="1">
        <v>5</v>
      </c>
      <c r="E2168" s="1">
        <v>3.57</v>
      </c>
      <c r="J2168" s="64" t="s">
        <v>430</v>
      </c>
      <c r="K2168" s="64" t="s">
        <v>562</v>
      </c>
      <c r="L2168" s="64" t="s">
        <v>594</v>
      </c>
      <c r="M2168" s="64">
        <v>3</v>
      </c>
      <c r="N2168" s="64">
        <v>3.6</v>
      </c>
    </row>
    <row r="2169" spans="1:14" x14ac:dyDescent="0.25">
      <c r="A2169" t="s">
        <v>430</v>
      </c>
      <c r="B2169" s="1" t="s">
        <v>806</v>
      </c>
      <c r="C2169" s="291">
        <v>160</v>
      </c>
      <c r="D2169" s="1">
        <v>6</v>
      </c>
      <c r="E2169" s="1">
        <v>3.73</v>
      </c>
      <c r="J2169" s="64" t="s">
        <v>430</v>
      </c>
      <c r="K2169" s="64" t="s">
        <v>562</v>
      </c>
      <c r="L2169" s="64" t="s">
        <v>594</v>
      </c>
      <c r="M2169" s="64">
        <v>4</v>
      </c>
      <c r="N2169" s="64">
        <v>5.0999999999999996</v>
      </c>
    </row>
    <row r="2170" spans="1:14" x14ac:dyDescent="0.25">
      <c r="A2170" t="s">
        <v>430</v>
      </c>
      <c r="B2170" s="1" t="s">
        <v>806</v>
      </c>
      <c r="C2170" s="291">
        <v>160</v>
      </c>
      <c r="D2170" s="1">
        <v>7</v>
      </c>
      <c r="E2170" s="1">
        <v>3.89</v>
      </c>
      <c r="J2170" s="64" t="s">
        <v>430</v>
      </c>
      <c r="K2170" s="64" t="s">
        <v>562</v>
      </c>
      <c r="L2170" s="64" t="s">
        <v>594</v>
      </c>
      <c r="M2170" s="64">
        <v>5</v>
      </c>
      <c r="N2170" s="64">
        <v>7.1</v>
      </c>
    </row>
    <row r="2171" spans="1:14" x14ac:dyDescent="0.25">
      <c r="A2171" t="s">
        <v>430</v>
      </c>
      <c r="B2171" s="1" t="s">
        <v>806</v>
      </c>
      <c r="C2171" s="291">
        <v>160</v>
      </c>
      <c r="D2171" s="1">
        <v>8</v>
      </c>
      <c r="E2171" s="1">
        <v>4.0599999999999996</v>
      </c>
      <c r="J2171" s="64" t="s">
        <v>430</v>
      </c>
      <c r="K2171" s="64" t="s">
        <v>562</v>
      </c>
      <c r="L2171" s="64" t="s">
        <v>594</v>
      </c>
      <c r="M2171" s="64">
        <v>6</v>
      </c>
      <c r="N2171" s="64">
        <v>9.9</v>
      </c>
    </row>
    <row r="2172" spans="1:14" x14ac:dyDescent="0.25">
      <c r="A2172" t="s">
        <v>430</v>
      </c>
      <c r="B2172" s="1" t="s">
        <v>806</v>
      </c>
      <c r="C2172" s="291">
        <v>160</v>
      </c>
      <c r="D2172" s="1">
        <v>9</v>
      </c>
      <c r="E2172" s="1">
        <v>4.22</v>
      </c>
      <c r="J2172" s="64" t="s">
        <v>430</v>
      </c>
      <c r="K2172" s="64" t="s">
        <v>562</v>
      </c>
      <c r="L2172" s="64" t="s">
        <v>595</v>
      </c>
      <c r="M2172" s="64">
        <v>0</v>
      </c>
      <c r="N2172" s="64">
        <v>182</v>
      </c>
    </row>
    <row r="2173" spans="1:14" x14ac:dyDescent="0.25">
      <c r="A2173" t="s">
        <v>430</v>
      </c>
      <c r="B2173" s="1" t="s">
        <v>806</v>
      </c>
      <c r="C2173" s="291">
        <v>160</v>
      </c>
      <c r="D2173" s="1">
        <v>10</v>
      </c>
      <c r="E2173" s="1">
        <v>4.37</v>
      </c>
      <c r="J2173" s="64" t="s">
        <v>430</v>
      </c>
      <c r="K2173" s="64" t="s">
        <v>562</v>
      </c>
      <c r="L2173" s="64" t="s">
        <v>595</v>
      </c>
      <c r="M2173" s="64" t="s">
        <v>2428</v>
      </c>
      <c r="N2173" s="64">
        <v>202</v>
      </c>
    </row>
    <row r="2174" spans="1:14" x14ac:dyDescent="0.25">
      <c r="A2174" t="s">
        <v>430</v>
      </c>
      <c r="B2174" s="1" t="s">
        <v>806</v>
      </c>
      <c r="C2174" s="291">
        <v>160</v>
      </c>
      <c r="D2174" s="1">
        <v>11</v>
      </c>
      <c r="E2174" s="1">
        <v>4.5199999999999996</v>
      </c>
      <c r="J2174" s="64" t="s">
        <v>430</v>
      </c>
      <c r="K2174" s="64" t="s">
        <v>562</v>
      </c>
      <c r="L2174" s="64" t="s">
        <v>595</v>
      </c>
      <c r="M2174" s="64">
        <v>1</v>
      </c>
      <c r="N2174" s="64">
        <v>236</v>
      </c>
    </row>
    <row r="2175" spans="1:14" x14ac:dyDescent="0.25">
      <c r="A2175" t="s">
        <v>430</v>
      </c>
      <c r="B2175" s="1" t="s">
        <v>806</v>
      </c>
      <c r="C2175" s="291">
        <v>160</v>
      </c>
      <c r="D2175" s="1">
        <v>12</v>
      </c>
      <c r="E2175" s="1">
        <v>4.67</v>
      </c>
      <c r="J2175" s="64" t="s">
        <v>430</v>
      </c>
      <c r="K2175" s="64" t="s">
        <v>562</v>
      </c>
      <c r="L2175" s="64" t="s">
        <v>595</v>
      </c>
      <c r="M2175" s="64" t="s">
        <v>2423</v>
      </c>
      <c r="N2175" s="64">
        <v>273</v>
      </c>
    </row>
    <row r="2176" spans="1:14" x14ac:dyDescent="0.25">
      <c r="A2176" t="s">
        <v>430</v>
      </c>
      <c r="B2176" s="1" t="s">
        <v>806</v>
      </c>
      <c r="C2176" s="291">
        <v>160</v>
      </c>
      <c r="D2176" s="1">
        <v>13</v>
      </c>
      <c r="E2176" s="1">
        <v>4.82</v>
      </c>
      <c r="J2176" s="64" t="s">
        <v>430</v>
      </c>
      <c r="K2176" s="64" t="s">
        <v>562</v>
      </c>
      <c r="L2176" s="64" t="s">
        <v>595</v>
      </c>
      <c r="M2176" s="64">
        <v>2</v>
      </c>
      <c r="N2176" s="64">
        <v>313</v>
      </c>
    </row>
    <row r="2177" spans="1:14" x14ac:dyDescent="0.25">
      <c r="A2177" t="s">
        <v>430</v>
      </c>
      <c r="B2177" s="1" t="s">
        <v>806</v>
      </c>
      <c r="C2177" s="291">
        <v>160</v>
      </c>
      <c r="D2177" s="1">
        <v>14</v>
      </c>
      <c r="E2177" s="1">
        <v>4.97</v>
      </c>
      <c r="J2177" s="64" t="s">
        <v>430</v>
      </c>
      <c r="K2177" s="64" t="s">
        <v>562</v>
      </c>
      <c r="L2177" s="64" t="s">
        <v>595</v>
      </c>
      <c r="M2177" s="64" t="s">
        <v>2424</v>
      </c>
      <c r="N2177" s="64">
        <v>348</v>
      </c>
    </row>
    <row r="2178" spans="1:14" x14ac:dyDescent="0.25">
      <c r="A2178" t="s">
        <v>430</v>
      </c>
      <c r="B2178" s="1" t="s">
        <v>806</v>
      </c>
      <c r="C2178" s="291">
        <v>160</v>
      </c>
      <c r="D2178" s="1">
        <v>15</v>
      </c>
      <c r="E2178" s="1">
        <v>5.12</v>
      </c>
      <c r="J2178" s="64" t="s">
        <v>430</v>
      </c>
      <c r="K2178" s="64" t="s">
        <v>562</v>
      </c>
      <c r="L2178" s="64" t="s">
        <v>595</v>
      </c>
      <c r="M2178" s="64">
        <v>3</v>
      </c>
      <c r="N2178" s="64">
        <v>405</v>
      </c>
    </row>
    <row r="2179" spans="1:14" x14ac:dyDescent="0.25">
      <c r="A2179" t="s">
        <v>430</v>
      </c>
      <c r="B2179" s="1" t="s">
        <v>806</v>
      </c>
      <c r="C2179" s="291">
        <v>160</v>
      </c>
      <c r="D2179" s="1">
        <v>16</v>
      </c>
      <c r="E2179" s="1">
        <v>5.27</v>
      </c>
      <c r="J2179" s="64" t="s">
        <v>430</v>
      </c>
      <c r="K2179" s="64" t="s">
        <v>562</v>
      </c>
      <c r="L2179" s="64" t="s">
        <v>595</v>
      </c>
      <c r="M2179" s="64" t="s">
        <v>2425</v>
      </c>
      <c r="N2179" s="64">
        <v>495</v>
      </c>
    </row>
    <row r="2180" spans="1:14" x14ac:dyDescent="0.25">
      <c r="A2180" t="s">
        <v>430</v>
      </c>
      <c r="B2180" s="1" t="s">
        <v>806</v>
      </c>
      <c r="C2180" s="291">
        <v>160</v>
      </c>
      <c r="D2180" s="1">
        <v>17</v>
      </c>
      <c r="E2180" s="1">
        <v>5.43</v>
      </c>
      <c r="J2180" s="64" t="s">
        <v>430</v>
      </c>
      <c r="K2180" s="64" t="s">
        <v>562</v>
      </c>
      <c r="L2180" s="64" t="s">
        <v>595</v>
      </c>
      <c r="M2180" s="64">
        <v>4</v>
      </c>
      <c r="N2180" s="64">
        <v>585</v>
      </c>
    </row>
    <row r="2181" spans="1:14" x14ac:dyDescent="0.25">
      <c r="A2181" t="s">
        <v>430</v>
      </c>
      <c r="B2181" s="1" t="s">
        <v>806</v>
      </c>
      <c r="C2181" s="291">
        <v>160</v>
      </c>
      <c r="D2181" s="1">
        <v>18</v>
      </c>
      <c r="E2181" s="1">
        <v>5.58</v>
      </c>
      <c r="J2181" s="64" t="s">
        <v>430</v>
      </c>
      <c r="K2181" s="64" t="s">
        <v>562</v>
      </c>
      <c r="L2181" s="64" t="s">
        <v>595</v>
      </c>
      <c r="M2181" s="64" t="s">
        <v>2426</v>
      </c>
      <c r="N2181" s="64">
        <v>712</v>
      </c>
    </row>
    <row r="2182" spans="1:14" x14ac:dyDescent="0.25">
      <c r="A2182" t="s">
        <v>430</v>
      </c>
      <c r="B2182" s="1" t="s">
        <v>806</v>
      </c>
      <c r="C2182" s="291">
        <v>200</v>
      </c>
      <c r="D2182" s="1">
        <v>3</v>
      </c>
      <c r="E2182" s="1">
        <v>1.78</v>
      </c>
      <c r="J2182" s="64" t="s">
        <v>430</v>
      </c>
      <c r="K2182" s="64" t="s">
        <v>562</v>
      </c>
      <c r="L2182" s="64" t="s">
        <v>595</v>
      </c>
      <c r="M2182" s="64">
        <v>5</v>
      </c>
      <c r="N2182" s="64">
        <v>875</v>
      </c>
    </row>
    <row r="2183" spans="1:14" x14ac:dyDescent="0.25">
      <c r="A2183" t="s">
        <v>430</v>
      </c>
      <c r="B2183" s="1" t="s">
        <v>806</v>
      </c>
      <c r="C2183" s="291">
        <v>200</v>
      </c>
      <c r="D2183" s="1">
        <v>4</v>
      </c>
      <c r="E2183" s="1">
        <v>2.0099999999999998</v>
      </c>
      <c r="J2183" s="64" t="s">
        <v>430</v>
      </c>
      <c r="K2183" s="64" t="s">
        <v>562</v>
      </c>
      <c r="L2183" s="64" t="s">
        <v>595</v>
      </c>
      <c r="M2183" s="64" t="s">
        <v>2427</v>
      </c>
      <c r="N2183" s="64">
        <v>1080</v>
      </c>
    </row>
    <row r="2184" spans="1:14" x14ac:dyDescent="0.25">
      <c r="A2184" t="s">
        <v>430</v>
      </c>
      <c r="B2184" s="1" t="s">
        <v>806</v>
      </c>
      <c r="C2184" s="291">
        <v>200</v>
      </c>
      <c r="D2184" s="1">
        <v>5</v>
      </c>
      <c r="E2184" s="1">
        <v>2.23</v>
      </c>
      <c r="J2184" s="64" t="s">
        <v>430</v>
      </c>
      <c r="K2184" s="64" t="s">
        <v>562</v>
      </c>
      <c r="L2184" s="64" t="s">
        <v>595</v>
      </c>
      <c r="M2184" s="64">
        <v>6</v>
      </c>
      <c r="N2184" s="64">
        <v>1340</v>
      </c>
    </row>
    <row r="2185" spans="1:14" x14ac:dyDescent="0.25">
      <c r="A2185" t="s">
        <v>430</v>
      </c>
      <c r="B2185" s="1" t="s">
        <v>806</v>
      </c>
      <c r="C2185" s="291">
        <v>200</v>
      </c>
      <c r="D2185" s="1">
        <v>6</v>
      </c>
      <c r="E2185" s="1">
        <v>2.46</v>
      </c>
      <c r="J2185" s="64" t="s">
        <v>430</v>
      </c>
      <c r="K2185" s="64" t="s">
        <v>562</v>
      </c>
      <c r="L2185" s="64" t="s">
        <v>596</v>
      </c>
      <c r="M2185" s="64">
        <v>1</v>
      </c>
      <c r="N2185" s="64">
        <v>144</v>
      </c>
    </row>
    <row r="2186" spans="1:14" x14ac:dyDescent="0.25">
      <c r="A2186" t="s">
        <v>430</v>
      </c>
      <c r="B2186" s="1" t="s">
        <v>806</v>
      </c>
      <c r="C2186" s="291">
        <v>200</v>
      </c>
      <c r="D2186" s="1">
        <v>7</v>
      </c>
      <c r="E2186" s="1">
        <v>2.72</v>
      </c>
      <c r="J2186" s="64" t="s">
        <v>430</v>
      </c>
      <c r="K2186" s="64" t="s">
        <v>562</v>
      </c>
      <c r="L2186" s="64" t="s">
        <v>596</v>
      </c>
      <c r="M2186" s="64">
        <v>2</v>
      </c>
      <c r="N2186" s="64">
        <v>220</v>
      </c>
    </row>
    <row r="2187" spans="1:14" x14ac:dyDescent="0.25">
      <c r="A2187" t="s">
        <v>430</v>
      </c>
      <c r="B2187" s="1" t="s">
        <v>806</v>
      </c>
      <c r="C2187" s="291">
        <v>200</v>
      </c>
      <c r="D2187" s="1">
        <v>8</v>
      </c>
      <c r="E2187" s="1">
        <v>2.98</v>
      </c>
      <c r="J2187" s="64" t="s">
        <v>430</v>
      </c>
      <c r="K2187" s="64" t="s">
        <v>562</v>
      </c>
      <c r="L2187" s="64" t="s">
        <v>596</v>
      </c>
      <c r="M2187" s="64">
        <v>3</v>
      </c>
      <c r="N2187" s="64">
        <v>310</v>
      </c>
    </row>
    <row r="2188" spans="1:14" x14ac:dyDescent="0.25">
      <c r="A2188" t="s">
        <v>430</v>
      </c>
      <c r="B2188" s="1" t="s">
        <v>806</v>
      </c>
      <c r="C2188" s="291">
        <v>200</v>
      </c>
      <c r="D2188" s="1">
        <v>9</v>
      </c>
      <c r="E2188" s="1">
        <v>3.24</v>
      </c>
      <c r="J2188" s="64" t="s">
        <v>430</v>
      </c>
      <c r="K2188" s="64" t="s">
        <v>562</v>
      </c>
      <c r="L2188" s="64" t="s">
        <v>596</v>
      </c>
      <c r="M2188" s="64">
        <v>4</v>
      </c>
      <c r="N2188" s="64">
        <v>440</v>
      </c>
    </row>
    <row r="2189" spans="1:14" x14ac:dyDescent="0.25">
      <c r="A2189" t="s">
        <v>430</v>
      </c>
      <c r="B2189" s="1" t="s">
        <v>806</v>
      </c>
      <c r="C2189" s="291">
        <v>200</v>
      </c>
      <c r="D2189" s="1">
        <v>10</v>
      </c>
      <c r="E2189" s="1">
        <v>3.48</v>
      </c>
      <c r="J2189" s="64" t="s">
        <v>430</v>
      </c>
      <c r="K2189" s="64" t="s">
        <v>562</v>
      </c>
      <c r="L2189" s="64" t="s">
        <v>596</v>
      </c>
      <c r="M2189" s="64">
        <v>5</v>
      </c>
      <c r="N2189" s="64">
        <v>620</v>
      </c>
    </row>
    <row r="2190" spans="1:14" x14ac:dyDescent="0.25">
      <c r="A2190" t="s">
        <v>430</v>
      </c>
      <c r="B2190" s="1" t="s">
        <v>806</v>
      </c>
      <c r="C2190" s="291">
        <v>200</v>
      </c>
      <c r="D2190" s="1">
        <v>11</v>
      </c>
      <c r="E2190" s="1">
        <v>3.73</v>
      </c>
      <c r="J2190" s="64" t="s">
        <v>430</v>
      </c>
      <c r="K2190" s="64" t="s">
        <v>562</v>
      </c>
      <c r="L2190" s="64" t="s">
        <v>596</v>
      </c>
      <c r="M2190" s="64">
        <v>6</v>
      </c>
      <c r="N2190" s="64">
        <v>890</v>
      </c>
    </row>
    <row r="2191" spans="1:14" x14ac:dyDescent="0.25">
      <c r="A2191" t="s">
        <v>430</v>
      </c>
      <c r="B2191" s="1" t="s">
        <v>806</v>
      </c>
      <c r="C2191" s="291">
        <v>200</v>
      </c>
      <c r="D2191" s="1">
        <v>12</v>
      </c>
      <c r="E2191" s="1">
        <v>3.97</v>
      </c>
      <c r="J2191" s="64" t="s">
        <v>430</v>
      </c>
      <c r="K2191" s="64" t="s">
        <v>562</v>
      </c>
      <c r="L2191" s="64" t="s">
        <v>597</v>
      </c>
      <c r="M2191" s="64">
        <v>1</v>
      </c>
      <c r="N2191" s="64">
        <v>1.8</v>
      </c>
    </row>
    <row r="2192" spans="1:14" x14ac:dyDescent="0.25">
      <c r="A2192" t="s">
        <v>430</v>
      </c>
      <c r="B2192" s="1" t="s">
        <v>806</v>
      </c>
      <c r="C2192" s="291">
        <v>200</v>
      </c>
      <c r="D2192" s="1">
        <v>13</v>
      </c>
      <c r="E2192" s="1">
        <v>4.21</v>
      </c>
      <c r="J2192" s="64" t="s">
        <v>430</v>
      </c>
      <c r="K2192" s="64" t="s">
        <v>562</v>
      </c>
      <c r="L2192" s="64" t="s">
        <v>597</v>
      </c>
      <c r="M2192" s="64">
        <v>2</v>
      </c>
      <c r="N2192" s="64">
        <v>2</v>
      </c>
    </row>
    <row r="2193" spans="1:14" x14ac:dyDescent="0.25">
      <c r="A2193" t="s">
        <v>430</v>
      </c>
      <c r="B2193" s="1" t="s">
        <v>806</v>
      </c>
      <c r="C2193" s="291">
        <v>200</v>
      </c>
      <c r="D2193" s="1">
        <v>14</v>
      </c>
      <c r="E2193" s="1">
        <v>4.45</v>
      </c>
      <c r="J2193" s="64" t="s">
        <v>430</v>
      </c>
      <c r="K2193" s="64" t="s">
        <v>562</v>
      </c>
      <c r="L2193" s="64" t="s">
        <v>597</v>
      </c>
      <c r="M2193" s="64">
        <v>3</v>
      </c>
      <c r="N2193" s="64">
        <v>3.1</v>
      </c>
    </row>
    <row r="2194" spans="1:14" x14ac:dyDescent="0.25">
      <c r="A2194" t="s">
        <v>430</v>
      </c>
      <c r="B2194" s="1" t="s">
        <v>806</v>
      </c>
      <c r="C2194" s="291">
        <v>200</v>
      </c>
      <c r="D2194" s="1">
        <v>15</v>
      </c>
      <c r="E2194" s="1">
        <v>4.6900000000000004</v>
      </c>
      <c r="J2194" s="64" t="s">
        <v>430</v>
      </c>
      <c r="K2194" s="64" t="s">
        <v>562</v>
      </c>
      <c r="L2194" s="64" t="s">
        <v>597</v>
      </c>
      <c r="M2194" s="64">
        <v>4</v>
      </c>
      <c r="N2194" s="64">
        <v>5</v>
      </c>
    </row>
    <row r="2195" spans="1:14" x14ac:dyDescent="0.25">
      <c r="A2195" t="s">
        <v>430</v>
      </c>
      <c r="B2195" s="1" t="s">
        <v>806</v>
      </c>
      <c r="C2195" s="291">
        <v>200</v>
      </c>
      <c r="D2195" s="1">
        <v>16</v>
      </c>
      <c r="E2195" s="1">
        <v>4.93</v>
      </c>
      <c r="J2195" s="64" t="s">
        <v>430</v>
      </c>
      <c r="K2195" s="64" t="s">
        <v>562</v>
      </c>
      <c r="L2195" s="64" t="s">
        <v>597</v>
      </c>
      <c r="M2195" s="64">
        <v>5</v>
      </c>
      <c r="N2195" s="64">
        <v>8.6</v>
      </c>
    </row>
    <row r="2196" spans="1:14" x14ac:dyDescent="0.25">
      <c r="A2196" t="s">
        <v>430</v>
      </c>
      <c r="B2196" s="1" t="s">
        <v>806</v>
      </c>
      <c r="C2196" s="291">
        <v>200</v>
      </c>
      <c r="D2196" s="1">
        <v>17</v>
      </c>
      <c r="E2196" s="1">
        <v>5.17</v>
      </c>
      <c r="J2196" s="64" t="s">
        <v>430</v>
      </c>
      <c r="K2196" s="64" t="s">
        <v>562</v>
      </c>
      <c r="L2196" s="64" t="s">
        <v>597</v>
      </c>
      <c r="M2196" s="64">
        <v>6</v>
      </c>
      <c r="N2196" s="64">
        <v>14.9</v>
      </c>
    </row>
    <row r="2197" spans="1:14" x14ac:dyDescent="0.25">
      <c r="A2197" t="s">
        <v>430</v>
      </c>
      <c r="B2197" s="1" t="s">
        <v>806</v>
      </c>
      <c r="C2197" s="291">
        <v>200</v>
      </c>
      <c r="D2197" s="1">
        <v>18</v>
      </c>
      <c r="E2197" s="1">
        <v>5.4</v>
      </c>
      <c r="J2197" s="64" t="s">
        <v>430</v>
      </c>
      <c r="K2197" s="64" t="s">
        <v>562</v>
      </c>
      <c r="L2197" s="64" t="s">
        <v>598</v>
      </c>
      <c r="M2197" s="64">
        <v>1</v>
      </c>
      <c r="N2197" s="64">
        <v>2.6</v>
      </c>
    </row>
    <row r="2198" spans="1:14" x14ac:dyDescent="0.25">
      <c r="A2198" t="s">
        <v>430</v>
      </c>
      <c r="B2198" s="1" t="s">
        <v>806</v>
      </c>
      <c r="C2198" s="291">
        <v>200</v>
      </c>
      <c r="D2198" s="1">
        <v>19</v>
      </c>
      <c r="E2198" s="1">
        <v>5.64</v>
      </c>
      <c r="J2198" s="64" t="s">
        <v>430</v>
      </c>
      <c r="K2198" s="64" t="s">
        <v>562</v>
      </c>
      <c r="L2198" s="64" t="s">
        <v>598</v>
      </c>
      <c r="M2198" s="64">
        <v>2</v>
      </c>
      <c r="N2198" s="64">
        <v>3.7</v>
      </c>
    </row>
    <row r="2199" spans="1:14" x14ac:dyDescent="0.25">
      <c r="A2199" t="s">
        <v>430</v>
      </c>
      <c r="B2199" s="1" t="s">
        <v>806</v>
      </c>
      <c r="C2199" s="291">
        <v>200</v>
      </c>
      <c r="D2199" s="1">
        <v>20</v>
      </c>
      <c r="E2199" s="1">
        <v>5.88</v>
      </c>
      <c r="J2199" s="64" t="s">
        <v>430</v>
      </c>
      <c r="K2199" s="64" t="s">
        <v>562</v>
      </c>
      <c r="L2199" s="64" t="s">
        <v>598</v>
      </c>
      <c r="M2199" s="64">
        <v>3</v>
      </c>
      <c r="N2199" s="64">
        <v>5.2</v>
      </c>
    </row>
    <row r="2200" spans="1:14" x14ac:dyDescent="0.25">
      <c r="A2200" t="s">
        <v>430</v>
      </c>
      <c r="B2200" s="1" t="s">
        <v>806</v>
      </c>
      <c r="C2200" s="291">
        <v>200</v>
      </c>
      <c r="D2200" s="1">
        <v>21</v>
      </c>
      <c r="E2200" s="1">
        <v>6.09</v>
      </c>
      <c r="J2200" s="64" t="s">
        <v>430</v>
      </c>
      <c r="K2200" s="64" t="s">
        <v>562</v>
      </c>
      <c r="L2200" s="64" t="s">
        <v>598</v>
      </c>
      <c r="M2200" s="64">
        <v>4</v>
      </c>
      <c r="N2200" s="64">
        <v>7.2</v>
      </c>
    </row>
    <row r="2201" spans="1:14" x14ac:dyDescent="0.25">
      <c r="A2201" t="s">
        <v>430</v>
      </c>
      <c r="B2201" s="1" t="s">
        <v>806</v>
      </c>
      <c r="C2201" s="291">
        <v>200</v>
      </c>
      <c r="D2201" s="1">
        <v>22</v>
      </c>
      <c r="E2201" s="1">
        <v>6.31</v>
      </c>
      <c r="J2201" s="64" t="s">
        <v>430</v>
      </c>
      <c r="K2201" s="64" t="s">
        <v>562</v>
      </c>
      <c r="L2201" s="64" t="s">
        <v>598</v>
      </c>
      <c r="M2201" s="64">
        <v>5</v>
      </c>
      <c r="N2201" s="64">
        <v>10</v>
      </c>
    </row>
    <row r="2202" spans="1:14" x14ac:dyDescent="0.25">
      <c r="A2202" t="s">
        <v>430</v>
      </c>
      <c r="B2202" s="1" t="s">
        <v>806</v>
      </c>
      <c r="C2202" s="291">
        <v>200</v>
      </c>
      <c r="D2202" s="1">
        <v>23</v>
      </c>
      <c r="E2202" s="1">
        <v>6.52</v>
      </c>
      <c r="J2202" s="64" t="s">
        <v>430</v>
      </c>
      <c r="K2202" s="64" t="s">
        <v>562</v>
      </c>
      <c r="L2202" s="64" t="s">
        <v>598</v>
      </c>
      <c r="M2202" s="64">
        <v>6</v>
      </c>
      <c r="N2202" s="64">
        <v>13.9</v>
      </c>
    </row>
    <row r="2203" spans="1:14" x14ac:dyDescent="0.25">
      <c r="A2203" t="s">
        <v>430</v>
      </c>
      <c r="B2203" s="1" t="s">
        <v>806</v>
      </c>
      <c r="C2203" s="291">
        <v>200</v>
      </c>
      <c r="D2203" s="1">
        <v>24</v>
      </c>
      <c r="E2203" s="1">
        <v>6.74</v>
      </c>
      <c r="J2203" s="64" t="s">
        <v>430</v>
      </c>
      <c r="K2203" s="64" t="s">
        <v>562</v>
      </c>
      <c r="L2203" s="64" t="s">
        <v>599</v>
      </c>
      <c r="M2203" s="64">
        <v>1</v>
      </c>
      <c r="N2203" s="64">
        <v>1.8</v>
      </c>
    </row>
    <row r="2204" spans="1:14" x14ac:dyDescent="0.25">
      <c r="A2204" t="s">
        <v>430</v>
      </c>
      <c r="B2204" s="1" t="s">
        <v>806</v>
      </c>
      <c r="C2204" s="291">
        <v>200</v>
      </c>
      <c r="D2204" s="1">
        <v>25</v>
      </c>
      <c r="E2204" s="1">
        <v>6.95</v>
      </c>
      <c r="J2204" s="64" t="s">
        <v>430</v>
      </c>
      <c r="K2204" s="64" t="s">
        <v>562</v>
      </c>
      <c r="L2204" s="64" t="s">
        <v>599</v>
      </c>
      <c r="M2204" s="64">
        <v>3</v>
      </c>
      <c r="N2204" s="64">
        <v>2.6</v>
      </c>
    </row>
    <row r="2205" spans="1:14" x14ac:dyDescent="0.25">
      <c r="A2205" t="s">
        <v>430</v>
      </c>
      <c r="B2205" s="1" t="s">
        <v>807</v>
      </c>
      <c r="C2205" s="291" t="s">
        <v>808</v>
      </c>
      <c r="D2205" s="1">
        <v>-15</v>
      </c>
      <c r="E2205" s="1">
        <v>0.52</v>
      </c>
      <c r="J2205" s="64" t="s">
        <v>430</v>
      </c>
      <c r="K2205" s="64" t="s">
        <v>562</v>
      </c>
      <c r="L2205" s="64" t="s">
        <v>599</v>
      </c>
      <c r="M2205" s="64">
        <v>4</v>
      </c>
      <c r="N2205" s="64">
        <v>4</v>
      </c>
    </row>
    <row r="2206" spans="1:14" x14ac:dyDescent="0.25">
      <c r="A2206" t="s">
        <v>430</v>
      </c>
      <c r="B2206" s="1" t="s">
        <v>807</v>
      </c>
      <c r="C2206" s="291" t="s">
        <v>808</v>
      </c>
      <c r="D2206" s="1">
        <v>-14</v>
      </c>
      <c r="E2206" s="1">
        <v>0.6</v>
      </c>
      <c r="J2206" s="64" t="s">
        <v>430</v>
      </c>
      <c r="K2206" s="64" t="s">
        <v>562</v>
      </c>
      <c r="L2206" s="64" t="s">
        <v>599</v>
      </c>
      <c r="M2206" s="64">
        <v>5</v>
      </c>
      <c r="N2206" s="64">
        <v>5.8</v>
      </c>
    </row>
    <row r="2207" spans="1:14" x14ac:dyDescent="0.25">
      <c r="A2207" t="s">
        <v>430</v>
      </c>
      <c r="B2207" s="1" t="s">
        <v>807</v>
      </c>
      <c r="C2207" s="291" t="s">
        <v>808</v>
      </c>
      <c r="D2207" s="1">
        <v>-13</v>
      </c>
      <c r="E2207" s="1">
        <v>0.68</v>
      </c>
      <c r="J2207" s="64" t="s">
        <v>430</v>
      </c>
      <c r="K2207" s="64" t="s">
        <v>562</v>
      </c>
      <c r="L2207" s="64" t="s">
        <v>599</v>
      </c>
      <c r="M2207" s="64">
        <v>6</v>
      </c>
      <c r="N2207" s="64">
        <v>8.1999999999999993</v>
      </c>
    </row>
    <row r="2208" spans="1:14" x14ac:dyDescent="0.25">
      <c r="A2208" t="s">
        <v>430</v>
      </c>
      <c r="B2208" s="1" t="s">
        <v>807</v>
      </c>
      <c r="C2208" s="291" t="s">
        <v>808</v>
      </c>
      <c r="D2208" s="1">
        <v>-12</v>
      </c>
      <c r="E2208" s="1">
        <v>0.76</v>
      </c>
      <c r="J2208" s="64" t="s">
        <v>430</v>
      </c>
      <c r="K2208" s="64" t="s">
        <v>562</v>
      </c>
      <c r="L2208" s="64" t="s">
        <v>599</v>
      </c>
      <c r="M2208" s="64">
        <v>7</v>
      </c>
      <c r="N2208" s="64">
        <v>11.2</v>
      </c>
    </row>
    <row r="2209" spans="1:14" x14ac:dyDescent="0.25">
      <c r="A2209" t="s">
        <v>430</v>
      </c>
      <c r="B2209" s="1" t="s">
        <v>807</v>
      </c>
      <c r="C2209" s="291" t="s">
        <v>808</v>
      </c>
      <c r="D2209" s="1">
        <v>-11</v>
      </c>
      <c r="E2209" s="1">
        <v>0.82</v>
      </c>
      <c r="J2209" s="64" t="s">
        <v>430</v>
      </c>
      <c r="K2209" s="64" t="s">
        <v>562</v>
      </c>
      <c r="L2209" s="64" t="s">
        <v>599</v>
      </c>
      <c r="M2209" s="64">
        <v>8</v>
      </c>
      <c r="N2209" s="64">
        <v>15</v>
      </c>
    </row>
    <row r="2210" spans="1:14" x14ac:dyDescent="0.25">
      <c r="A2210" t="s">
        <v>430</v>
      </c>
      <c r="B2210" s="1" t="s">
        <v>807</v>
      </c>
      <c r="C2210" s="291" t="s">
        <v>808</v>
      </c>
      <c r="D2210" s="1">
        <v>-10</v>
      </c>
      <c r="E2210" s="1">
        <v>0.89</v>
      </c>
      <c r="J2210" s="64" t="s">
        <v>430</v>
      </c>
      <c r="K2210" s="64" t="s">
        <v>562</v>
      </c>
      <c r="L2210" s="64" t="s">
        <v>599</v>
      </c>
      <c r="M2210" s="64">
        <v>9</v>
      </c>
      <c r="N2210" s="64">
        <v>27.5</v>
      </c>
    </row>
    <row r="2211" spans="1:14" x14ac:dyDescent="0.25">
      <c r="A2211" t="s">
        <v>430</v>
      </c>
      <c r="B2211" s="1" t="s">
        <v>807</v>
      </c>
      <c r="C2211" s="291" t="s">
        <v>808</v>
      </c>
      <c r="D2211" s="1">
        <v>-9</v>
      </c>
      <c r="E2211" s="1">
        <v>0.95</v>
      </c>
      <c r="J2211" s="64" t="s">
        <v>430</v>
      </c>
      <c r="K2211" s="64" t="s">
        <v>562</v>
      </c>
      <c r="L2211" s="64" t="s">
        <v>600</v>
      </c>
      <c r="M2211" s="64">
        <v>1</v>
      </c>
      <c r="N2211" s="64">
        <v>3.8</v>
      </c>
    </row>
    <row r="2212" spans="1:14" x14ac:dyDescent="0.25">
      <c r="A2212" t="s">
        <v>430</v>
      </c>
      <c r="B2212" s="1" t="s">
        <v>807</v>
      </c>
      <c r="C2212" s="291" t="s">
        <v>808</v>
      </c>
      <c r="D2212" s="1">
        <v>-8</v>
      </c>
      <c r="E2212" s="1">
        <v>1.03</v>
      </c>
      <c r="J2212" s="64" t="s">
        <v>430</v>
      </c>
      <c r="K2212" s="64" t="s">
        <v>562</v>
      </c>
      <c r="L2212" s="64" t="s">
        <v>600</v>
      </c>
      <c r="M2212" s="64">
        <v>2</v>
      </c>
      <c r="N2212" s="64">
        <v>5.3</v>
      </c>
    </row>
    <row r="2213" spans="1:14" x14ac:dyDescent="0.25">
      <c r="A2213" t="s">
        <v>430</v>
      </c>
      <c r="B2213" s="1" t="s">
        <v>807</v>
      </c>
      <c r="C2213" s="291" t="s">
        <v>808</v>
      </c>
      <c r="D2213" s="1">
        <v>-7</v>
      </c>
      <c r="E2213" s="1">
        <v>1.1000000000000001</v>
      </c>
      <c r="J2213" s="64" t="s">
        <v>430</v>
      </c>
      <c r="K2213" s="64" t="s">
        <v>562</v>
      </c>
      <c r="L2213" s="64" t="s">
        <v>600</v>
      </c>
      <c r="M2213" s="64">
        <v>3</v>
      </c>
      <c r="N2213" s="64">
        <v>7.5</v>
      </c>
    </row>
    <row r="2214" spans="1:14" x14ac:dyDescent="0.25">
      <c r="A2214" t="s">
        <v>430</v>
      </c>
      <c r="B2214" s="1" t="s">
        <v>807</v>
      </c>
      <c r="C2214" s="291" t="s">
        <v>808</v>
      </c>
      <c r="D2214" s="1">
        <v>-6</v>
      </c>
      <c r="E2214" s="1">
        <v>1.18</v>
      </c>
      <c r="J2214" s="64" t="s">
        <v>430</v>
      </c>
      <c r="K2214" s="64" t="s">
        <v>562</v>
      </c>
      <c r="L2214" s="64" t="s">
        <v>600</v>
      </c>
      <c r="M2214" s="64">
        <v>4</v>
      </c>
      <c r="N2214" s="64">
        <v>10.4</v>
      </c>
    </row>
    <row r="2215" spans="1:14" x14ac:dyDescent="0.25">
      <c r="A2215" t="s">
        <v>430</v>
      </c>
      <c r="B2215" s="1" t="s">
        <v>807</v>
      </c>
      <c r="C2215" s="291" t="s">
        <v>808</v>
      </c>
      <c r="D2215" s="1">
        <v>-5</v>
      </c>
      <c r="E2215" s="1">
        <v>1.25</v>
      </c>
      <c r="J2215" s="64" t="s">
        <v>430</v>
      </c>
      <c r="K2215" s="64" t="s">
        <v>562</v>
      </c>
      <c r="L2215" s="64" t="s">
        <v>600</v>
      </c>
      <c r="M2215" s="64">
        <v>5</v>
      </c>
      <c r="N2215" s="64">
        <v>14.4</v>
      </c>
    </row>
    <row r="2216" spans="1:14" x14ac:dyDescent="0.25">
      <c r="A2216" t="s">
        <v>430</v>
      </c>
      <c r="B2216" s="1" t="s">
        <v>807</v>
      </c>
      <c r="C2216" s="291" t="s">
        <v>808</v>
      </c>
      <c r="D2216" s="1">
        <v>-4</v>
      </c>
      <c r="E2216" s="1">
        <v>1.31</v>
      </c>
      <c r="J2216" s="64" t="s">
        <v>430</v>
      </c>
      <c r="K2216" s="64" t="s">
        <v>562</v>
      </c>
      <c r="L2216" s="64" t="s">
        <v>600</v>
      </c>
      <c r="M2216" s="64">
        <v>6</v>
      </c>
      <c r="N2216" s="64">
        <v>19.600000000000001</v>
      </c>
    </row>
    <row r="2217" spans="1:14" x14ac:dyDescent="0.25">
      <c r="A2217" t="s">
        <v>430</v>
      </c>
      <c r="B2217" s="1" t="s">
        <v>807</v>
      </c>
      <c r="C2217" s="291" t="s">
        <v>808</v>
      </c>
      <c r="D2217" s="1">
        <v>-3</v>
      </c>
      <c r="E2217" s="1">
        <v>1.38</v>
      </c>
      <c r="J2217" s="64" t="s">
        <v>430</v>
      </c>
      <c r="K2217" s="64" t="s">
        <v>562</v>
      </c>
      <c r="L2217" s="64" t="s">
        <v>601</v>
      </c>
      <c r="M2217" s="64">
        <v>1</v>
      </c>
      <c r="N2217" s="64">
        <v>2.2999999999999998</v>
      </c>
    </row>
    <row r="2218" spans="1:14" x14ac:dyDescent="0.25">
      <c r="A2218" t="s">
        <v>430</v>
      </c>
      <c r="B2218" s="1" t="s">
        <v>807</v>
      </c>
      <c r="C2218" s="291" t="s">
        <v>808</v>
      </c>
      <c r="D2218" s="1">
        <v>-2</v>
      </c>
      <c r="E2218" s="1">
        <v>1.45</v>
      </c>
      <c r="J2218" s="64" t="s">
        <v>430</v>
      </c>
      <c r="K2218" s="64" t="s">
        <v>562</v>
      </c>
      <c r="L2218" s="64" t="s">
        <v>601</v>
      </c>
      <c r="M2218" s="64">
        <v>2</v>
      </c>
      <c r="N2218" s="64">
        <v>2.8</v>
      </c>
    </row>
    <row r="2219" spans="1:14" x14ac:dyDescent="0.25">
      <c r="A2219" t="s">
        <v>430</v>
      </c>
      <c r="B2219" s="1" t="s">
        <v>807</v>
      </c>
      <c r="C2219" s="291" t="s">
        <v>808</v>
      </c>
      <c r="D2219" s="1">
        <v>-1</v>
      </c>
      <c r="E2219" s="1">
        <v>1.53</v>
      </c>
      <c r="J2219" s="64" t="s">
        <v>430</v>
      </c>
      <c r="K2219" s="64" t="s">
        <v>562</v>
      </c>
      <c r="L2219" s="64" t="s">
        <v>601</v>
      </c>
      <c r="M2219" s="64">
        <v>3</v>
      </c>
      <c r="N2219" s="64">
        <v>3.5</v>
      </c>
    </row>
    <row r="2220" spans="1:14" x14ac:dyDescent="0.25">
      <c r="A2220" t="s">
        <v>430</v>
      </c>
      <c r="B2220" s="1" t="s">
        <v>807</v>
      </c>
      <c r="C2220" s="291" t="s">
        <v>808</v>
      </c>
      <c r="D2220" s="1">
        <v>0</v>
      </c>
      <c r="E2220" s="1">
        <v>1.6</v>
      </c>
      <c r="J2220" s="64" t="s">
        <v>430</v>
      </c>
      <c r="K2220" s="64" t="s">
        <v>562</v>
      </c>
      <c r="L2220" s="64" t="s">
        <v>601</v>
      </c>
      <c r="M2220" s="64">
        <v>4</v>
      </c>
      <c r="N2220" s="64">
        <v>4.7</v>
      </c>
    </row>
    <row r="2221" spans="1:14" x14ac:dyDescent="0.25">
      <c r="A2221" t="s">
        <v>430</v>
      </c>
      <c r="B2221" s="1" t="s">
        <v>807</v>
      </c>
      <c r="C2221" s="291" t="s">
        <v>808</v>
      </c>
      <c r="D2221" s="1">
        <v>1</v>
      </c>
      <c r="E2221" s="1">
        <v>1.7</v>
      </c>
      <c r="J2221" s="64" t="s">
        <v>430</v>
      </c>
      <c r="K2221" s="64" t="s">
        <v>562</v>
      </c>
      <c r="L2221" s="64" t="s">
        <v>601</v>
      </c>
      <c r="M2221" s="64">
        <v>5</v>
      </c>
      <c r="N2221" s="64">
        <v>6.5</v>
      </c>
    </row>
    <row r="2222" spans="1:14" x14ac:dyDescent="0.25">
      <c r="A2222" t="s">
        <v>430</v>
      </c>
      <c r="B2222" s="1" t="s">
        <v>807</v>
      </c>
      <c r="C2222" s="291" t="s">
        <v>808</v>
      </c>
      <c r="D2222" s="1">
        <v>2</v>
      </c>
      <c r="E2222" s="1">
        <v>1.8</v>
      </c>
      <c r="J2222" s="64" t="s">
        <v>430</v>
      </c>
      <c r="K2222" s="64" t="s">
        <v>562</v>
      </c>
      <c r="L2222" s="64" t="s">
        <v>601</v>
      </c>
      <c r="M2222" s="64">
        <v>6</v>
      </c>
      <c r="N2222" s="64">
        <v>9.3000000000000007</v>
      </c>
    </row>
    <row r="2223" spans="1:14" x14ac:dyDescent="0.25">
      <c r="A2223" t="s">
        <v>430</v>
      </c>
      <c r="B2223" s="1" t="s">
        <v>807</v>
      </c>
      <c r="C2223" s="291" t="s">
        <v>808</v>
      </c>
      <c r="D2223" s="1">
        <v>3</v>
      </c>
      <c r="E2223" s="1">
        <v>1.9</v>
      </c>
      <c r="J2223" s="64" t="s">
        <v>430</v>
      </c>
      <c r="K2223" s="64" t="s">
        <v>562</v>
      </c>
      <c r="L2223" s="64" t="s">
        <v>601</v>
      </c>
      <c r="M2223" s="64">
        <v>7</v>
      </c>
      <c r="N2223" s="64">
        <v>12.7</v>
      </c>
    </row>
    <row r="2224" spans="1:14" x14ac:dyDescent="0.25">
      <c r="A2224" t="s">
        <v>430</v>
      </c>
      <c r="B2224" s="1" t="s">
        <v>807</v>
      </c>
      <c r="C2224" s="291" t="s">
        <v>808</v>
      </c>
      <c r="D2224" s="1">
        <v>4</v>
      </c>
      <c r="E2224" s="1">
        <v>1.99</v>
      </c>
      <c r="J2224" s="64" t="s">
        <v>430</v>
      </c>
      <c r="K2224" s="64" t="s">
        <v>562</v>
      </c>
      <c r="L2224" s="64" t="s">
        <v>601</v>
      </c>
      <c r="M2224" s="64">
        <v>8</v>
      </c>
      <c r="N2224" s="64">
        <v>18.2</v>
      </c>
    </row>
    <row r="2225" spans="1:14" x14ac:dyDescent="0.25">
      <c r="A2225" t="s">
        <v>430</v>
      </c>
      <c r="B2225" s="1" t="s">
        <v>807</v>
      </c>
      <c r="C2225" s="291" t="s">
        <v>808</v>
      </c>
      <c r="D2225" s="1">
        <v>5</v>
      </c>
      <c r="E2225" s="1">
        <v>2.0699999999999998</v>
      </c>
      <c r="J2225" s="64" t="s">
        <v>430</v>
      </c>
      <c r="K2225" s="64" t="s">
        <v>562</v>
      </c>
      <c r="L2225" s="64" t="s">
        <v>601</v>
      </c>
      <c r="M2225" s="64">
        <v>9</v>
      </c>
      <c r="N2225" s="64">
        <v>27.5</v>
      </c>
    </row>
    <row r="2226" spans="1:14" x14ac:dyDescent="0.25">
      <c r="A2226" t="s">
        <v>430</v>
      </c>
      <c r="B2226" s="1" t="s">
        <v>807</v>
      </c>
      <c r="C2226" s="291" t="s">
        <v>808</v>
      </c>
      <c r="D2226" s="1">
        <v>6</v>
      </c>
      <c r="E2226" s="1">
        <v>2.16</v>
      </c>
      <c r="J2226" s="64" t="s">
        <v>430</v>
      </c>
      <c r="K2226" s="64" t="s">
        <v>562</v>
      </c>
      <c r="L2226" s="64" t="s">
        <v>602</v>
      </c>
      <c r="M2226" s="64">
        <v>1</v>
      </c>
      <c r="N2226" s="64">
        <v>4.5</v>
      </c>
    </row>
    <row r="2227" spans="1:14" x14ac:dyDescent="0.25">
      <c r="A2227" t="s">
        <v>430</v>
      </c>
      <c r="B2227" s="1" t="s">
        <v>807</v>
      </c>
      <c r="C2227" s="291" t="s">
        <v>808</v>
      </c>
      <c r="D2227" s="1">
        <v>7</v>
      </c>
      <c r="E2227" s="1">
        <v>2.25</v>
      </c>
      <c r="J2227" s="64" t="s">
        <v>430</v>
      </c>
      <c r="K2227" s="64" t="s">
        <v>562</v>
      </c>
      <c r="L2227" s="64" t="s">
        <v>602</v>
      </c>
      <c r="M2227" s="64">
        <v>2</v>
      </c>
      <c r="N2227" s="64">
        <v>6.3</v>
      </c>
    </row>
    <row r="2228" spans="1:14" x14ac:dyDescent="0.25">
      <c r="A2228" t="s">
        <v>430</v>
      </c>
      <c r="B2228" s="1" t="s">
        <v>807</v>
      </c>
      <c r="C2228" s="291" t="s">
        <v>808</v>
      </c>
      <c r="D2228" s="1">
        <v>8</v>
      </c>
      <c r="E2228" s="1">
        <v>2.34</v>
      </c>
      <c r="J2228" s="64" t="s">
        <v>430</v>
      </c>
      <c r="K2228" s="64" t="s">
        <v>562</v>
      </c>
      <c r="L2228" s="64" t="s">
        <v>602</v>
      </c>
      <c r="M2228" s="64">
        <v>3</v>
      </c>
      <c r="N2228" s="64">
        <v>8.6999999999999993</v>
      </c>
    </row>
    <row r="2229" spans="1:14" x14ac:dyDescent="0.25">
      <c r="A2229" t="s">
        <v>430</v>
      </c>
      <c r="B2229" s="1" t="s">
        <v>807</v>
      </c>
      <c r="C2229" s="291" t="s">
        <v>808</v>
      </c>
      <c r="D2229" s="1">
        <v>9</v>
      </c>
      <c r="E2229" s="1">
        <v>2.4300000000000002</v>
      </c>
      <c r="J2229" s="64" t="s">
        <v>430</v>
      </c>
      <c r="K2229" s="64" t="s">
        <v>562</v>
      </c>
      <c r="L2229" s="64" t="s">
        <v>602</v>
      </c>
      <c r="M2229" s="64">
        <v>4</v>
      </c>
      <c r="N2229" s="64">
        <v>11.8</v>
      </c>
    </row>
    <row r="2230" spans="1:14" x14ac:dyDescent="0.25">
      <c r="A2230" t="s">
        <v>430</v>
      </c>
      <c r="B2230" s="1" t="s">
        <v>807</v>
      </c>
      <c r="C2230" s="291" t="s">
        <v>808</v>
      </c>
      <c r="D2230" s="1">
        <v>10</v>
      </c>
      <c r="E2230" s="1">
        <v>2.5299999999999998</v>
      </c>
      <c r="J2230" s="64" t="s">
        <v>430</v>
      </c>
      <c r="K2230" s="64" t="s">
        <v>562</v>
      </c>
      <c r="L2230" s="64" t="s">
        <v>602</v>
      </c>
      <c r="M2230" s="64">
        <v>5</v>
      </c>
      <c r="N2230" s="64">
        <v>16.2</v>
      </c>
    </row>
    <row r="2231" spans="1:14" x14ac:dyDescent="0.25">
      <c r="A2231" t="s">
        <v>430</v>
      </c>
      <c r="B2231" s="1" t="s">
        <v>807</v>
      </c>
      <c r="C2231" s="291" t="s">
        <v>808</v>
      </c>
      <c r="D2231" s="1">
        <v>11</v>
      </c>
      <c r="E2231" s="1">
        <v>2.62</v>
      </c>
      <c r="J2231" s="64" t="s">
        <v>430</v>
      </c>
      <c r="K2231" s="64" t="s">
        <v>562</v>
      </c>
      <c r="L2231" s="64" t="s">
        <v>602</v>
      </c>
      <c r="M2231" s="64">
        <v>6</v>
      </c>
      <c r="N2231" s="64">
        <v>22.4</v>
      </c>
    </row>
    <row r="2232" spans="1:14" x14ac:dyDescent="0.25">
      <c r="A2232" t="s">
        <v>430</v>
      </c>
      <c r="B2232" s="1" t="s">
        <v>807</v>
      </c>
      <c r="C2232" s="291" t="s">
        <v>808</v>
      </c>
      <c r="D2232" s="1">
        <v>12</v>
      </c>
      <c r="E2232" s="1">
        <v>2.72</v>
      </c>
      <c r="J2232" s="64" t="s">
        <v>430</v>
      </c>
      <c r="K2232" s="64" t="s">
        <v>562</v>
      </c>
      <c r="L2232" s="64" t="s">
        <v>603</v>
      </c>
      <c r="M2232" s="64">
        <v>1</v>
      </c>
      <c r="N2232" s="64">
        <v>3.7</v>
      </c>
    </row>
    <row r="2233" spans="1:14" x14ac:dyDescent="0.25">
      <c r="A2233" t="s">
        <v>430</v>
      </c>
      <c r="B2233" s="1" t="s">
        <v>807</v>
      </c>
      <c r="C2233" s="291" t="s">
        <v>809</v>
      </c>
      <c r="D2233" s="1">
        <v>-12</v>
      </c>
      <c r="E2233" s="1">
        <v>0.55000000000000004</v>
      </c>
      <c r="J2233" s="64" t="s">
        <v>430</v>
      </c>
      <c r="K2233" s="64" t="s">
        <v>562</v>
      </c>
      <c r="L2233" s="64" t="s">
        <v>603</v>
      </c>
      <c r="M2233" s="64">
        <v>3</v>
      </c>
      <c r="N2233" s="64">
        <v>4</v>
      </c>
    </row>
    <row r="2234" spans="1:14" x14ac:dyDescent="0.25">
      <c r="A2234" t="s">
        <v>430</v>
      </c>
      <c r="B2234" s="1" t="s">
        <v>807</v>
      </c>
      <c r="C2234" s="291" t="s">
        <v>809</v>
      </c>
      <c r="D2234" s="1">
        <v>-11</v>
      </c>
      <c r="E2234" s="1">
        <v>0.62</v>
      </c>
      <c r="J2234" s="64" t="s">
        <v>430</v>
      </c>
      <c r="K2234" s="64" t="s">
        <v>562</v>
      </c>
      <c r="L2234" s="64" t="s">
        <v>603</v>
      </c>
      <c r="M2234" s="64">
        <v>4</v>
      </c>
      <c r="N2234" s="64">
        <v>5.0999999999999996</v>
      </c>
    </row>
    <row r="2235" spans="1:14" x14ac:dyDescent="0.25">
      <c r="A2235" t="s">
        <v>430</v>
      </c>
      <c r="B2235" s="1" t="s">
        <v>807</v>
      </c>
      <c r="C2235" s="291" t="s">
        <v>809</v>
      </c>
      <c r="D2235" s="1">
        <v>-10</v>
      </c>
      <c r="E2235" s="1">
        <v>0.68</v>
      </c>
      <c r="J2235" s="64" t="s">
        <v>430</v>
      </c>
      <c r="K2235" s="64" t="s">
        <v>562</v>
      </c>
      <c r="L2235" s="64" t="s">
        <v>603</v>
      </c>
      <c r="M2235" s="64">
        <v>5</v>
      </c>
      <c r="N2235" s="64">
        <v>6.9</v>
      </c>
    </row>
    <row r="2236" spans="1:14" x14ac:dyDescent="0.25">
      <c r="A2236" t="s">
        <v>430</v>
      </c>
      <c r="B2236" s="1" t="s">
        <v>807</v>
      </c>
      <c r="C2236" s="291" t="s">
        <v>809</v>
      </c>
      <c r="D2236" s="1">
        <v>-9</v>
      </c>
      <c r="E2236" s="1">
        <v>0.75</v>
      </c>
      <c r="J2236" s="64" t="s">
        <v>430</v>
      </c>
      <c r="K2236" s="64" t="s">
        <v>562</v>
      </c>
      <c r="L2236" s="64" t="s">
        <v>603</v>
      </c>
      <c r="M2236" s="64">
        <v>6</v>
      </c>
      <c r="N2236" s="64">
        <v>9</v>
      </c>
    </row>
    <row r="2237" spans="1:14" x14ac:dyDescent="0.25">
      <c r="A2237" t="s">
        <v>430</v>
      </c>
      <c r="B2237" s="1" t="s">
        <v>807</v>
      </c>
      <c r="C2237" s="291" t="s">
        <v>809</v>
      </c>
      <c r="D2237" s="1">
        <v>-8</v>
      </c>
      <c r="E2237" s="1">
        <v>0.82</v>
      </c>
      <c r="J2237" s="64" t="s">
        <v>430</v>
      </c>
      <c r="K2237" s="64" t="s">
        <v>562</v>
      </c>
      <c r="L2237" s="64" t="s">
        <v>603</v>
      </c>
      <c r="M2237" s="64">
        <v>7</v>
      </c>
      <c r="N2237" s="64">
        <v>12.5</v>
      </c>
    </row>
    <row r="2238" spans="1:14" x14ac:dyDescent="0.25">
      <c r="A2238" t="s">
        <v>430</v>
      </c>
      <c r="B2238" s="1" t="s">
        <v>807</v>
      </c>
      <c r="C2238" s="291" t="s">
        <v>809</v>
      </c>
      <c r="D2238" s="1">
        <v>-7</v>
      </c>
      <c r="E2238" s="1">
        <v>0.9</v>
      </c>
      <c r="J2238" s="64" t="s">
        <v>430</v>
      </c>
      <c r="K2238" s="64" t="s">
        <v>562</v>
      </c>
      <c r="L2238" s="64" t="s">
        <v>603</v>
      </c>
      <c r="M2238" s="64">
        <v>8</v>
      </c>
      <c r="N2238" s="64">
        <v>16.100000000000001</v>
      </c>
    </row>
    <row r="2239" spans="1:14" x14ac:dyDescent="0.25">
      <c r="A2239" t="s">
        <v>430</v>
      </c>
      <c r="B2239" s="1" t="s">
        <v>807</v>
      </c>
      <c r="C2239" s="291" t="s">
        <v>809</v>
      </c>
      <c r="D2239" s="1">
        <v>-6</v>
      </c>
      <c r="E2239" s="1">
        <v>0.97</v>
      </c>
      <c r="J2239" s="64" t="s">
        <v>430</v>
      </c>
      <c r="K2239" s="64" t="s">
        <v>562</v>
      </c>
      <c r="L2239" s="64" t="s">
        <v>603</v>
      </c>
      <c r="M2239" s="64">
        <v>9</v>
      </c>
      <c r="N2239" s="64">
        <v>22</v>
      </c>
    </row>
    <row r="2240" spans="1:14" x14ac:dyDescent="0.25">
      <c r="A2240" t="s">
        <v>430</v>
      </c>
      <c r="B2240" s="1" t="s">
        <v>807</v>
      </c>
      <c r="C2240" s="291" t="s">
        <v>809</v>
      </c>
      <c r="D2240" s="1">
        <v>-5</v>
      </c>
      <c r="E2240" s="1">
        <v>1.04</v>
      </c>
      <c r="J2240" s="64" t="s">
        <v>430</v>
      </c>
      <c r="K2240" s="64" t="s">
        <v>562</v>
      </c>
      <c r="L2240" s="64" t="s">
        <v>603</v>
      </c>
      <c r="M2240" s="64">
        <v>10</v>
      </c>
      <c r="N2240" s="64">
        <v>30.5</v>
      </c>
    </row>
    <row r="2241" spans="1:14" x14ac:dyDescent="0.25">
      <c r="A2241" t="s">
        <v>430</v>
      </c>
      <c r="B2241" s="1" t="s">
        <v>807</v>
      </c>
      <c r="C2241" s="291" t="s">
        <v>809</v>
      </c>
      <c r="D2241" s="1">
        <v>-4</v>
      </c>
      <c r="E2241" s="1">
        <v>1.1200000000000001</v>
      </c>
      <c r="J2241" s="64" t="s">
        <v>430</v>
      </c>
      <c r="K2241" s="64" t="s">
        <v>562</v>
      </c>
      <c r="L2241" s="64" t="s">
        <v>604</v>
      </c>
      <c r="M2241" s="64">
        <v>1</v>
      </c>
      <c r="N2241" s="64">
        <v>6.6</v>
      </c>
    </row>
    <row r="2242" spans="1:14" x14ac:dyDescent="0.25">
      <c r="A2242" t="s">
        <v>430</v>
      </c>
      <c r="B2242" s="1" t="s">
        <v>807</v>
      </c>
      <c r="C2242" s="291" t="s">
        <v>809</v>
      </c>
      <c r="D2242" s="1">
        <v>-3</v>
      </c>
      <c r="E2242" s="1">
        <v>1.19</v>
      </c>
      <c r="J2242" s="64" t="s">
        <v>430</v>
      </c>
      <c r="K2242" s="64" t="s">
        <v>562</v>
      </c>
      <c r="L2242" s="64" t="s">
        <v>604</v>
      </c>
      <c r="M2242" s="64">
        <v>2</v>
      </c>
      <c r="N2242" s="64">
        <v>9.1999999999999993</v>
      </c>
    </row>
    <row r="2243" spans="1:14" x14ac:dyDescent="0.25">
      <c r="A2243" t="s">
        <v>430</v>
      </c>
      <c r="B2243" s="1" t="s">
        <v>807</v>
      </c>
      <c r="C2243" s="291" t="s">
        <v>809</v>
      </c>
      <c r="D2243" s="1">
        <v>-2</v>
      </c>
      <c r="E2243" s="1">
        <v>1.27</v>
      </c>
      <c r="J2243" s="64" t="s">
        <v>430</v>
      </c>
      <c r="K2243" s="64" t="s">
        <v>562</v>
      </c>
      <c r="L2243" s="64" t="s">
        <v>604</v>
      </c>
      <c r="M2243" s="64">
        <v>3</v>
      </c>
      <c r="N2243" s="64">
        <v>13</v>
      </c>
    </row>
    <row r="2244" spans="1:14" x14ac:dyDescent="0.25">
      <c r="A2244" t="s">
        <v>430</v>
      </c>
      <c r="B2244" s="1" t="s">
        <v>807</v>
      </c>
      <c r="C2244" s="291" t="s">
        <v>809</v>
      </c>
      <c r="D2244" s="1">
        <v>-1</v>
      </c>
      <c r="E2244" s="1">
        <v>1.34</v>
      </c>
      <c r="J2244" s="64" t="s">
        <v>430</v>
      </c>
      <c r="K2244" s="64" t="s">
        <v>562</v>
      </c>
      <c r="L2244" s="64" t="s">
        <v>604</v>
      </c>
      <c r="M2244" s="64">
        <v>4</v>
      </c>
      <c r="N2244" s="64">
        <v>18.100000000000001</v>
      </c>
    </row>
    <row r="2245" spans="1:14" x14ac:dyDescent="0.25">
      <c r="A2245" t="s">
        <v>430</v>
      </c>
      <c r="B2245" s="1" t="s">
        <v>807</v>
      </c>
      <c r="C2245" s="291" t="s">
        <v>809</v>
      </c>
      <c r="D2245" s="1">
        <v>0</v>
      </c>
      <c r="E2245" s="1">
        <v>1.42</v>
      </c>
      <c r="J2245" s="64" t="s">
        <v>430</v>
      </c>
      <c r="K2245" s="64" t="s">
        <v>562</v>
      </c>
      <c r="L2245" s="64" t="s">
        <v>604</v>
      </c>
      <c r="M2245" s="64">
        <v>5</v>
      </c>
      <c r="N2245" s="64">
        <v>25.3</v>
      </c>
    </row>
    <row r="2246" spans="1:14" x14ac:dyDescent="0.25">
      <c r="A2246" t="s">
        <v>430</v>
      </c>
      <c r="B2246" s="1" t="s">
        <v>807</v>
      </c>
      <c r="C2246" s="291" t="s">
        <v>809</v>
      </c>
      <c r="D2246" s="1">
        <v>1</v>
      </c>
      <c r="E2246" s="1">
        <v>1.51</v>
      </c>
      <c r="J2246" s="64" t="s">
        <v>430</v>
      </c>
      <c r="K2246" s="64" t="s">
        <v>562</v>
      </c>
      <c r="L2246" s="64" t="s">
        <v>604</v>
      </c>
      <c r="M2246" s="64">
        <v>6</v>
      </c>
      <c r="N2246" s="64">
        <v>35</v>
      </c>
    </row>
    <row r="2247" spans="1:14" x14ac:dyDescent="0.25">
      <c r="A2247" t="s">
        <v>430</v>
      </c>
      <c r="B2247" s="1" t="s">
        <v>807</v>
      </c>
      <c r="C2247" s="291" t="s">
        <v>809</v>
      </c>
      <c r="D2247" s="1">
        <v>2</v>
      </c>
      <c r="E2247" s="1">
        <v>1.61</v>
      </c>
      <c r="J2247" s="64" t="s">
        <v>430</v>
      </c>
      <c r="K2247" s="64" t="s">
        <v>562</v>
      </c>
      <c r="L2247" s="64" t="s">
        <v>605</v>
      </c>
      <c r="M2247" s="64">
        <v>1</v>
      </c>
      <c r="N2247" s="64">
        <v>5</v>
      </c>
    </row>
    <row r="2248" spans="1:14" x14ac:dyDescent="0.25">
      <c r="A2248" t="s">
        <v>430</v>
      </c>
      <c r="B2248" s="1" t="s">
        <v>807</v>
      </c>
      <c r="C2248" s="291" t="s">
        <v>809</v>
      </c>
      <c r="D2248" s="1">
        <v>3</v>
      </c>
      <c r="E2248" s="1">
        <v>1.7</v>
      </c>
      <c r="J2248" s="64" t="s">
        <v>430</v>
      </c>
      <c r="K2248" s="64" t="s">
        <v>562</v>
      </c>
      <c r="L2248" s="64" t="s">
        <v>605</v>
      </c>
      <c r="M2248" s="64">
        <v>3</v>
      </c>
      <c r="N2248" s="64">
        <v>8</v>
      </c>
    </row>
    <row r="2249" spans="1:14" x14ac:dyDescent="0.25">
      <c r="A2249" t="s">
        <v>430</v>
      </c>
      <c r="B2249" s="1" t="s">
        <v>807</v>
      </c>
      <c r="C2249" s="291" t="s">
        <v>809</v>
      </c>
      <c r="D2249" s="1">
        <v>4</v>
      </c>
      <c r="E2249" s="1">
        <v>1.8</v>
      </c>
      <c r="J2249" s="64" t="s">
        <v>430</v>
      </c>
      <c r="K2249" s="64" t="s">
        <v>562</v>
      </c>
      <c r="L2249" s="64" t="s">
        <v>605</v>
      </c>
      <c r="M2249" s="64">
        <v>4</v>
      </c>
      <c r="N2249" s="64">
        <v>10</v>
      </c>
    </row>
    <row r="2250" spans="1:14" x14ac:dyDescent="0.25">
      <c r="A2250" t="s">
        <v>430</v>
      </c>
      <c r="B2250" s="1" t="s">
        <v>807</v>
      </c>
      <c r="C2250" s="291" t="s">
        <v>809</v>
      </c>
      <c r="D2250" s="1">
        <v>5</v>
      </c>
      <c r="E2250" s="1">
        <v>1.9</v>
      </c>
      <c r="J2250" s="64" t="s">
        <v>430</v>
      </c>
      <c r="K2250" s="64" t="s">
        <v>562</v>
      </c>
      <c r="L2250" s="64" t="s">
        <v>605</v>
      </c>
      <c r="M2250" s="64">
        <v>5</v>
      </c>
      <c r="N2250" s="64">
        <v>14.5</v>
      </c>
    </row>
    <row r="2251" spans="1:14" x14ac:dyDescent="0.25">
      <c r="A2251" t="s">
        <v>430</v>
      </c>
      <c r="B2251" s="1" t="s">
        <v>807</v>
      </c>
      <c r="C2251" s="291" t="s">
        <v>809</v>
      </c>
      <c r="D2251" s="1">
        <v>6</v>
      </c>
      <c r="E2251" s="1">
        <v>2</v>
      </c>
      <c r="J2251" s="64" t="s">
        <v>430</v>
      </c>
      <c r="K2251" s="64" t="s">
        <v>562</v>
      </c>
      <c r="L2251" s="64" t="s">
        <v>605</v>
      </c>
      <c r="M2251" s="64">
        <v>6</v>
      </c>
      <c r="N2251" s="64">
        <v>21</v>
      </c>
    </row>
    <row r="2252" spans="1:14" x14ac:dyDescent="0.25">
      <c r="A2252" t="s">
        <v>430</v>
      </c>
      <c r="B2252" s="1" t="s">
        <v>807</v>
      </c>
      <c r="C2252" s="291" t="s">
        <v>809</v>
      </c>
      <c r="D2252" s="1">
        <v>7</v>
      </c>
      <c r="E2252" s="1">
        <v>2.08</v>
      </c>
      <c r="J2252" s="64" t="s">
        <v>430</v>
      </c>
      <c r="K2252" s="64" t="s">
        <v>562</v>
      </c>
      <c r="L2252" s="64" t="s">
        <v>605</v>
      </c>
      <c r="M2252" s="64">
        <v>7</v>
      </c>
      <c r="N2252" s="64">
        <v>29</v>
      </c>
    </row>
    <row r="2253" spans="1:14" x14ac:dyDescent="0.25">
      <c r="A2253" t="s">
        <v>430</v>
      </c>
      <c r="B2253" s="1" t="s">
        <v>807</v>
      </c>
      <c r="C2253" s="291" t="s">
        <v>809</v>
      </c>
      <c r="D2253" s="1">
        <v>8</v>
      </c>
      <c r="E2253" s="1">
        <v>2.17</v>
      </c>
      <c r="J2253" s="64" t="s">
        <v>430</v>
      </c>
      <c r="K2253" s="64" t="s">
        <v>562</v>
      </c>
      <c r="L2253" s="64" t="s">
        <v>605</v>
      </c>
      <c r="M2253" s="64">
        <v>8</v>
      </c>
      <c r="N2253" s="64">
        <v>36</v>
      </c>
    </row>
    <row r="2254" spans="1:14" x14ac:dyDescent="0.25">
      <c r="A2254" t="s">
        <v>430</v>
      </c>
      <c r="B2254" s="1" t="s">
        <v>807</v>
      </c>
      <c r="C2254" s="291" t="s">
        <v>809</v>
      </c>
      <c r="D2254" s="1">
        <v>9</v>
      </c>
      <c r="E2254" s="1">
        <v>2.25</v>
      </c>
      <c r="J2254" s="64" t="s">
        <v>430</v>
      </c>
      <c r="K2254" s="64" t="s">
        <v>562</v>
      </c>
      <c r="L2254" s="64" t="s">
        <v>605</v>
      </c>
      <c r="M2254" s="64">
        <v>9</v>
      </c>
      <c r="N2254" s="64">
        <v>50</v>
      </c>
    </row>
    <row r="2255" spans="1:14" x14ac:dyDescent="0.25">
      <c r="A2255" t="s">
        <v>430</v>
      </c>
      <c r="B2255" s="1" t="s">
        <v>807</v>
      </c>
      <c r="C2255" s="291" t="s">
        <v>809</v>
      </c>
      <c r="D2255" s="1">
        <v>10</v>
      </c>
      <c r="E2255" s="1">
        <v>2.33</v>
      </c>
      <c r="J2255" s="64" t="s">
        <v>430</v>
      </c>
      <c r="K2255" s="64" t="s">
        <v>562</v>
      </c>
      <c r="L2255" s="64" t="s">
        <v>605</v>
      </c>
      <c r="M2255" s="64">
        <v>10</v>
      </c>
      <c r="N2255" s="64">
        <v>65</v>
      </c>
    </row>
    <row r="2256" spans="1:14" x14ac:dyDescent="0.25">
      <c r="A2256" t="s">
        <v>430</v>
      </c>
      <c r="B2256" s="1" t="s">
        <v>807</v>
      </c>
      <c r="C2256" s="291" t="s">
        <v>809</v>
      </c>
      <c r="D2256" s="1">
        <v>11</v>
      </c>
      <c r="E2256" s="1">
        <v>2.42</v>
      </c>
      <c r="J2256" s="64" t="s">
        <v>430</v>
      </c>
      <c r="K2256" s="64" t="s">
        <v>562</v>
      </c>
      <c r="L2256" s="64" t="s">
        <v>605</v>
      </c>
      <c r="M2256" s="64">
        <v>11</v>
      </c>
      <c r="N2256" s="64">
        <v>80</v>
      </c>
    </row>
    <row r="2257" spans="1:14" x14ac:dyDescent="0.25">
      <c r="A2257" t="s">
        <v>430</v>
      </c>
      <c r="B2257" s="1" t="s">
        <v>807</v>
      </c>
      <c r="C2257" s="291" t="s">
        <v>809</v>
      </c>
      <c r="D2257" s="1">
        <v>12</v>
      </c>
      <c r="E2257" s="1">
        <v>2.5</v>
      </c>
      <c r="J2257" s="64" t="s">
        <v>430</v>
      </c>
      <c r="K2257" s="64" t="s">
        <v>562</v>
      </c>
      <c r="L2257" s="64" t="s">
        <v>606</v>
      </c>
      <c r="M2257" s="64">
        <v>1</v>
      </c>
      <c r="N2257" s="64">
        <v>9.6999999999999993</v>
      </c>
    </row>
    <row r="2258" spans="1:14" x14ac:dyDescent="0.25">
      <c r="A2258" t="s">
        <v>430</v>
      </c>
      <c r="B2258" s="1" t="s">
        <v>807</v>
      </c>
      <c r="C2258" s="291" t="s">
        <v>810</v>
      </c>
      <c r="D2258" s="1">
        <v>-15</v>
      </c>
      <c r="E2258" s="1">
        <v>0.43</v>
      </c>
      <c r="J2258" s="64" t="s">
        <v>430</v>
      </c>
      <c r="K2258" s="64" t="s">
        <v>562</v>
      </c>
      <c r="L2258" s="64" t="s">
        <v>606</v>
      </c>
      <c r="M2258" s="64">
        <v>2</v>
      </c>
      <c r="N2258" s="64">
        <v>13.8</v>
      </c>
    </row>
    <row r="2259" spans="1:14" x14ac:dyDescent="0.25">
      <c r="A2259" t="s">
        <v>430</v>
      </c>
      <c r="B2259" s="1" t="s">
        <v>807</v>
      </c>
      <c r="C2259" s="291" t="s">
        <v>810</v>
      </c>
      <c r="D2259" s="1">
        <v>-14</v>
      </c>
      <c r="E2259" s="1">
        <v>0.5</v>
      </c>
      <c r="J2259" s="64" t="s">
        <v>430</v>
      </c>
      <c r="K2259" s="64" t="s">
        <v>562</v>
      </c>
      <c r="L2259" s="64" t="s">
        <v>606</v>
      </c>
      <c r="M2259" s="64">
        <v>3</v>
      </c>
      <c r="N2259" s="64">
        <v>19.399999999999999</v>
      </c>
    </row>
    <row r="2260" spans="1:14" x14ac:dyDescent="0.25">
      <c r="A2260" t="s">
        <v>430</v>
      </c>
      <c r="B2260" s="1" t="s">
        <v>807</v>
      </c>
      <c r="C2260" s="291" t="s">
        <v>810</v>
      </c>
      <c r="D2260" s="1">
        <v>-13</v>
      </c>
      <c r="E2260" s="1">
        <v>0.56000000000000005</v>
      </c>
      <c r="J2260" s="64" t="s">
        <v>430</v>
      </c>
      <c r="K2260" s="64" t="s">
        <v>562</v>
      </c>
      <c r="L2260" s="64" t="s">
        <v>606</v>
      </c>
      <c r="M2260" s="64">
        <v>4</v>
      </c>
      <c r="N2260" s="64">
        <v>26.8</v>
      </c>
    </row>
    <row r="2261" spans="1:14" x14ac:dyDescent="0.25">
      <c r="A2261" t="s">
        <v>430</v>
      </c>
      <c r="B2261" s="1" t="s">
        <v>807</v>
      </c>
      <c r="C2261" s="291" t="s">
        <v>810</v>
      </c>
      <c r="D2261" s="1">
        <v>-12</v>
      </c>
      <c r="E2261" s="1">
        <v>0.63</v>
      </c>
      <c r="J2261" s="64" t="s">
        <v>430</v>
      </c>
      <c r="K2261" s="64" t="s">
        <v>562</v>
      </c>
      <c r="L2261" s="64" t="s">
        <v>606</v>
      </c>
      <c r="M2261" s="64">
        <v>5</v>
      </c>
      <c r="N2261" s="64">
        <v>37.5</v>
      </c>
    </row>
    <row r="2262" spans="1:14" x14ac:dyDescent="0.25">
      <c r="A2262" t="s">
        <v>430</v>
      </c>
      <c r="B2262" s="1" t="s">
        <v>807</v>
      </c>
      <c r="C2262" s="291" t="s">
        <v>810</v>
      </c>
      <c r="D2262" s="1">
        <v>-11</v>
      </c>
      <c r="E2262" s="1">
        <v>0.7</v>
      </c>
      <c r="J2262" s="64" t="s">
        <v>430</v>
      </c>
      <c r="K2262" s="64" t="s">
        <v>562</v>
      </c>
      <c r="L2262" s="64" t="s">
        <v>606</v>
      </c>
      <c r="M2262" s="64">
        <v>6</v>
      </c>
      <c r="N2262" s="64">
        <v>52</v>
      </c>
    </row>
    <row r="2263" spans="1:14" x14ac:dyDescent="0.25">
      <c r="A2263" t="s">
        <v>430</v>
      </c>
      <c r="B2263" s="1" t="s">
        <v>807</v>
      </c>
      <c r="C2263" s="291" t="s">
        <v>810</v>
      </c>
      <c r="D2263" s="1">
        <v>-10</v>
      </c>
      <c r="E2263" s="1">
        <v>0.76</v>
      </c>
      <c r="J2263" s="64" t="s">
        <v>430</v>
      </c>
      <c r="K2263" s="64" t="s">
        <v>562</v>
      </c>
      <c r="L2263" s="64" t="s">
        <v>607</v>
      </c>
      <c r="M2263" s="64">
        <v>1</v>
      </c>
      <c r="N2263" s="64">
        <v>7.9</v>
      </c>
    </row>
    <row r="2264" spans="1:14" x14ac:dyDescent="0.25">
      <c r="A2264" t="s">
        <v>430</v>
      </c>
      <c r="B2264" s="1" t="s">
        <v>807</v>
      </c>
      <c r="C2264" s="291" t="s">
        <v>810</v>
      </c>
      <c r="D2264" s="1">
        <v>-9</v>
      </c>
      <c r="E2264" s="1">
        <v>0.83</v>
      </c>
      <c r="J2264" s="64" t="s">
        <v>430</v>
      </c>
      <c r="K2264" s="64" t="s">
        <v>562</v>
      </c>
      <c r="L2264" s="64" t="s">
        <v>607</v>
      </c>
      <c r="M2264" s="64">
        <v>3</v>
      </c>
      <c r="N2264" s="64">
        <v>10.4</v>
      </c>
    </row>
    <row r="2265" spans="1:14" x14ac:dyDescent="0.25">
      <c r="A2265" t="s">
        <v>430</v>
      </c>
      <c r="B2265" s="1" t="s">
        <v>807</v>
      </c>
      <c r="C2265" s="291" t="s">
        <v>810</v>
      </c>
      <c r="D2265" s="1">
        <v>-8</v>
      </c>
      <c r="E2265" s="1">
        <v>0.89</v>
      </c>
      <c r="J2265" s="64" t="s">
        <v>430</v>
      </c>
      <c r="K2265" s="64" t="s">
        <v>562</v>
      </c>
      <c r="L2265" s="64" t="s">
        <v>607</v>
      </c>
      <c r="M2265" s="64">
        <v>4</v>
      </c>
      <c r="N2265" s="64">
        <v>14.5</v>
      </c>
    </row>
    <row r="2266" spans="1:14" x14ac:dyDescent="0.25">
      <c r="A2266" t="s">
        <v>430</v>
      </c>
      <c r="B2266" s="1" t="s">
        <v>807</v>
      </c>
      <c r="C2266" s="291" t="s">
        <v>810</v>
      </c>
      <c r="D2266" s="1">
        <v>-7</v>
      </c>
      <c r="E2266" s="1">
        <v>0.96</v>
      </c>
      <c r="J2266" s="64" t="s">
        <v>430</v>
      </c>
      <c r="K2266" s="64" t="s">
        <v>562</v>
      </c>
      <c r="L2266" s="64" t="s">
        <v>607</v>
      </c>
      <c r="M2266" s="64">
        <v>5</v>
      </c>
      <c r="N2266" s="64">
        <v>20.5</v>
      </c>
    </row>
    <row r="2267" spans="1:14" x14ac:dyDescent="0.25">
      <c r="A2267" t="s">
        <v>430</v>
      </c>
      <c r="B2267" s="1" t="s">
        <v>807</v>
      </c>
      <c r="C2267" s="291" t="s">
        <v>810</v>
      </c>
      <c r="D2267" s="1">
        <v>-6</v>
      </c>
      <c r="E2267" s="1">
        <v>1.02</v>
      </c>
      <c r="J2267" s="64" t="s">
        <v>430</v>
      </c>
      <c r="K2267" s="64" t="s">
        <v>562</v>
      </c>
      <c r="L2267" s="64" t="s">
        <v>607</v>
      </c>
      <c r="M2267" s="64">
        <v>6</v>
      </c>
      <c r="N2267" s="64">
        <v>27.5</v>
      </c>
    </row>
    <row r="2268" spans="1:14" x14ac:dyDescent="0.25">
      <c r="A2268" t="s">
        <v>430</v>
      </c>
      <c r="B2268" s="1" t="s">
        <v>807</v>
      </c>
      <c r="C2268" s="291" t="s">
        <v>810</v>
      </c>
      <c r="D2268" s="1">
        <v>-5</v>
      </c>
      <c r="E2268" s="1">
        <v>1.0900000000000001</v>
      </c>
      <c r="J2268" s="64" t="s">
        <v>430</v>
      </c>
      <c r="K2268" s="64" t="s">
        <v>562</v>
      </c>
      <c r="L2268" s="64" t="s">
        <v>607</v>
      </c>
      <c r="M2268" s="64">
        <v>7</v>
      </c>
      <c r="N2268" s="64">
        <v>39</v>
      </c>
    </row>
    <row r="2269" spans="1:14" x14ac:dyDescent="0.25">
      <c r="A2269" t="s">
        <v>430</v>
      </c>
      <c r="B2269" s="1" t="s">
        <v>807</v>
      </c>
      <c r="C2269" s="291" t="s">
        <v>810</v>
      </c>
      <c r="D2269" s="1">
        <v>-4</v>
      </c>
      <c r="E2269" s="1">
        <v>1.1499999999999999</v>
      </c>
      <c r="J2269" s="64" t="s">
        <v>430</v>
      </c>
      <c r="K2269" s="64" t="s">
        <v>562</v>
      </c>
      <c r="L2269" s="64" t="s">
        <v>607</v>
      </c>
      <c r="M2269" s="64">
        <v>8</v>
      </c>
      <c r="N2269" s="64">
        <v>52.5</v>
      </c>
    </row>
    <row r="2270" spans="1:14" x14ac:dyDescent="0.25">
      <c r="A2270" t="s">
        <v>430</v>
      </c>
      <c r="B2270" s="1" t="s">
        <v>807</v>
      </c>
      <c r="C2270" s="291" t="s">
        <v>810</v>
      </c>
      <c r="D2270" s="1">
        <v>-3</v>
      </c>
      <c r="E2270" s="1">
        <v>1.22</v>
      </c>
      <c r="J2270" s="64" t="s">
        <v>430</v>
      </c>
      <c r="K2270" s="64" t="s">
        <v>562</v>
      </c>
      <c r="L2270" s="64" t="s">
        <v>607</v>
      </c>
      <c r="M2270" s="64">
        <v>9</v>
      </c>
      <c r="N2270" s="64">
        <v>72.5</v>
      </c>
    </row>
    <row r="2271" spans="1:14" x14ac:dyDescent="0.25">
      <c r="A2271" t="s">
        <v>430</v>
      </c>
      <c r="B2271" s="1" t="s">
        <v>807</v>
      </c>
      <c r="C2271" s="291" t="s">
        <v>810</v>
      </c>
      <c r="D2271" s="1">
        <v>-2</v>
      </c>
      <c r="E2271" s="1">
        <v>1.29</v>
      </c>
      <c r="J2271" s="64" t="s">
        <v>430</v>
      </c>
      <c r="K2271" s="64" t="s">
        <v>562</v>
      </c>
      <c r="L2271" s="64" t="s">
        <v>607</v>
      </c>
      <c r="M2271" s="64">
        <v>10</v>
      </c>
      <c r="N2271" s="64">
        <v>97.5</v>
      </c>
    </row>
    <row r="2272" spans="1:14" x14ac:dyDescent="0.25">
      <c r="A2272" t="s">
        <v>430</v>
      </c>
      <c r="B2272" s="1" t="s">
        <v>807</v>
      </c>
      <c r="C2272" s="291" t="s">
        <v>810</v>
      </c>
      <c r="D2272" s="1">
        <v>-1</v>
      </c>
      <c r="E2272" s="1">
        <v>1.35</v>
      </c>
      <c r="J2272" s="64" t="s">
        <v>430</v>
      </c>
      <c r="K2272" s="64" t="s">
        <v>562</v>
      </c>
      <c r="L2272" s="64" t="s">
        <v>607</v>
      </c>
      <c r="M2272" s="64">
        <v>11</v>
      </c>
      <c r="N2272" s="64">
        <v>128</v>
      </c>
    </row>
    <row r="2273" spans="1:14" x14ac:dyDescent="0.25">
      <c r="A2273" t="s">
        <v>430</v>
      </c>
      <c r="B2273" s="1" t="s">
        <v>807</v>
      </c>
      <c r="C2273" s="291" t="s">
        <v>810</v>
      </c>
      <c r="D2273" s="1">
        <v>0</v>
      </c>
      <c r="E2273" s="1">
        <v>1.42</v>
      </c>
      <c r="J2273" s="64" t="s">
        <v>430</v>
      </c>
      <c r="K2273" s="64" t="s">
        <v>562</v>
      </c>
      <c r="L2273" s="64" t="s">
        <v>607</v>
      </c>
      <c r="M2273" s="64">
        <v>12</v>
      </c>
      <c r="N2273" s="64">
        <v>156.5</v>
      </c>
    </row>
    <row r="2274" spans="1:14" x14ac:dyDescent="0.25">
      <c r="A2274" t="s">
        <v>430</v>
      </c>
      <c r="B2274" s="1" t="s">
        <v>807</v>
      </c>
      <c r="C2274" s="291" t="s">
        <v>810</v>
      </c>
      <c r="D2274" s="1">
        <v>1</v>
      </c>
      <c r="E2274" s="1">
        <v>1.5</v>
      </c>
      <c r="J2274" s="64" t="s">
        <v>430</v>
      </c>
      <c r="K2274" s="64" t="s">
        <v>562</v>
      </c>
      <c r="L2274" s="64" t="s">
        <v>608</v>
      </c>
      <c r="M2274" s="64">
        <v>1</v>
      </c>
      <c r="N2274" s="64">
        <v>15.5</v>
      </c>
    </row>
    <row r="2275" spans="1:14" x14ac:dyDescent="0.25">
      <c r="A2275" t="s">
        <v>430</v>
      </c>
      <c r="B2275" s="1" t="s">
        <v>807</v>
      </c>
      <c r="C2275" s="291" t="s">
        <v>810</v>
      </c>
      <c r="D2275" s="1">
        <v>2</v>
      </c>
      <c r="E2275" s="1">
        <v>1.57</v>
      </c>
      <c r="J2275" s="64" t="s">
        <v>430</v>
      </c>
      <c r="K2275" s="64" t="s">
        <v>562</v>
      </c>
      <c r="L2275" s="64" t="s">
        <v>608</v>
      </c>
      <c r="M2275" s="64">
        <v>2</v>
      </c>
      <c r="N2275" s="64">
        <v>21.5</v>
      </c>
    </row>
    <row r="2276" spans="1:14" x14ac:dyDescent="0.25">
      <c r="A2276" t="s">
        <v>430</v>
      </c>
      <c r="B2276" s="1" t="s">
        <v>807</v>
      </c>
      <c r="C2276" s="291" t="s">
        <v>810</v>
      </c>
      <c r="D2276" s="1">
        <v>3</v>
      </c>
      <c r="E2276" s="1">
        <v>1.65</v>
      </c>
      <c r="J2276" s="64" t="s">
        <v>430</v>
      </c>
      <c r="K2276" s="64" t="s">
        <v>562</v>
      </c>
      <c r="L2276" s="64" t="s">
        <v>608</v>
      </c>
      <c r="M2276" s="64">
        <v>3</v>
      </c>
      <c r="N2276" s="64">
        <v>30</v>
      </c>
    </row>
    <row r="2277" spans="1:14" x14ac:dyDescent="0.25">
      <c r="A2277" t="s">
        <v>430</v>
      </c>
      <c r="B2277" s="1" t="s">
        <v>807</v>
      </c>
      <c r="C2277" s="291" t="s">
        <v>810</v>
      </c>
      <c r="D2277" s="1">
        <v>4</v>
      </c>
      <c r="E2277" s="1">
        <v>1.73</v>
      </c>
      <c r="J2277" s="64" t="s">
        <v>430</v>
      </c>
      <c r="K2277" s="64" t="s">
        <v>562</v>
      </c>
      <c r="L2277" s="64" t="s">
        <v>608</v>
      </c>
      <c r="M2277" s="64">
        <v>4</v>
      </c>
      <c r="N2277" s="64">
        <v>41.5</v>
      </c>
    </row>
    <row r="2278" spans="1:14" x14ac:dyDescent="0.25">
      <c r="A2278" t="s">
        <v>430</v>
      </c>
      <c r="B2278" s="1" t="s">
        <v>807</v>
      </c>
      <c r="C2278" s="291" t="s">
        <v>810</v>
      </c>
      <c r="D2278" s="1">
        <v>5</v>
      </c>
      <c r="E2278" s="1">
        <v>1.8</v>
      </c>
      <c r="J2278" s="64" t="s">
        <v>430</v>
      </c>
      <c r="K2278" s="64" t="s">
        <v>562</v>
      </c>
      <c r="L2278" s="64" t="s">
        <v>608</v>
      </c>
      <c r="M2278" s="64">
        <v>5</v>
      </c>
      <c r="N2278" s="64">
        <v>58.5</v>
      </c>
    </row>
    <row r="2279" spans="1:14" x14ac:dyDescent="0.25">
      <c r="A2279" t="s">
        <v>430</v>
      </c>
      <c r="B2279" s="1" t="s">
        <v>807</v>
      </c>
      <c r="C2279" s="291" t="s">
        <v>810</v>
      </c>
      <c r="D2279" s="1">
        <v>6</v>
      </c>
      <c r="E2279" s="1">
        <v>1.88</v>
      </c>
      <c r="J2279" s="64" t="s">
        <v>430</v>
      </c>
      <c r="K2279" s="64" t="s">
        <v>562</v>
      </c>
      <c r="L2279" s="64" t="s">
        <v>608</v>
      </c>
      <c r="M2279" s="64">
        <v>6</v>
      </c>
      <c r="N2279" s="64">
        <v>81.5</v>
      </c>
    </row>
    <row r="2280" spans="1:14" x14ac:dyDescent="0.25">
      <c r="A2280" t="s">
        <v>430</v>
      </c>
      <c r="B2280" s="1" t="s">
        <v>807</v>
      </c>
      <c r="C2280" s="291" t="s">
        <v>810</v>
      </c>
      <c r="D2280" s="1">
        <v>7</v>
      </c>
      <c r="E2280" s="1">
        <v>1.96</v>
      </c>
      <c r="J2280" s="64" t="s">
        <v>430</v>
      </c>
      <c r="K2280" s="64" t="s">
        <v>562</v>
      </c>
      <c r="L2280" s="64" t="s">
        <v>609</v>
      </c>
      <c r="M2280" s="64">
        <v>1</v>
      </c>
      <c r="N2280" s="64">
        <v>10</v>
      </c>
    </row>
    <row r="2281" spans="1:14" x14ac:dyDescent="0.25">
      <c r="A2281" t="s">
        <v>430</v>
      </c>
      <c r="B2281" s="1" t="s">
        <v>807</v>
      </c>
      <c r="C2281" s="291" t="s">
        <v>810</v>
      </c>
      <c r="D2281" s="1">
        <v>8</v>
      </c>
      <c r="E2281" s="1">
        <v>2.0299999999999998</v>
      </c>
      <c r="J2281" s="64" t="s">
        <v>430</v>
      </c>
      <c r="K2281" s="64" t="s">
        <v>562</v>
      </c>
      <c r="L2281" s="64" t="s">
        <v>609</v>
      </c>
      <c r="M2281" s="64">
        <v>3</v>
      </c>
      <c r="N2281" s="64">
        <v>12</v>
      </c>
    </row>
    <row r="2282" spans="1:14" x14ac:dyDescent="0.25">
      <c r="A2282" t="s">
        <v>430</v>
      </c>
      <c r="B2282" s="1" t="s">
        <v>807</v>
      </c>
      <c r="C2282" s="291" t="s">
        <v>810</v>
      </c>
      <c r="D2282" s="1">
        <v>9</v>
      </c>
      <c r="E2282" s="1">
        <v>2.11</v>
      </c>
      <c r="J2282" s="64" t="s">
        <v>430</v>
      </c>
      <c r="K2282" s="64" t="s">
        <v>562</v>
      </c>
      <c r="L2282" s="64" t="s">
        <v>609</v>
      </c>
      <c r="M2282" s="64">
        <v>4</v>
      </c>
      <c r="N2282" s="64">
        <v>16</v>
      </c>
    </row>
    <row r="2283" spans="1:14" x14ac:dyDescent="0.25">
      <c r="A2283" t="s">
        <v>430</v>
      </c>
      <c r="B2283" s="1" t="s">
        <v>807</v>
      </c>
      <c r="C2283" s="291" t="s">
        <v>810</v>
      </c>
      <c r="D2283" s="1">
        <v>10</v>
      </c>
      <c r="E2283" s="1">
        <v>2.1800000000000002</v>
      </c>
      <c r="J2283" s="64" t="s">
        <v>430</v>
      </c>
      <c r="K2283" s="64" t="s">
        <v>562</v>
      </c>
      <c r="L2283" s="64" t="s">
        <v>609</v>
      </c>
      <c r="M2283" s="64">
        <v>5</v>
      </c>
      <c r="N2283" s="64">
        <v>21</v>
      </c>
    </row>
    <row r="2284" spans="1:14" x14ac:dyDescent="0.25">
      <c r="A2284" t="s">
        <v>430</v>
      </c>
      <c r="B2284" s="1" t="s">
        <v>807</v>
      </c>
      <c r="C2284" s="291" t="s">
        <v>810</v>
      </c>
      <c r="D2284" s="1">
        <v>11</v>
      </c>
      <c r="E2284" s="1">
        <v>2.2599999999999998</v>
      </c>
      <c r="J2284" s="64" t="s">
        <v>430</v>
      </c>
      <c r="K2284" s="64" t="s">
        <v>562</v>
      </c>
      <c r="L2284" s="64" t="s">
        <v>609</v>
      </c>
      <c r="M2284" s="64">
        <v>6</v>
      </c>
      <c r="N2284" s="64">
        <v>29</v>
      </c>
    </row>
    <row r="2285" spans="1:14" x14ac:dyDescent="0.25">
      <c r="A2285" t="s">
        <v>430</v>
      </c>
      <c r="B2285" s="1" t="s">
        <v>807</v>
      </c>
      <c r="C2285" s="291" t="s">
        <v>810</v>
      </c>
      <c r="D2285" s="1">
        <v>12</v>
      </c>
      <c r="E2285" s="1">
        <v>2.33</v>
      </c>
      <c r="J2285" s="64" t="s">
        <v>430</v>
      </c>
      <c r="K2285" s="64" t="s">
        <v>562</v>
      </c>
      <c r="L2285" s="64" t="s">
        <v>609</v>
      </c>
      <c r="M2285" s="64">
        <v>7</v>
      </c>
      <c r="N2285" s="64">
        <v>37</v>
      </c>
    </row>
    <row r="2286" spans="1:14" x14ac:dyDescent="0.25">
      <c r="A2286" t="s">
        <v>430</v>
      </c>
      <c r="B2286" s="1" t="s">
        <v>807</v>
      </c>
      <c r="C2286" s="291" t="s">
        <v>811</v>
      </c>
      <c r="D2286" s="1">
        <v>-15</v>
      </c>
      <c r="E2286" s="1">
        <v>0.41</v>
      </c>
      <c r="J2286" s="64" t="s">
        <v>430</v>
      </c>
      <c r="K2286" s="64" t="s">
        <v>562</v>
      </c>
      <c r="L2286" s="64" t="s">
        <v>609</v>
      </c>
      <c r="M2286" s="64">
        <v>8</v>
      </c>
      <c r="N2286" s="64">
        <v>49</v>
      </c>
    </row>
    <row r="2287" spans="1:14" x14ac:dyDescent="0.25">
      <c r="A2287" t="s">
        <v>430</v>
      </c>
      <c r="B2287" s="1" t="s">
        <v>807</v>
      </c>
      <c r="C2287" s="291" t="s">
        <v>811</v>
      </c>
      <c r="D2287" s="1">
        <v>-14</v>
      </c>
      <c r="E2287" s="1">
        <v>0.51</v>
      </c>
      <c r="J2287" s="64" t="s">
        <v>430</v>
      </c>
      <c r="K2287" s="64" t="s">
        <v>562</v>
      </c>
      <c r="L2287" s="64" t="s">
        <v>609</v>
      </c>
      <c r="M2287" s="64">
        <v>9</v>
      </c>
      <c r="N2287" s="64">
        <v>65</v>
      </c>
    </row>
    <row r="2288" spans="1:14" x14ac:dyDescent="0.25">
      <c r="A2288" t="s">
        <v>430</v>
      </c>
      <c r="B2288" s="1" t="s">
        <v>807</v>
      </c>
      <c r="C2288" s="291" t="s">
        <v>811</v>
      </c>
      <c r="D2288" s="1">
        <v>-13</v>
      </c>
      <c r="E2288" s="1">
        <v>0.6</v>
      </c>
      <c r="J2288" s="64" t="s">
        <v>430</v>
      </c>
      <c r="K2288" s="64" t="s">
        <v>562</v>
      </c>
      <c r="L2288" s="64" t="s">
        <v>609</v>
      </c>
      <c r="M2288" s="64">
        <v>10</v>
      </c>
      <c r="N2288" s="64">
        <v>90</v>
      </c>
    </row>
    <row r="2289" spans="1:14" x14ac:dyDescent="0.25">
      <c r="A2289" t="s">
        <v>430</v>
      </c>
      <c r="B2289" s="1" t="s">
        <v>807</v>
      </c>
      <c r="C2289" s="291" t="s">
        <v>811</v>
      </c>
      <c r="D2289" s="1">
        <v>-12</v>
      </c>
      <c r="E2289" s="1">
        <v>0.7</v>
      </c>
      <c r="J2289" s="64" t="s">
        <v>430</v>
      </c>
      <c r="K2289" s="64" t="s">
        <v>562</v>
      </c>
      <c r="L2289" s="64" t="s">
        <v>609</v>
      </c>
      <c r="M2289" s="64">
        <v>11</v>
      </c>
      <c r="N2289" s="64">
        <v>145</v>
      </c>
    </row>
    <row r="2290" spans="1:14" x14ac:dyDescent="0.25">
      <c r="A2290" t="s">
        <v>430</v>
      </c>
      <c r="B2290" s="1" t="s">
        <v>807</v>
      </c>
      <c r="C2290" s="291" t="s">
        <v>811</v>
      </c>
      <c r="D2290" s="1">
        <v>-11</v>
      </c>
      <c r="E2290" s="1">
        <v>0.8</v>
      </c>
      <c r="J2290" s="64" t="s">
        <v>430</v>
      </c>
      <c r="K2290" s="64" t="s">
        <v>562</v>
      </c>
      <c r="L2290" s="64" t="s">
        <v>610</v>
      </c>
      <c r="M2290" s="64">
        <v>1</v>
      </c>
      <c r="N2290" s="64">
        <v>16.2</v>
      </c>
    </row>
    <row r="2291" spans="1:14" x14ac:dyDescent="0.25">
      <c r="A2291" t="s">
        <v>430</v>
      </c>
      <c r="B2291" s="1" t="s">
        <v>807</v>
      </c>
      <c r="C2291" s="291" t="s">
        <v>811</v>
      </c>
      <c r="D2291" s="1">
        <v>-10</v>
      </c>
      <c r="E2291" s="1">
        <v>0.9</v>
      </c>
      <c r="J2291" s="64" t="s">
        <v>430</v>
      </c>
      <c r="K2291" s="64" t="s">
        <v>562</v>
      </c>
      <c r="L2291" s="64" t="s">
        <v>610</v>
      </c>
      <c r="M2291" s="64">
        <v>2</v>
      </c>
      <c r="N2291" s="64">
        <v>22.5</v>
      </c>
    </row>
    <row r="2292" spans="1:14" x14ac:dyDescent="0.25">
      <c r="A2292" t="s">
        <v>430</v>
      </c>
      <c r="B2292" s="1" t="s">
        <v>807</v>
      </c>
      <c r="C2292" s="291" t="s">
        <v>811</v>
      </c>
      <c r="D2292" s="1">
        <v>-9</v>
      </c>
      <c r="E2292" s="1">
        <v>0.99</v>
      </c>
      <c r="J2292" s="64" t="s">
        <v>430</v>
      </c>
      <c r="K2292" s="64" t="s">
        <v>562</v>
      </c>
      <c r="L2292" s="64" t="s">
        <v>610</v>
      </c>
      <c r="M2292" s="64">
        <v>3</v>
      </c>
      <c r="N2292" s="64">
        <v>31.5</v>
      </c>
    </row>
    <row r="2293" spans="1:14" x14ac:dyDescent="0.25">
      <c r="A2293" t="s">
        <v>430</v>
      </c>
      <c r="B2293" s="1" t="s">
        <v>807</v>
      </c>
      <c r="C2293" s="291" t="s">
        <v>811</v>
      </c>
      <c r="D2293" s="1">
        <v>-8</v>
      </c>
      <c r="E2293" s="1">
        <v>1.0900000000000001</v>
      </c>
      <c r="J2293" s="64" t="s">
        <v>430</v>
      </c>
      <c r="K2293" s="64" t="s">
        <v>562</v>
      </c>
      <c r="L2293" s="64" t="s">
        <v>610</v>
      </c>
      <c r="M2293" s="64">
        <v>4</v>
      </c>
      <c r="N2293" s="64">
        <v>44</v>
      </c>
    </row>
    <row r="2294" spans="1:14" x14ac:dyDescent="0.25">
      <c r="A2294" t="s">
        <v>430</v>
      </c>
      <c r="B2294" s="1" t="s">
        <v>807</v>
      </c>
      <c r="C2294" s="291" t="s">
        <v>811</v>
      </c>
      <c r="D2294" s="1">
        <v>-7</v>
      </c>
      <c r="E2294" s="1">
        <v>1.18</v>
      </c>
      <c r="J2294" s="64" t="s">
        <v>430</v>
      </c>
      <c r="K2294" s="64" t="s">
        <v>562</v>
      </c>
      <c r="L2294" s="64" t="s">
        <v>610</v>
      </c>
      <c r="M2294" s="64">
        <v>5</v>
      </c>
      <c r="N2294" s="64">
        <v>61</v>
      </c>
    </row>
    <row r="2295" spans="1:14" x14ac:dyDescent="0.25">
      <c r="A2295" t="s">
        <v>430</v>
      </c>
      <c r="B2295" s="1" t="s">
        <v>807</v>
      </c>
      <c r="C2295" s="291" t="s">
        <v>811</v>
      </c>
      <c r="D2295" s="1">
        <v>-6</v>
      </c>
      <c r="E2295" s="1">
        <v>1.26</v>
      </c>
      <c r="J2295" s="64" t="s">
        <v>430</v>
      </c>
      <c r="K2295" s="64" t="s">
        <v>562</v>
      </c>
      <c r="L2295" s="64" t="s">
        <v>610</v>
      </c>
      <c r="M2295" s="64">
        <v>6</v>
      </c>
      <c r="N2295" s="64">
        <v>86</v>
      </c>
    </row>
    <row r="2296" spans="1:14" x14ac:dyDescent="0.25">
      <c r="A2296" t="s">
        <v>430</v>
      </c>
      <c r="B2296" s="1" t="s">
        <v>807</v>
      </c>
      <c r="C2296" s="291" t="s">
        <v>811</v>
      </c>
      <c r="D2296" s="1">
        <v>-5</v>
      </c>
      <c r="E2296" s="1">
        <v>1.35</v>
      </c>
      <c r="J2296" s="64" t="s">
        <v>430</v>
      </c>
      <c r="K2296" s="64" t="s">
        <v>562</v>
      </c>
      <c r="L2296" s="64" t="s">
        <v>611</v>
      </c>
      <c r="M2296" s="64">
        <v>0</v>
      </c>
      <c r="N2296" s="64">
        <v>8.1</v>
      </c>
    </row>
    <row r="2297" spans="1:14" x14ac:dyDescent="0.25">
      <c r="A2297" t="s">
        <v>430</v>
      </c>
      <c r="B2297" s="1" t="s">
        <v>807</v>
      </c>
      <c r="C2297" s="291" t="s">
        <v>811</v>
      </c>
      <c r="D2297" s="1">
        <v>-4</v>
      </c>
      <c r="E2297" s="1">
        <v>1.44</v>
      </c>
      <c r="J2297" s="64" t="s">
        <v>430</v>
      </c>
      <c r="K2297" s="64" t="s">
        <v>562</v>
      </c>
      <c r="L2297" s="64" t="s">
        <v>611</v>
      </c>
      <c r="M2297" s="64" t="s">
        <v>2428</v>
      </c>
      <c r="N2297" s="64">
        <v>12</v>
      </c>
    </row>
    <row r="2298" spans="1:14" x14ac:dyDescent="0.25">
      <c r="A2298" t="s">
        <v>430</v>
      </c>
      <c r="B2298" s="1" t="s">
        <v>807</v>
      </c>
      <c r="C2298" s="291" t="s">
        <v>811</v>
      </c>
      <c r="D2298" s="1">
        <v>-3</v>
      </c>
      <c r="E2298" s="1">
        <v>1.53</v>
      </c>
      <c r="J2298" s="64" t="s">
        <v>430</v>
      </c>
      <c r="K2298" s="64" t="s">
        <v>562</v>
      </c>
      <c r="L2298" s="64" t="s">
        <v>611</v>
      </c>
      <c r="M2298" s="64">
        <v>1</v>
      </c>
      <c r="N2298" s="64">
        <v>16</v>
      </c>
    </row>
    <row r="2299" spans="1:14" x14ac:dyDescent="0.25">
      <c r="A2299" t="s">
        <v>430</v>
      </c>
      <c r="B2299" s="1" t="s">
        <v>807</v>
      </c>
      <c r="C2299" s="291" t="s">
        <v>811</v>
      </c>
      <c r="D2299" s="1">
        <v>-2</v>
      </c>
      <c r="E2299" s="1">
        <v>1.67</v>
      </c>
      <c r="J2299" s="64" t="s">
        <v>430</v>
      </c>
      <c r="K2299" s="64" t="s">
        <v>562</v>
      </c>
      <c r="L2299" s="64" t="s">
        <v>611</v>
      </c>
      <c r="M2299" s="64" t="s">
        <v>2423</v>
      </c>
      <c r="N2299" s="64">
        <v>26.5</v>
      </c>
    </row>
    <row r="2300" spans="1:14" x14ac:dyDescent="0.25">
      <c r="A2300" t="s">
        <v>430</v>
      </c>
      <c r="B2300" s="1" t="s">
        <v>807</v>
      </c>
      <c r="C2300" s="291" t="s">
        <v>811</v>
      </c>
      <c r="D2300" s="1">
        <v>-1</v>
      </c>
      <c r="E2300" s="1">
        <v>1.82</v>
      </c>
      <c r="J2300" s="64" t="s">
        <v>430</v>
      </c>
      <c r="K2300" s="64" t="s">
        <v>562</v>
      </c>
      <c r="L2300" s="64" t="s">
        <v>611</v>
      </c>
      <c r="M2300" s="64">
        <v>2</v>
      </c>
      <c r="N2300" s="64">
        <v>47.5</v>
      </c>
    </row>
    <row r="2301" spans="1:14" x14ac:dyDescent="0.25">
      <c r="A2301" t="s">
        <v>430</v>
      </c>
      <c r="B2301" s="1" t="s">
        <v>807</v>
      </c>
      <c r="C2301" s="291" t="s">
        <v>811</v>
      </c>
      <c r="D2301" s="1">
        <v>0</v>
      </c>
      <c r="E2301" s="1">
        <v>1.96</v>
      </c>
      <c r="J2301" s="64" t="s">
        <v>430</v>
      </c>
      <c r="K2301" s="64" t="s">
        <v>562</v>
      </c>
      <c r="L2301" s="64" t="s">
        <v>611</v>
      </c>
      <c r="M2301" s="64" t="s">
        <v>2424</v>
      </c>
      <c r="N2301" s="64">
        <v>82</v>
      </c>
    </row>
    <row r="2302" spans="1:14" x14ac:dyDescent="0.25">
      <c r="A2302" t="s">
        <v>430</v>
      </c>
      <c r="B2302" s="1" t="s">
        <v>807</v>
      </c>
      <c r="C2302" s="291" t="s">
        <v>811</v>
      </c>
      <c r="D2302" s="1">
        <v>1</v>
      </c>
      <c r="E2302" s="1">
        <v>2.06</v>
      </c>
      <c r="J2302" s="64" t="s">
        <v>430</v>
      </c>
      <c r="K2302" s="64" t="s">
        <v>562</v>
      </c>
      <c r="L2302" s="64" t="s">
        <v>611</v>
      </c>
      <c r="M2302" s="64">
        <v>3</v>
      </c>
      <c r="N2302" s="64">
        <v>200</v>
      </c>
    </row>
    <row r="2303" spans="1:14" x14ac:dyDescent="0.25">
      <c r="A2303" t="s">
        <v>430</v>
      </c>
      <c r="B2303" s="1" t="s">
        <v>807</v>
      </c>
      <c r="C2303" s="291" t="s">
        <v>811</v>
      </c>
      <c r="D2303" s="1">
        <v>2</v>
      </c>
      <c r="E2303" s="1">
        <v>2.17</v>
      </c>
      <c r="J2303" s="64" t="s">
        <v>430</v>
      </c>
      <c r="K2303" s="64" t="s">
        <v>562</v>
      </c>
      <c r="L2303" s="64" t="s">
        <v>612</v>
      </c>
      <c r="M2303" s="64">
        <v>1</v>
      </c>
      <c r="N2303" s="64">
        <v>17.3</v>
      </c>
    </row>
    <row r="2304" spans="1:14" x14ac:dyDescent="0.25">
      <c r="A2304" t="s">
        <v>430</v>
      </c>
      <c r="B2304" s="1" t="s">
        <v>807</v>
      </c>
      <c r="C2304" s="291" t="s">
        <v>811</v>
      </c>
      <c r="D2304" s="1">
        <v>3</v>
      </c>
      <c r="E2304" s="1">
        <v>2.27</v>
      </c>
      <c r="J2304" s="64" t="s">
        <v>430</v>
      </c>
      <c r="K2304" s="64" t="s">
        <v>562</v>
      </c>
      <c r="L2304" s="64" t="s">
        <v>612</v>
      </c>
      <c r="M2304" s="64">
        <v>2</v>
      </c>
      <c r="N2304" s="64">
        <v>24.5</v>
      </c>
    </row>
    <row r="2305" spans="1:14" x14ac:dyDescent="0.25">
      <c r="A2305" t="s">
        <v>430</v>
      </c>
      <c r="B2305" s="1" t="s">
        <v>807</v>
      </c>
      <c r="C2305" s="291" t="s">
        <v>811</v>
      </c>
      <c r="D2305" s="1">
        <v>4</v>
      </c>
      <c r="E2305" s="1">
        <v>2.36</v>
      </c>
      <c r="J2305" s="64" t="s">
        <v>430</v>
      </c>
      <c r="K2305" s="64" t="s">
        <v>562</v>
      </c>
      <c r="L2305" s="64" t="s">
        <v>612</v>
      </c>
      <c r="M2305" s="64">
        <v>3</v>
      </c>
      <c r="N2305" s="64">
        <v>35.4</v>
      </c>
    </row>
    <row r="2306" spans="1:14" x14ac:dyDescent="0.25">
      <c r="A2306" t="s">
        <v>430</v>
      </c>
      <c r="B2306" s="1" t="s">
        <v>807</v>
      </c>
      <c r="C2306" s="291" t="s">
        <v>811</v>
      </c>
      <c r="D2306" s="1">
        <v>5</v>
      </c>
      <c r="E2306" s="1">
        <v>2.4500000000000002</v>
      </c>
      <c r="J2306" s="64" t="s">
        <v>430</v>
      </c>
      <c r="K2306" s="64" t="s">
        <v>562</v>
      </c>
      <c r="L2306" s="64" t="s">
        <v>612</v>
      </c>
      <c r="M2306" s="64">
        <v>4</v>
      </c>
      <c r="N2306" s="64">
        <v>50</v>
      </c>
    </row>
    <row r="2307" spans="1:14" x14ac:dyDescent="0.25">
      <c r="A2307" t="s">
        <v>430</v>
      </c>
      <c r="B2307" s="1" t="s">
        <v>807</v>
      </c>
      <c r="C2307" s="291" t="s">
        <v>811</v>
      </c>
      <c r="D2307" s="1">
        <v>6</v>
      </c>
      <c r="E2307" s="1">
        <v>2.56</v>
      </c>
      <c r="J2307" s="64" t="s">
        <v>430</v>
      </c>
      <c r="K2307" s="64" t="s">
        <v>562</v>
      </c>
      <c r="L2307" s="64" t="s">
        <v>612</v>
      </c>
      <c r="M2307" s="64">
        <v>5</v>
      </c>
      <c r="N2307" s="64">
        <v>70.7</v>
      </c>
    </row>
    <row r="2308" spans="1:14" x14ac:dyDescent="0.25">
      <c r="A2308" t="s">
        <v>430</v>
      </c>
      <c r="B2308" s="1" t="s">
        <v>807</v>
      </c>
      <c r="C2308" s="291" t="s">
        <v>811</v>
      </c>
      <c r="D2308" s="1">
        <v>7</v>
      </c>
      <c r="E2308" s="1">
        <v>2.67</v>
      </c>
      <c r="J2308" s="64" t="s">
        <v>430</v>
      </c>
      <c r="K2308" s="64" t="s">
        <v>562</v>
      </c>
      <c r="L2308" s="64" t="s">
        <v>612</v>
      </c>
      <c r="M2308" s="64">
        <v>6</v>
      </c>
      <c r="N2308" s="64">
        <v>100</v>
      </c>
    </row>
    <row r="2309" spans="1:14" x14ac:dyDescent="0.25">
      <c r="A2309" t="s">
        <v>430</v>
      </c>
      <c r="B2309" s="1" t="s">
        <v>807</v>
      </c>
      <c r="C2309" s="291" t="s">
        <v>811</v>
      </c>
      <c r="D2309" s="1">
        <v>8</v>
      </c>
      <c r="E2309" s="1">
        <v>2.78</v>
      </c>
      <c r="J2309" s="64" t="s">
        <v>430</v>
      </c>
      <c r="K2309" s="64" t="s">
        <v>562</v>
      </c>
      <c r="L2309" s="64" t="s">
        <v>613</v>
      </c>
      <c r="M2309" s="64" t="s">
        <v>2428</v>
      </c>
      <c r="N2309" s="64">
        <v>19.8</v>
      </c>
    </row>
    <row r="2310" spans="1:14" x14ac:dyDescent="0.25">
      <c r="A2310" t="s">
        <v>430</v>
      </c>
      <c r="B2310" s="1" t="s">
        <v>807</v>
      </c>
      <c r="C2310" s="291" t="s">
        <v>811</v>
      </c>
      <c r="D2310" s="1">
        <v>9</v>
      </c>
      <c r="E2310" s="1">
        <v>2.89</v>
      </c>
      <c r="J2310" s="64" t="s">
        <v>430</v>
      </c>
      <c r="K2310" s="64" t="s">
        <v>562</v>
      </c>
      <c r="L2310" s="64" t="s">
        <v>613</v>
      </c>
      <c r="M2310" s="64">
        <v>1</v>
      </c>
      <c r="N2310" s="64">
        <v>27</v>
      </c>
    </row>
    <row r="2311" spans="1:14" x14ac:dyDescent="0.25">
      <c r="A2311" t="s">
        <v>430</v>
      </c>
      <c r="B2311" s="1" t="s">
        <v>807</v>
      </c>
      <c r="C2311" s="291" t="s">
        <v>811</v>
      </c>
      <c r="D2311" s="1">
        <v>10</v>
      </c>
      <c r="E2311" s="1">
        <v>3</v>
      </c>
      <c r="J2311" s="64" t="s">
        <v>430</v>
      </c>
      <c r="K2311" s="64" t="s">
        <v>562</v>
      </c>
      <c r="L2311" s="64" t="s">
        <v>613</v>
      </c>
      <c r="M2311" s="64" t="s">
        <v>2423</v>
      </c>
      <c r="N2311" s="64">
        <v>37.5</v>
      </c>
    </row>
    <row r="2312" spans="1:14" x14ac:dyDescent="0.25">
      <c r="A2312" t="s">
        <v>430</v>
      </c>
      <c r="B2312" s="1" t="s">
        <v>807</v>
      </c>
      <c r="C2312" s="291" t="s">
        <v>811</v>
      </c>
      <c r="D2312" s="1">
        <v>11</v>
      </c>
      <c r="E2312" s="1">
        <v>3.14</v>
      </c>
      <c r="J2312" s="64" t="s">
        <v>430</v>
      </c>
      <c r="K2312" s="64" t="s">
        <v>562</v>
      </c>
      <c r="L2312" s="64" t="s">
        <v>613</v>
      </c>
      <c r="M2312" s="64">
        <v>2</v>
      </c>
      <c r="N2312" s="64">
        <v>54</v>
      </c>
    </row>
    <row r="2313" spans="1:14" x14ac:dyDescent="0.25">
      <c r="A2313" t="s">
        <v>430</v>
      </c>
      <c r="B2313" s="1" t="s">
        <v>807</v>
      </c>
      <c r="C2313" s="291" t="s">
        <v>811</v>
      </c>
      <c r="D2313" s="1">
        <v>12</v>
      </c>
      <c r="E2313" s="1">
        <v>3.29</v>
      </c>
      <c r="J2313" s="64" t="s">
        <v>430</v>
      </c>
      <c r="K2313" s="64" t="s">
        <v>562</v>
      </c>
      <c r="L2313" s="64" t="s">
        <v>613</v>
      </c>
      <c r="M2313" s="64" t="s">
        <v>2424</v>
      </c>
      <c r="N2313" s="64">
        <v>82</v>
      </c>
    </row>
    <row r="2314" spans="1:14" x14ac:dyDescent="0.25">
      <c r="A2314" t="s">
        <v>430</v>
      </c>
      <c r="B2314" s="1" t="s">
        <v>807</v>
      </c>
      <c r="C2314" s="291" t="s">
        <v>811</v>
      </c>
      <c r="D2314" s="1">
        <v>13</v>
      </c>
      <c r="E2314" s="1">
        <v>3.43</v>
      </c>
      <c r="J2314" s="64" t="s">
        <v>430</v>
      </c>
      <c r="K2314" s="64" t="s">
        <v>562</v>
      </c>
      <c r="L2314" s="64" t="s">
        <v>613</v>
      </c>
      <c r="M2314" s="64">
        <v>3</v>
      </c>
      <c r="N2314" s="64">
        <v>132</v>
      </c>
    </row>
    <row r="2315" spans="1:14" x14ac:dyDescent="0.25">
      <c r="A2315" t="s">
        <v>430</v>
      </c>
      <c r="B2315" s="1" t="s">
        <v>807</v>
      </c>
      <c r="C2315" s="291" t="s">
        <v>811</v>
      </c>
      <c r="D2315" s="1">
        <v>14</v>
      </c>
      <c r="E2315" s="1">
        <v>3.58</v>
      </c>
      <c r="J2315" s="64" t="s">
        <v>430</v>
      </c>
      <c r="K2315" s="64" t="s">
        <v>562</v>
      </c>
      <c r="L2315" s="64" t="s">
        <v>613</v>
      </c>
      <c r="M2315" s="64" t="s">
        <v>2425</v>
      </c>
      <c r="N2315" s="64">
        <v>225</v>
      </c>
    </row>
    <row r="2316" spans="1:14" x14ac:dyDescent="0.25">
      <c r="A2316" t="s">
        <v>430</v>
      </c>
      <c r="B2316" s="1" t="s">
        <v>807</v>
      </c>
      <c r="C2316" s="291" t="s">
        <v>812</v>
      </c>
      <c r="D2316" s="1">
        <v>-12</v>
      </c>
      <c r="E2316" s="1">
        <v>0.65</v>
      </c>
      <c r="J2316" s="64" t="s">
        <v>430</v>
      </c>
      <c r="K2316" s="64" t="s">
        <v>562</v>
      </c>
      <c r="L2316" s="64" t="s">
        <v>614</v>
      </c>
      <c r="M2316" s="64">
        <v>1</v>
      </c>
      <c r="N2316" s="64">
        <v>20.5</v>
      </c>
    </row>
    <row r="2317" spans="1:14" x14ac:dyDescent="0.25">
      <c r="A2317" t="s">
        <v>430</v>
      </c>
      <c r="B2317" s="1" t="s">
        <v>807</v>
      </c>
      <c r="C2317" s="291" t="s">
        <v>812</v>
      </c>
      <c r="D2317" s="1">
        <v>-11</v>
      </c>
      <c r="E2317" s="1">
        <v>0.74</v>
      </c>
      <c r="J2317" s="64" t="s">
        <v>430</v>
      </c>
      <c r="K2317" s="64" t="s">
        <v>562</v>
      </c>
      <c r="L2317" s="64" t="s">
        <v>614</v>
      </c>
      <c r="M2317" s="64">
        <v>2</v>
      </c>
      <c r="N2317" s="64">
        <v>26.5</v>
      </c>
    </row>
    <row r="2318" spans="1:14" x14ac:dyDescent="0.25">
      <c r="A2318" t="s">
        <v>430</v>
      </c>
      <c r="B2318" s="1" t="s">
        <v>807</v>
      </c>
      <c r="C2318" s="291" t="s">
        <v>812</v>
      </c>
      <c r="D2318" s="1">
        <v>-10</v>
      </c>
      <c r="E2318" s="1">
        <v>0.84</v>
      </c>
      <c r="J2318" s="64" t="s">
        <v>430</v>
      </c>
      <c r="K2318" s="64" t="s">
        <v>562</v>
      </c>
      <c r="L2318" s="64" t="s">
        <v>614</v>
      </c>
      <c r="M2318" s="64">
        <v>3</v>
      </c>
      <c r="N2318" s="64">
        <v>36</v>
      </c>
    </row>
    <row r="2319" spans="1:14" x14ac:dyDescent="0.25">
      <c r="A2319" t="s">
        <v>430</v>
      </c>
      <c r="B2319" s="1" t="s">
        <v>807</v>
      </c>
      <c r="C2319" s="291" t="s">
        <v>812</v>
      </c>
      <c r="D2319" s="1">
        <v>-9</v>
      </c>
      <c r="E2319" s="1">
        <v>0.93</v>
      </c>
      <c r="J2319" s="64" t="s">
        <v>430</v>
      </c>
      <c r="K2319" s="64" t="s">
        <v>562</v>
      </c>
      <c r="L2319" s="64" t="s">
        <v>614</v>
      </c>
      <c r="M2319" s="64">
        <v>4</v>
      </c>
      <c r="N2319" s="64">
        <v>55</v>
      </c>
    </row>
    <row r="2320" spans="1:14" x14ac:dyDescent="0.25">
      <c r="A2320" t="s">
        <v>430</v>
      </c>
      <c r="B2320" s="1" t="s">
        <v>807</v>
      </c>
      <c r="C2320" s="291" t="s">
        <v>812</v>
      </c>
      <c r="D2320" s="1">
        <v>-8</v>
      </c>
      <c r="E2320" s="1">
        <v>1.03</v>
      </c>
      <c r="J2320" s="64" t="s">
        <v>430</v>
      </c>
      <c r="K2320" s="64" t="s">
        <v>562</v>
      </c>
      <c r="L2320" s="64" t="s">
        <v>614</v>
      </c>
      <c r="M2320" s="64">
        <v>5</v>
      </c>
      <c r="N2320" s="64">
        <v>86</v>
      </c>
    </row>
    <row r="2321" spans="1:14" x14ac:dyDescent="0.25">
      <c r="A2321" t="s">
        <v>430</v>
      </c>
      <c r="B2321" s="1" t="s">
        <v>807</v>
      </c>
      <c r="C2321" s="291" t="s">
        <v>812</v>
      </c>
      <c r="D2321" s="1">
        <v>-7</v>
      </c>
      <c r="E2321" s="1">
        <v>1.1299999999999999</v>
      </c>
      <c r="J2321" s="64" t="s">
        <v>430</v>
      </c>
      <c r="K2321" s="64" t="s">
        <v>562</v>
      </c>
      <c r="L2321" s="64" t="s">
        <v>614</v>
      </c>
      <c r="M2321" s="64">
        <v>6</v>
      </c>
      <c r="N2321" s="64">
        <v>137</v>
      </c>
    </row>
    <row r="2322" spans="1:14" x14ac:dyDescent="0.25">
      <c r="A2322" t="s">
        <v>430</v>
      </c>
      <c r="B2322" s="1" t="s">
        <v>807</v>
      </c>
      <c r="C2322" s="291" t="s">
        <v>812</v>
      </c>
      <c r="D2322" s="1">
        <v>-6</v>
      </c>
      <c r="E2322" s="1">
        <v>1.23</v>
      </c>
      <c r="J2322" s="64" t="s">
        <v>430</v>
      </c>
      <c r="K2322" s="64" t="s">
        <v>562</v>
      </c>
      <c r="L2322" s="64" t="s">
        <v>615</v>
      </c>
      <c r="M2322" s="64" t="s">
        <v>2428</v>
      </c>
      <c r="N2322" s="64">
        <v>27.5</v>
      </c>
    </row>
    <row r="2323" spans="1:14" x14ac:dyDescent="0.25">
      <c r="A2323" t="s">
        <v>430</v>
      </c>
      <c r="B2323" s="1" t="s">
        <v>807</v>
      </c>
      <c r="C2323" s="291" t="s">
        <v>812</v>
      </c>
      <c r="D2323" s="1">
        <v>-5</v>
      </c>
      <c r="E2323" s="1">
        <v>1.35</v>
      </c>
      <c r="J2323" s="64" t="s">
        <v>430</v>
      </c>
      <c r="K2323" s="64" t="s">
        <v>562</v>
      </c>
      <c r="L2323" s="64" t="s">
        <v>615</v>
      </c>
      <c r="M2323" s="64">
        <v>1</v>
      </c>
      <c r="N2323" s="64">
        <v>39.5</v>
      </c>
    </row>
    <row r="2324" spans="1:14" x14ac:dyDescent="0.25">
      <c r="A2324" t="s">
        <v>430</v>
      </c>
      <c r="B2324" s="1" t="s">
        <v>807</v>
      </c>
      <c r="C2324" s="291" t="s">
        <v>812</v>
      </c>
      <c r="D2324" s="1">
        <v>-4</v>
      </c>
      <c r="E2324" s="1">
        <v>1.47</v>
      </c>
      <c r="J2324" s="64" t="s">
        <v>430</v>
      </c>
      <c r="K2324" s="64" t="s">
        <v>562</v>
      </c>
      <c r="L2324" s="64" t="s">
        <v>615</v>
      </c>
      <c r="M2324" s="64" t="s">
        <v>2423</v>
      </c>
      <c r="N2324" s="64">
        <v>59.5</v>
      </c>
    </row>
    <row r="2325" spans="1:14" x14ac:dyDescent="0.25">
      <c r="A2325" t="s">
        <v>430</v>
      </c>
      <c r="B2325" s="1" t="s">
        <v>807</v>
      </c>
      <c r="C2325" s="291" t="s">
        <v>812</v>
      </c>
      <c r="D2325" s="1">
        <v>-3</v>
      </c>
      <c r="E2325" s="1">
        <v>1.59</v>
      </c>
      <c r="J2325" s="64" t="s">
        <v>430</v>
      </c>
      <c r="K2325" s="64" t="s">
        <v>562</v>
      </c>
      <c r="L2325" s="64" t="s">
        <v>615</v>
      </c>
      <c r="M2325" s="64">
        <v>2</v>
      </c>
      <c r="N2325" s="64">
        <v>88</v>
      </c>
    </row>
    <row r="2326" spans="1:14" x14ac:dyDescent="0.25">
      <c r="A2326" t="s">
        <v>430</v>
      </c>
      <c r="B2326" s="1" t="s">
        <v>807</v>
      </c>
      <c r="C2326" s="291" t="s">
        <v>812</v>
      </c>
      <c r="D2326" s="1">
        <v>-2</v>
      </c>
      <c r="E2326" s="1">
        <v>1.69</v>
      </c>
      <c r="J2326" s="64" t="s">
        <v>430</v>
      </c>
      <c r="K2326" s="64" t="s">
        <v>562</v>
      </c>
      <c r="L2326" s="64" t="s">
        <v>615</v>
      </c>
      <c r="M2326" s="64" t="s">
        <v>2424</v>
      </c>
      <c r="N2326" s="64">
        <v>128</v>
      </c>
    </row>
    <row r="2327" spans="1:14" x14ac:dyDescent="0.25">
      <c r="A2327" t="s">
        <v>430</v>
      </c>
      <c r="B2327" s="1" t="s">
        <v>807</v>
      </c>
      <c r="C2327" s="291" t="s">
        <v>812</v>
      </c>
      <c r="D2327" s="1">
        <v>-1</v>
      </c>
      <c r="E2327" s="1">
        <v>1.79</v>
      </c>
      <c r="J2327" s="64" t="s">
        <v>430</v>
      </c>
      <c r="K2327" s="64" t="s">
        <v>562</v>
      </c>
      <c r="L2327" s="64" t="s">
        <v>615</v>
      </c>
      <c r="M2327" s="64">
        <v>3</v>
      </c>
      <c r="N2327" s="64">
        <v>180</v>
      </c>
    </row>
    <row r="2328" spans="1:14" x14ac:dyDescent="0.25">
      <c r="A2328" t="s">
        <v>430</v>
      </c>
      <c r="B2328" s="1" t="s">
        <v>807</v>
      </c>
      <c r="C2328" s="291" t="s">
        <v>812</v>
      </c>
      <c r="D2328" s="1">
        <v>0</v>
      </c>
      <c r="E2328" s="1">
        <v>1.89</v>
      </c>
      <c r="J2328" s="64" t="s">
        <v>430</v>
      </c>
      <c r="K2328" s="64" t="s">
        <v>562</v>
      </c>
      <c r="L2328" s="64" t="s">
        <v>615</v>
      </c>
      <c r="M2328" s="64" t="s">
        <v>2425</v>
      </c>
      <c r="N2328" s="64">
        <v>260</v>
      </c>
    </row>
    <row r="2329" spans="1:14" x14ac:dyDescent="0.25">
      <c r="A2329" t="s">
        <v>430</v>
      </c>
      <c r="B2329" s="1" t="s">
        <v>807</v>
      </c>
      <c r="C2329" s="291" t="s">
        <v>812</v>
      </c>
      <c r="D2329" s="1">
        <v>1</v>
      </c>
      <c r="E2329" s="1">
        <v>1.99</v>
      </c>
      <c r="J2329" s="64" t="s">
        <v>430</v>
      </c>
      <c r="K2329" s="64" t="s">
        <v>562</v>
      </c>
      <c r="L2329" s="64" t="s">
        <v>616</v>
      </c>
      <c r="M2329" s="64" t="s">
        <v>2428</v>
      </c>
      <c r="N2329" s="64">
        <v>41</v>
      </c>
    </row>
    <row r="2330" spans="1:14" x14ac:dyDescent="0.25">
      <c r="A2330" t="s">
        <v>430</v>
      </c>
      <c r="B2330" s="1" t="s">
        <v>807</v>
      </c>
      <c r="C2330" s="291" t="s">
        <v>812</v>
      </c>
      <c r="D2330" s="1">
        <v>2</v>
      </c>
      <c r="E2330" s="1">
        <v>2.09</v>
      </c>
      <c r="J2330" s="64" t="s">
        <v>430</v>
      </c>
      <c r="K2330" s="64" t="s">
        <v>562</v>
      </c>
      <c r="L2330" s="64" t="s">
        <v>616</v>
      </c>
      <c r="M2330" s="64">
        <v>1</v>
      </c>
      <c r="N2330" s="64">
        <v>63</v>
      </c>
    </row>
    <row r="2331" spans="1:14" x14ac:dyDescent="0.25">
      <c r="A2331" t="s">
        <v>430</v>
      </c>
      <c r="B2331" s="1" t="s">
        <v>807</v>
      </c>
      <c r="C2331" s="291" t="s">
        <v>812</v>
      </c>
      <c r="D2331" s="1">
        <v>3</v>
      </c>
      <c r="E2331" s="1">
        <v>2.19</v>
      </c>
      <c r="J2331" s="64" t="s">
        <v>430</v>
      </c>
      <c r="K2331" s="64" t="s">
        <v>562</v>
      </c>
      <c r="L2331" s="64" t="s">
        <v>616</v>
      </c>
      <c r="M2331" s="64" t="s">
        <v>2423</v>
      </c>
      <c r="N2331" s="64">
        <v>89</v>
      </c>
    </row>
    <row r="2332" spans="1:14" x14ac:dyDescent="0.25">
      <c r="A2332" t="s">
        <v>430</v>
      </c>
      <c r="B2332" s="1" t="s">
        <v>807</v>
      </c>
      <c r="C2332" s="291" t="s">
        <v>812</v>
      </c>
      <c r="D2332" s="1">
        <v>4</v>
      </c>
      <c r="E2332" s="1">
        <v>2.3199999999999998</v>
      </c>
      <c r="J2332" s="64" t="s">
        <v>430</v>
      </c>
      <c r="K2332" s="64" t="s">
        <v>562</v>
      </c>
      <c r="L2332" s="64" t="s">
        <v>616</v>
      </c>
      <c r="M2332" s="64">
        <v>2</v>
      </c>
      <c r="N2332" s="64">
        <v>120</v>
      </c>
    </row>
    <row r="2333" spans="1:14" x14ac:dyDescent="0.25">
      <c r="A2333" t="s">
        <v>430</v>
      </c>
      <c r="B2333" s="1" t="s">
        <v>807</v>
      </c>
      <c r="C2333" s="291" t="s">
        <v>812</v>
      </c>
      <c r="D2333" s="1">
        <v>5</v>
      </c>
      <c r="E2333" s="1">
        <v>2.4500000000000002</v>
      </c>
      <c r="J2333" s="64" t="s">
        <v>430</v>
      </c>
      <c r="K2333" s="64" t="s">
        <v>562</v>
      </c>
      <c r="L2333" s="64" t="s">
        <v>616</v>
      </c>
      <c r="M2333" s="64" t="s">
        <v>2424</v>
      </c>
      <c r="N2333" s="64">
        <v>155</v>
      </c>
    </row>
    <row r="2334" spans="1:14" x14ac:dyDescent="0.25">
      <c r="A2334" t="s">
        <v>430</v>
      </c>
      <c r="B2334" s="1" t="s">
        <v>807</v>
      </c>
      <c r="C2334" s="291" t="s">
        <v>812</v>
      </c>
      <c r="D2334" s="1">
        <v>6</v>
      </c>
      <c r="E2334" s="1">
        <v>2.58</v>
      </c>
      <c r="J2334" s="64" t="s">
        <v>430</v>
      </c>
      <c r="K2334" s="64" t="s">
        <v>562</v>
      </c>
      <c r="L2334" s="64" t="s">
        <v>616</v>
      </c>
      <c r="M2334" s="64">
        <v>3</v>
      </c>
      <c r="N2334" s="64">
        <v>205</v>
      </c>
    </row>
    <row r="2335" spans="1:14" x14ac:dyDescent="0.25">
      <c r="A2335" t="s">
        <v>430</v>
      </c>
      <c r="B2335" s="1" t="s">
        <v>807</v>
      </c>
      <c r="C2335" s="291" t="s">
        <v>812</v>
      </c>
      <c r="D2335" s="1">
        <v>7</v>
      </c>
      <c r="E2335" s="1">
        <v>2.69</v>
      </c>
      <c r="J2335" s="64" t="s">
        <v>430</v>
      </c>
      <c r="K2335" s="64" t="s">
        <v>562</v>
      </c>
      <c r="L2335" s="64" t="s">
        <v>616</v>
      </c>
      <c r="M2335" s="64" t="s">
        <v>2425</v>
      </c>
      <c r="N2335" s="64">
        <v>285</v>
      </c>
    </row>
    <row r="2336" spans="1:14" x14ac:dyDescent="0.25">
      <c r="A2336" t="s">
        <v>430</v>
      </c>
      <c r="B2336" s="1" t="s">
        <v>807</v>
      </c>
      <c r="C2336" s="291" t="s">
        <v>812</v>
      </c>
      <c r="D2336" s="1">
        <v>8</v>
      </c>
      <c r="E2336" s="1">
        <v>2.81</v>
      </c>
      <c r="J2336" s="64" t="s">
        <v>430</v>
      </c>
      <c r="K2336" s="64" t="s">
        <v>562</v>
      </c>
      <c r="L2336" s="64" t="s">
        <v>616</v>
      </c>
      <c r="M2336" s="64">
        <v>4</v>
      </c>
      <c r="N2336" s="64">
        <v>408</v>
      </c>
    </row>
    <row r="2337" spans="1:14" x14ac:dyDescent="0.25">
      <c r="A2337" t="s">
        <v>430</v>
      </c>
      <c r="B2337" s="1" t="s">
        <v>807</v>
      </c>
      <c r="C2337" s="291" t="s">
        <v>812</v>
      </c>
      <c r="D2337" s="1">
        <v>9</v>
      </c>
      <c r="E2337" s="1">
        <v>2.92</v>
      </c>
      <c r="J2337" s="64" t="s">
        <v>430</v>
      </c>
      <c r="K2337" s="64" t="s">
        <v>562</v>
      </c>
      <c r="L2337" s="64" t="s">
        <v>616</v>
      </c>
      <c r="M2337" s="64" t="s">
        <v>2426</v>
      </c>
      <c r="N2337" s="64">
        <v>633</v>
      </c>
    </row>
    <row r="2338" spans="1:14" x14ac:dyDescent="0.25">
      <c r="A2338" t="s">
        <v>430</v>
      </c>
      <c r="B2338" s="1" t="s">
        <v>807</v>
      </c>
      <c r="C2338" s="291" t="s">
        <v>812</v>
      </c>
      <c r="D2338" s="1">
        <v>10</v>
      </c>
      <c r="E2338" s="1">
        <v>3.01</v>
      </c>
      <c r="J2338" s="64" t="s">
        <v>430</v>
      </c>
      <c r="K2338" s="64" t="s">
        <v>562</v>
      </c>
      <c r="L2338" s="64" t="s">
        <v>617</v>
      </c>
      <c r="M2338" s="64" t="s">
        <v>2428</v>
      </c>
      <c r="N2338" s="64">
        <v>19.8</v>
      </c>
    </row>
    <row r="2339" spans="1:14" x14ac:dyDescent="0.25">
      <c r="A2339" t="s">
        <v>430</v>
      </c>
      <c r="B2339" s="1" t="s">
        <v>807</v>
      </c>
      <c r="C2339" s="291" t="s">
        <v>812</v>
      </c>
      <c r="D2339" s="1">
        <v>11</v>
      </c>
      <c r="E2339" s="1">
        <v>3.11</v>
      </c>
      <c r="J2339" s="64" t="s">
        <v>430</v>
      </c>
      <c r="K2339" s="64" t="s">
        <v>562</v>
      </c>
      <c r="L2339" s="64" t="s">
        <v>617</v>
      </c>
      <c r="M2339" s="64">
        <v>1</v>
      </c>
      <c r="N2339" s="64">
        <v>27</v>
      </c>
    </row>
    <row r="2340" spans="1:14" x14ac:dyDescent="0.25">
      <c r="A2340" t="s">
        <v>430</v>
      </c>
      <c r="B2340" s="1" t="s">
        <v>807</v>
      </c>
      <c r="C2340" s="291" t="s">
        <v>812</v>
      </c>
      <c r="D2340" s="1">
        <v>12</v>
      </c>
      <c r="E2340" s="1">
        <v>3.2</v>
      </c>
      <c r="J2340" s="64" t="s">
        <v>430</v>
      </c>
      <c r="K2340" s="64" t="s">
        <v>562</v>
      </c>
      <c r="L2340" s="64" t="s">
        <v>617</v>
      </c>
      <c r="M2340" s="64" t="s">
        <v>2423</v>
      </c>
      <c r="N2340" s="64">
        <v>37.5</v>
      </c>
    </row>
    <row r="2341" spans="1:14" x14ac:dyDescent="0.25">
      <c r="A2341" t="s">
        <v>430</v>
      </c>
      <c r="B2341" s="1" t="s">
        <v>807</v>
      </c>
      <c r="C2341" s="291" t="s">
        <v>812</v>
      </c>
      <c r="D2341" s="1">
        <v>13</v>
      </c>
      <c r="E2341" s="1">
        <v>3.33</v>
      </c>
      <c r="J2341" s="64" t="s">
        <v>430</v>
      </c>
      <c r="K2341" s="64" t="s">
        <v>562</v>
      </c>
      <c r="L2341" s="64" t="s">
        <v>617</v>
      </c>
      <c r="M2341" s="64">
        <v>2</v>
      </c>
      <c r="N2341" s="64">
        <v>54</v>
      </c>
    </row>
    <row r="2342" spans="1:14" x14ac:dyDescent="0.25">
      <c r="A2342" t="s">
        <v>430</v>
      </c>
      <c r="B2342" s="1" t="s">
        <v>807</v>
      </c>
      <c r="C2342" s="291" t="s">
        <v>812</v>
      </c>
      <c r="D2342" s="1">
        <v>14</v>
      </c>
      <c r="E2342" s="1">
        <v>3.45</v>
      </c>
      <c r="J2342" s="64" t="s">
        <v>430</v>
      </c>
      <c r="K2342" s="64" t="s">
        <v>562</v>
      </c>
      <c r="L2342" s="64" t="s">
        <v>617</v>
      </c>
      <c r="M2342" s="64" t="s">
        <v>2424</v>
      </c>
      <c r="N2342" s="64">
        <v>82</v>
      </c>
    </row>
    <row r="2343" spans="1:14" x14ac:dyDescent="0.25">
      <c r="A2343" t="s">
        <v>430</v>
      </c>
      <c r="B2343" s="1" t="s">
        <v>807</v>
      </c>
      <c r="C2343" s="291" t="s">
        <v>812</v>
      </c>
      <c r="D2343" s="1">
        <v>15</v>
      </c>
      <c r="E2343" s="1">
        <v>3.58</v>
      </c>
      <c r="J2343" s="64" t="s">
        <v>430</v>
      </c>
      <c r="K2343" s="64" t="s">
        <v>562</v>
      </c>
      <c r="L2343" s="64" t="s">
        <v>617</v>
      </c>
      <c r="M2343" s="64">
        <v>3</v>
      </c>
      <c r="N2343" s="64">
        <v>132</v>
      </c>
    </row>
    <row r="2344" spans="1:14" x14ac:dyDescent="0.25">
      <c r="A2344" t="s">
        <v>430</v>
      </c>
      <c r="B2344" s="1" t="s">
        <v>807</v>
      </c>
      <c r="C2344" s="291" t="s">
        <v>813</v>
      </c>
      <c r="D2344" s="1">
        <v>-15</v>
      </c>
      <c r="E2344" s="1">
        <v>0.41</v>
      </c>
      <c r="J2344" s="64" t="s">
        <v>430</v>
      </c>
      <c r="K2344" s="64" t="s">
        <v>562</v>
      </c>
      <c r="L2344" s="64" t="s">
        <v>617</v>
      </c>
      <c r="M2344" s="64" t="s">
        <v>2425</v>
      </c>
      <c r="N2344" s="64">
        <v>225</v>
      </c>
    </row>
    <row r="2345" spans="1:14" x14ac:dyDescent="0.25">
      <c r="A2345" t="s">
        <v>430</v>
      </c>
      <c r="B2345" s="1" t="s">
        <v>807</v>
      </c>
      <c r="C2345" s="291" t="s">
        <v>813</v>
      </c>
      <c r="D2345" s="1">
        <v>-14</v>
      </c>
      <c r="E2345" s="1">
        <v>0.51</v>
      </c>
      <c r="J2345" s="64" t="s">
        <v>430</v>
      </c>
      <c r="K2345" s="64" t="s">
        <v>562</v>
      </c>
      <c r="L2345" s="64" t="s">
        <v>618</v>
      </c>
      <c r="M2345" s="64">
        <v>1</v>
      </c>
      <c r="N2345" s="64">
        <v>20.5</v>
      </c>
    </row>
    <row r="2346" spans="1:14" x14ac:dyDescent="0.25">
      <c r="A2346" t="s">
        <v>430</v>
      </c>
      <c r="B2346" s="1" t="s">
        <v>807</v>
      </c>
      <c r="C2346" s="291" t="s">
        <v>813</v>
      </c>
      <c r="D2346" s="1">
        <v>-13</v>
      </c>
      <c r="E2346" s="1">
        <v>0.6</v>
      </c>
      <c r="J2346" s="64" t="s">
        <v>430</v>
      </c>
      <c r="K2346" s="64" t="s">
        <v>562</v>
      </c>
      <c r="L2346" s="64" t="s">
        <v>618</v>
      </c>
      <c r="M2346" s="64">
        <v>2</v>
      </c>
      <c r="N2346" s="64">
        <v>26.5</v>
      </c>
    </row>
    <row r="2347" spans="1:14" x14ac:dyDescent="0.25">
      <c r="A2347" t="s">
        <v>430</v>
      </c>
      <c r="B2347" s="1" t="s">
        <v>807</v>
      </c>
      <c r="C2347" s="291" t="s">
        <v>813</v>
      </c>
      <c r="D2347" s="1">
        <v>-12</v>
      </c>
      <c r="E2347" s="1">
        <v>0.7</v>
      </c>
      <c r="J2347" s="64" t="s">
        <v>430</v>
      </c>
      <c r="K2347" s="64" t="s">
        <v>562</v>
      </c>
      <c r="L2347" s="64" t="s">
        <v>618</v>
      </c>
      <c r="M2347" s="64">
        <v>3</v>
      </c>
      <c r="N2347" s="64">
        <v>36</v>
      </c>
    </row>
    <row r="2348" spans="1:14" x14ac:dyDescent="0.25">
      <c r="A2348" t="s">
        <v>430</v>
      </c>
      <c r="B2348" s="1" t="s">
        <v>807</v>
      </c>
      <c r="C2348" s="291" t="s">
        <v>813</v>
      </c>
      <c r="D2348" s="1">
        <v>-11</v>
      </c>
      <c r="E2348" s="1">
        <v>0.8</v>
      </c>
      <c r="J2348" s="64" t="s">
        <v>430</v>
      </c>
      <c r="K2348" s="64" t="s">
        <v>562</v>
      </c>
      <c r="L2348" s="64" t="s">
        <v>618</v>
      </c>
      <c r="M2348" s="64">
        <v>4</v>
      </c>
      <c r="N2348" s="64">
        <v>55</v>
      </c>
    </row>
    <row r="2349" spans="1:14" x14ac:dyDescent="0.25">
      <c r="A2349" t="s">
        <v>430</v>
      </c>
      <c r="B2349" s="1" t="s">
        <v>807</v>
      </c>
      <c r="C2349" s="291" t="s">
        <v>813</v>
      </c>
      <c r="D2349" s="1">
        <v>-10</v>
      </c>
      <c r="E2349" s="1">
        <v>0.9</v>
      </c>
      <c r="J2349" s="64" t="s">
        <v>430</v>
      </c>
      <c r="K2349" s="64" t="s">
        <v>562</v>
      </c>
      <c r="L2349" s="64" t="s">
        <v>618</v>
      </c>
      <c r="M2349" s="64">
        <v>5</v>
      </c>
      <c r="N2349" s="64">
        <v>86</v>
      </c>
    </row>
    <row r="2350" spans="1:14" x14ac:dyDescent="0.25">
      <c r="A2350" t="s">
        <v>430</v>
      </c>
      <c r="B2350" s="1" t="s">
        <v>807</v>
      </c>
      <c r="C2350" s="291" t="s">
        <v>813</v>
      </c>
      <c r="D2350" s="1">
        <v>-9</v>
      </c>
      <c r="E2350" s="1">
        <v>0.99</v>
      </c>
      <c r="J2350" s="64" t="s">
        <v>430</v>
      </c>
      <c r="K2350" s="64" t="s">
        <v>562</v>
      </c>
      <c r="L2350" s="64" t="s">
        <v>618</v>
      </c>
      <c r="M2350" s="64">
        <v>6</v>
      </c>
      <c r="N2350" s="64">
        <v>137</v>
      </c>
    </row>
    <row r="2351" spans="1:14" x14ac:dyDescent="0.25">
      <c r="A2351" t="s">
        <v>430</v>
      </c>
      <c r="B2351" s="1" t="s">
        <v>807</v>
      </c>
      <c r="C2351" s="291" t="s">
        <v>813</v>
      </c>
      <c r="D2351" s="1">
        <v>-8</v>
      </c>
      <c r="E2351" s="1">
        <v>1.0900000000000001</v>
      </c>
      <c r="J2351" s="64" t="s">
        <v>430</v>
      </c>
      <c r="K2351" s="64" t="s">
        <v>562</v>
      </c>
      <c r="L2351" s="64" t="s">
        <v>619</v>
      </c>
      <c r="M2351" s="64" t="s">
        <v>2428</v>
      </c>
      <c r="N2351" s="64">
        <v>41.5</v>
      </c>
    </row>
    <row r="2352" spans="1:14" x14ac:dyDescent="0.25">
      <c r="A2352" t="s">
        <v>430</v>
      </c>
      <c r="B2352" s="1" t="s">
        <v>807</v>
      </c>
      <c r="C2352" s="291" t="s">
        <v>813</v>
      </c>
      <c r="D2352" s="1">
        <v>-7</v>
      </c>
      <c r="E2352" s="1">
        <v>1.18</v>
      </c>
      <c r="J2352" s="64" t="s">
        <v>430</v>
      </c>
      <c r="K2352" s="64" t="s">
        <v>562</v>
      </c>
      <c r="L2352" s="64" t="s">
        <v>619</v>
      </c>
      <c r="M2352" s="64">
        <v>1</v>
      </c>
      <c r="N2352" s="64">
        <v>64</v>
      </c>
    </row>
    <row r="2353" spans="1:14" x14ac:dyDescent="0.25">
      <c r="A2353" t="s">
        <v>430</v>
      </c>
      <c r="B2353" s="1" t="s">
        <v>807</v>
      </c>
      <c r="C2353" s="291" t="s">
        <v>813</v>
      </c>
      <c r="D2353" s="1">
        <v>-6</v>
      </c>
      <c r="E2353" s="1">
        <v>1.26</v>
      </c>
      <c r="J2353" s="64" t="s">
        <v>430</v>
      </c>
      <c r="K2353" s="64" t="s">
        <v>562</v>
      </c>
      <c r="L2353" s="64" t="s">
        <v>619</v>
      </c>
      <c r="M2353" s="64" t="s">
        <v>2423</v>
      </c>
      <c r="N2353" s="64">
        <v>91</v>
      </c>
    </row>
    <row r="2354" spans="1:14" x14ac:dyDescent="0.25">
      <c r="A2354" t="s">
        <v>430</v>
      </c>
      <c r="B2354" s="1" t="s">
        <v>807</v>
      </c>
      <c r="C2354" s="291" t="s">
        <v>813</v>
      </c>
      <c r="D2354" s="1">
        <v>-5</v>
      </c>
      <c r="E2354" s="1">
        <v>1.35</v>
      </c>
      <c r="J2354" s="64" t="s">
        <v>430</v>
      </c>
      <c r="K2354" s="64" t="s">
        <v>562</v>
      </c>
      <c r="L2354" s="64" t="s">
        <v>619</v>
      </c>
      <c r="M2354" s="64">
        <v>2</v>
      </c>
      <c r="N2354" s="64">
        <v>119</v>
      </c>
    </row>
    <row r="2355" spans="1:14" x14ac:dyDescent="0.25">
      <c r="A2355" t="s">
        <v>430</v>
      </c>
      <c r="B2355" s="1" t="s">
        <v>807</v>
      </c>
      <c r="C2355" s="291" t="s">
        <v>813</v>
      </c>
      <c r="D2355" s="1">
        <v>-4</v>
      </c>
      <c r="E2355" s="1">
        <v>1.44</v>
      </c>
      <c r="J2355" s="64" t="s">
        <v>430</v>
      </c>
      <c r="K2355" s="64" t="s">
        <v>562</v>
      </c>
      <c r="L2355" s="64" t="s">
        <v>619</v>
      </c>
      <c r="M2355" s="64" t="s">
        <v>2424</v>
      </c>
      <c r="N2355" s="64">
        <v>151</v>
      </c>
    </row>
    <row r="2356" spans="1:14" x14ac:dyDescent="0.25">
      <c r="A2356" t="s">
        <v>430</v>
      </c>
      <c r="B2356" s="1" t="s">
        <v>807</v>
      </c>
      <c r="C2356" s="291" t="s">
        <v>813</v>
      </c>
      <c r="D2356" s="1">
        <v>-3</v>
      </c>
      <c r="E2356" s="1">
        <v>1.53</v>
      </c>
      <c r="J2356" s="64" t="s">
        <v>430</v>
      </c>
      <c r="K2356" s="64" t="s">
        <v>562</v>
      </c>
      <c r="L2356" s="64" t="s">
        <v>619</v>
      </c>
      <c r="M2356" s="64">
        <v>3</v>
      </c>
      <c r="N2356" s="64">
        <v>203</v>
      </c>
    </row>
    <row r="2357" spans="1:14" x14ac:dyDescent="0.25">
      <c r="A2357" t="s">
        <v>430</v>
      </c>
      <c r="B2357" s="1" t="s">
        <v>807</v>
      </c>
      <c r="C2357" s="291" t="s">
        <v>813</v>
      </c>
      <c r="D2357" s="1">
        <v>-2</v>
      </c>
      <c r="E2357" s="1">
        <v>1.67</v>
      </c>
      <c r="J2357" s="64" t="s">
        <v>430</v>
      </c>
      <c r="K2357" s="64" t="s">
        <v>562</v>
      </c>
      <c r="L2357" s="64" t="s">
        <v>619</v>
      </c>
      <c r="M2357" s="64" t="s">
        <v>2425</v>
      </c>
      <c r="N2357" s="64">
        <v>265</v>
      </c>
    </row>
    <row r="2358" spans="1:14" x14ac:dyDescent="0.25">
      <c r="A2358" t="s">
        <v>430</v>
      </c>
      <c r="B2358" s="1" t="s">
        <v>807</v>
      </c>
      <c r="C2358" s="291" t="s">
        <v>813</v>
      </c>
      <c r="D2358" s="1">
        <v>-1</v>
      </c>
      <c r="E2358" s="1">
        <v>1.82</v>
      </c>
      <c r="J2358" s="64" t="s">
        <v>430</v>
      </c>
      <c r="K2358" s="64" t="s">
        <v>562</v>
      </c>
      <c r="L2358" s="64" t="s">
        <v>619</v>
      </c>
      <c r="M2358" s="64">
        <v>4</v>
      </c>
      <c r="N2358" s="64">
        <v>405</v>
      </c>
    </row>
    <row r="2359" spans="1:14" x14ac:dyDescent="0.25">
      <c r="A2359" t="s">
        <v>430</v>
      </c>
      <c r="B2359" s="1" t="s">
        <v>807</v>
      </c>
      <c r="C2359" s="291" t="s">
        <v>813</v>
      </c>
      <c r="D2359" s="1">
        <v>0</v>
      </c>
      <c r="E2359" s="1">
        <v>1.96</v>
      </c>
      <c r="J2359" s="64" t="s">
        <v>430</v>
      </c>
      <c r="K2359" s="64" t="s">
        <v>562</v>
      </c>
      <c r="L2359" s="64" t="s">
        <v>619</v>
      </c>
      <c r="M2359" s="64" t="s">
        <v>2426</v>
      </c>
      <c r="N2359" s="64">
        <v>566</v>
      </c>
    </row>
    <row r="2360" spans="1:14" x14ac:dyDescent="0.25">
      <c r="A2360" t="s">
        <v>430</v>
      </c>
      <c r="B2360" s="1" t="s">
        <v>807</v>
      </c>
      <c r="C2360" s="291" t="s">
        <v>813</v>
      </c>
      <c r="D2360" s="1">
        <v>1</v>
      </c>
      <c r="E2360" s="1">
        <v>2.06</v>
      </c>
      <c r="J2360" s="64" t="s">
        <v>430</v>
      </c>
      <c r="K2360" s="64" t="s">
        <v>562</v>
      </c>
      <c r="L2360" s="64" t="s">
        <v>620</v>
      </c>
      <c r="M2360" s="64">
        <v>1</v>
      </c>
      <c r="N2360" s="64">
        <v>65</v>
      </c>
    </row>
    <row r="2361" spans="1:14" x14ac:dyDescent="0.25">
      <c r="A2361" t="s">
        <v>430</v>
      </c>
      <c r="B2361" s="1" t="s">
        <v>807</v>
      </c>
      <c r="C2361" s="291" t="s">
        <v>813</v>
      </c>
      <c r="D2361" s="1">
        <v>2</v>
      </c>
      <c r="E2361" s="1">
        <v>2.17</v>
      </c>
      <c r="J2361" s="64" t="s">
        <v>430</v>
      </c>
      <c r="K2361" s="64" t="s">
        <v>562</v>
      </c>
      <c r="L2361" s="64" t="s">
        <v>620</v>
      </c>
      <c r="M2361" s="64">
        <v>2</v>
      </c>
      <c r="N2361" s="64">
        <v>90</v>
      </c>
    </row>
    <row r="2362" spans="1:14" x14ac:dyDescent="0.25">
      <c r="A2362" t="s">
        <v>430</v>
      </c>
      <c r="B2362" s="1" t="s">
        <v>807</v>
      </c>
      <c r="C2362" s="291" t="s">
        <v>813</v>
      </c>
      <c r="D2362" s="1">
        <v>3</v>
      </c>
      <c r="E2362" s="1">
        <v>2.27</v>
      </c>
      <c r="J2362" s="64" t="s">
        <v>430</v>
      </c>
      <c r="K2362" s="64" t="s">
        <v>562</v>
      </c>
      <c r="L2362" s="64" t="s">
        <v>620</v>
      </c>
      <c r="M2362" s="64">
        <v>3</v>
      </c>
      <c r="N2362" s="64">
        <v>115</v>
      </c>
    </row>
    <row r="2363" spans="1:14" x14ac:dyDescent="0.25">
      <c r="A2363" t="s">
        <v>430</v>
      </c>
      <c r="B2363" s="1" t="s">
        <v>807</v>
      </c>
      <c r="C2363" s="291" t="s">
        <v>813</v>
      </c>
      <c r="D2363" s="1">
        <v>4</v>
      </c>
      <c r="E2363" s="1">
        <v>2.36</v>
      </c>
      <c r="J2363" s="64" t="s">
        <v>430</v>
      </c>
      <c r="K2363" s="64" t="s">
        <v>562</v>
      </c>
      <c r="L2363" s="64" t="s">
        <v>620</v>
      </c>
      <c r="M2363" s="64">
        <v>4</v>
      </c>
      <c r="N2363" s="64">
        <v>154</v>
      </c>
    </row>
    <row r="2364" spans="1:14" x14ac:dyDescent="0.25">
      <c r="A2364" t="s">
        <v>430</v>
      </c>
      <c r="B2364" s="1" t="s">
        <v>807</v>
      </c>
      <c r="C2364" s="291" t="s">
        <v>813</v>
      </c>
      <c r="D2364" s="1">
        <v>5</v>
      </c>
      <c r="E2364" s="1">
        <v>2.4500000000000002</v>
      </c>
      <c r="J2364" s="64" t="s">
        <v>430</v>
      </c>
      <c r="K2364" s="64" t="s">
        <v>562</v>
      </c>
      <c r="L2364" s="64" t="s">
        <v>620</v>
      </c>
      <c r="M2364" s="64">
        <v>5</v>
      </c>
      <c r="N2364" s="64">
        <v>202</v>
      </c>
    </row>
    <row r="2365" spans="1:14" x14ac:dyDescent="0.25">
      <c r="A2365" t="s">
        <v>430</v>
      </c>
      <c r="B2365" s="1" t="s">
        <v>807</v>
      </c>
      <c r="C2365" s="291" t="s">
        <v>813</v>
      </c>
      <c r="D2365" s="1">
        <v>6</v>
      </c>
      <c r="E2365" s="1">
        <v>2.56</v>
      </c>
      <c r="J2365" s="64" t="s">
        <v>430</v>
      </c>
      <c r="K2365" s="64" t="s">
        <v>562</v>
      </c>
      <c r="L2365" s="64" t="s">
        <v>620</v>
      </c>
      <c r="M2365" s="64">
        <v>6</v>
      </c>
      <c r="N2365" s="64">
        <v>265</v>
      </c>
    </row>
    <row r="2366" spans="1:14" x14ac:dyDescent="0.25">
      <c r="A2366" t="s">
        <v>430</v>
      </c>
      <c r="B2366" s="1" t="s">
        <v>807</v>
      </c>
      <c r="C2366" s="291" t="s">
        <v>813</v>
      </c>
      <c r="D2366" s="1">
        <v>7</v>
      </c>
      <c r="E2366" s="1">
        <v>2.67</v>
      </c>
      <c r="J2366" s="64" t="s">
        <v>430</v>
      </c>
      <c r="K2366" s="64" t="s">
        <v>562</v>
      </c>
      <c r="L2366" s="64" t="s">
        <v>283</v>
      </c>
      <c r="M2366" s="64">
        <v>1</v>
      </c>
      <c r="N2366" s="64">
        <v>0.86</v>
      </c>
    </row>
    <row r="2367" spans="1:14" x14ac:dyDescent="0.25">
      <c r="A2367" t="s">
        <v>430</v>
      </c>
      <c r="B2367" s="1" t="s">
        <v>807</v>
      </c>
      <c r="C2367" s="291" t="s">
        <v>813</v>
      </c>
      <c r="D2367" s="1">
        <v>8</v>
      </c>
      <c r="E2367" s="1">
        <v>2.78</v>
      </c>
      <c r="J2367" s="64" t="s">
        <v>430</v>
      </c>
      <c r="K2367" s="64" t="s">
        <v>562</v>
      </c>
      <c r="L2367" s="64" t="s">
        <v>283</v>
      </c>
      <c r="M2367" s="64">
        <v>2</v>
      </c>
      <c r="N2367" s="64">
        <v>1.3</v>
      </c>
    </row>
    <row r="2368" spans="1:14" x14ac:dyDescent="0.25">
      <c r="A2368" t="s">
        <v>430</v>
      </c>
      <c r="B2368" s="1" t="s">
        <v>807</v>
      </c>
      <c r="C2368" s="291" t="s">
        <v>813</v>
      </c>
      <c r="D2368" s="1">
        <v>9</v>
      </c>
      <c r="E2368" s="1">
        <v>2.89</v>
      </c>
      <c r="J2368" s="64" t="s">
        <v>430</v>
      </c>
      <c r="K2368" s="64" t="s">
        <v>562</v>
      </c>
      <c r="L2368" s="64" t="s">
        <v>283</v>
      </c>
      <c r="M2368" s="64">
        <v>3</v>
      </c>
      <c r="N2368" s="64">
        <v>2</v>
      </c>
    </row>
    <row r="2369" spans="1:14" x14ac:dyDescent="0.25">
      <c r="A2369" t="s">
        <v>430</v>
      </c>
      <c r="B2369" s="1" t="s">
        <v>807</v>
      </c>
      <c r="C2369" s="291" t="s">
        <v>813</v>
      </c>
      <c r="D2369" s="1">
        <v>10</v>
      </c>
      <c r="E2369" s="1">
        <v>3</v>
      </c>
      <c r="J2369" s="64" t="s">
        <v>430</v>
      </c>
      <c r="K2369" s="64" t="s">
        <v>562</v>
      </c>
      <c r="L2369" s="64" t="s">
        <v>283</v>
      </c>
      <c r="M2369" s="64">
        <v>4</v>
      </c>
      <c r="N2369" s="64">
        <v>3.1</v>
      </c>
    </row>
    <row r="2370" spans="1:14" x14ac:dyDescent="0.25">
      <c r="A2370" t="s">
        <v>430</v>
      </c>
      <c r="B2370" s="1" t="s">
        <v>807</v>
      </c>
      <c r="C2370" s="291" t="s">
        <v>813</v>
      </c>
      <c r="D2370" s="1">
        <v>11</v>
      </c>
      <c r="E2370" s="1">
        <v>3.12</v>
      </c>
      <c r="J2370" s="64" t="s">
        <v>430</v>
      </c>
      <c r="K2370" s="64" t="s">
        <v>562</v>
      </c>
      <c r="L2370" s="64" t="s">
        <v>283</v>
      </c>
      <c r="M2370" s="64">
        <v>5</v>
      </c>
      <c r="N2370" s="64">
        <v>4.7</v>
      </c>
    </row>
    <row r="2371" spans="1:14" x14ac:dyDescent="0.25">
      <c r="A2371" t="s">
        <v>430</v>
      </c>
      <c r="B2371" s="1" t="s">
        <v>807</v>
      </c>
      <c r="C2371" s="291" t="s">
        <v>813</v>
      </c>
      <c r="D2371" s="1">
        <v>12</v>
      </c>
      <c r="E2371" s="1">
        <v>3.23</v>
      </c>
      <c r="J2371" s="64" t="s">
        <v>430</v>
      </c>
      <c r="K2371" s="64" t="s">
        <v>562</v>
      </c>
      <c r="L2371" s="64" t="s">
        <v>283</v>
      </c>
      <c r="M2371" s="64">
        <v>6</v>
      </c>
      <c r="N2371" s="64">
        <v>7.4</v>
      </c>
    </row>
    <row r="2372" spans="1:14" x14ac:dyDescent="0.25">
      <c r="A2372" t="s">
        <v>430</v>
      </c>
      <c r="B2372" s="1" t="s">
        <v>807</v>
      </c>
      <c r="C2372" s="291" t="s">
        <v>813</v>
      </c>
      <c r="D2372" s="1">
        <v>13</v>
      </c>
      <c r="E2372" s="1">
        <v>3.35</v>
      </c>
      <c r="J2372" s="64" t="s">
        <v>430</v>
      </c>
      <c r="K2372" s="64" t="s">
        <v>562</v>
      </c>
      <c r="L2372" s="64" t="s">
        <v>621</v>
      </c>
      <c r="M2372" s="64">
        <v>0</v>
      </c>
      <c r="N2372" s="64">
        <v>133</v>
      </c>
    </row>
    <row r="2373" spans="1:14" x14ac:dyDescent="0.25">
      <c r="A2373" t="s">
        <v>430</v>
      </c>
      <c r="B2373" s="1" t="s">
        <v>807</v>
      </c>
      <c r="C2373" s="291" t="s">
        <v>813</v>
      </c>
      <c r="D2373" s="1">
        <v>14</v>
      </c>
      <c r="E2373" s="1">
        <v>3.46</v>
      </c>
      <c r="J2373" s="64" t="s">
        <v>430</v>
      </c>
      <c r="K2373" s="64" t="s">
        <v>562</v>
      </c>
      <c r="L2373" s="64" t="s">
        <v>621</v>
      </c>
      <c r="M2373" s="64" t="s">
        <v>2428</v>
      </c>
      <c r="N2373" s="64">
        <v>160</v>
      </c>
    </row>
    <row r="2374" spans="1:14" x14ac:dyDescent="0.25">
      <c r="A2374" t="s">
        <v>430</v>
      </c>
      <c r="B2374" s="1" t="s">
        <v>807</v>
      </c>
      <c r="C2374" s="291" t="s">
        <v>813</v>
      </c>
      <c r="D2374" s="1">
        <v>15</v>
      </c>
      <c r="E2374" s="1">
        <v>3.58</v>
      </c>
      <c r="J2374" s="64" t="s">
        <v>430</v>
      </c>
      <c r="K2374" s="64" t="s">
        <v>562</v>
      </c>
      <c r="L2374" s="64" t="s">
        <v>621</v>
      </c>
      <c r="M2374" s="64">
        <v>1</v>
      </c>
      <c r="N2374" s="64">
        <v>183</v>
      </c>
    </row>
    <row r="2375" spans="1:14" x14ac:dyDescent="0.25">
      <c r="A2375" t="s">
        <v>430</v>
      </c>
      <c r="B2375" s="1" t="s">
        <v>807</v>
      </c>
      <c r="C2375" s="291" t="s">
        <v>814</v>
      </c>
      <c r="D2375" s="1">
        <v>-12</v>
      </c>
      <c r="E2375" s="1">
        <v>1.01</v>
      </c>
      <c r="J2375" s="64" t="s">
        <v>430</v>
      </c>
      <c r="K2375" s="64" t="s">
        <v>562</v>
      </c>
      <c r="L2375" s="64" t="s">
        <v>621</v>
      </c>
      <c r="M2375" s="64" t="s">
        <v>2423</v>
      </c>
      <c r="N2375" s="64">
        <v>218</v>
      </c>
    </row>
    <row r="2376" spans="1:14" x14ac:dyDescent="0.25">
      <c r="A2376" t="s">
        <v>430</v>
      </c>
      <c r="B2376" s="1" t="s">
        <v>807</v>
      </c>
      <c r="C2376" s="291" t="s">
        <v>814</v>
      </c>
      <c r="D2376" s="1">
        <v>-11</v>
      </c>
      <c r="E2376" s="1">
        <v>1.1200000000000001</v>
      </c>
      <c r="J2376" s="64" t="s">
        <v>430</v>
      </c>
      <c r="K2376" s="64" t="s">
        <v>562</v>
      </c>
      <c r="L2376" s="64" t="s">
        <v>621</v>
      </c>
      <c r="M2376" s="64">
        <v>2</v>
      </c>
      <c r="N2376" s="64">
        <v>255</v>
      </c>
    </row>
    <row r="2377" spans="1:14" x14ac:dyDescent="0.25">
      <c r="A2377" t="s">
        <v>430</v>
      </c>
      <c r="B2377" s="1" t="s">
        <v>807</v>
      </c>
      <c r="C2377" s="291" t="s">
        <v>814</v>
      </c>
      <c r="D2377" s="1">
        <v>-10</v>
      </c>
      <c r="E2377" s="1">
        <v>1.22</v>
      </c>
      <c r="J2377" s="64" t="s">
        <v>430</v>
      </c>
      <c r="K2377" s="64" t="s">
        <v>562</v>
      </c>
      <c r="L2377" s="64" t="s">
        <v>621</v>
      </c>
      <c r="M2377" s="64" t="s">
        <v>2424</v>
      </c>
      <c r="N2377" s="64">
        <v>313</v>
      </c>
    </row>
    <row r="2378" spans="1:14" x14ac:dyDescent="0.25">
      <c r="A2378" t="s">
        <v>430</v>
      </c>
      <c r="B2378" s="1" t="s">
        <v>807</v>
      </c>
      <c r="C2378" s="291" t="s">
        <v>814</v>
      </c>
      <c r="D2378" s="1">
        <v>-9</v>
      </c>
      <c r="E2378" s="1">
        <v>1.33</v>
      </c>
      <c r="J2378" s="64" t="s">
        <v>430</v>
      </c>
      <c r="K2378" s="64" t="s">
        <v>562</v>
      </c>
      <c r="L2378" s="64" t="s">
        <v>621</v>
      </c>
      <c r="M2378" s="64">
        <v>3</v>
      </c>
      <c r="N2378" s="64">
        <v>395</v>
      </c>
    </row>
    <row r="2379" spans="1:14" x14ac:dyDescent="0.25">
      <c r="A2379" t="s">
        <v>430</v>
      </c>
      <c r="B2379" s="1" t="s">
        <v>807</v>
      </c>
      <c r="C2379" s="291" t="s">
        <v>814</v>
      </c>
      <c r="D2379" s="1">
        <v>-8</v>
      </c>
      <c r="E2379" s="1">
        <v>1.47</v>
      </c>
      <c r="J2379" s="64" t="s">
        <v>430</v>
      </c>
      <c r="K2379" s="64" t="s">
        <v>562</v>
      </c>
      <c r="L2379" s="64" t="s">
        <v>621</v>
      </c>
      <c r="M2379" s="64" t="s">
        <v>2425</v>
      </c>
      <c r="N2379" s="64">
        <v>466</v>
      </c>
    </row>
    <row r="2380" spans="1:14" x14ac:dyDescent="0.25">
      <c r="A2380" t="s">
        <v>430</v>
      </c>
      <c r="B2380" s="1" t="s">
        <v>807</v>
      </c>
      <c r="C2380" s="291" t="s">
        <v>814</v>
      </c>
      <c r="D2380" s="1">
        <v>-7</v>
      </c>
      <c r="E2380" s="1">
        <v>1.61</v>
      </c>
      <c r="J2380" s="64" t="s">
        <v>430</v>
      </c>
      <c r="K2380" s="64" t="s">
        <v>562</v>
      </c>
      <c r="L2380" s="64" t="s">
        <v>621</v>
      </c>
      <c r="M2380" s="64">
        <v>4</v>
      </c>
      <c r="N2380" s="64">
        <v>600</v>
      </c>
    </row>
    <row r="2381" spans="1:14" x14ac:dyDescent="0.25">
      <c r="A2381" t="s">
        <v>430</v>
      </c>
      <c r="B2381" s="1" t="s">
        <v>807</v>
      </c>
      <c r="C2381" s="291" t="s">
        <v>814</v>
      </c>
      <c r="D2381" s="1">
        <v>-6</v>
      </c>
      <c r="E2381" s="1">
        <v>1.75</v>
      </c>
      <c r="J2381" s="64" t="s">
        <v>430</v>
      </c>
      <c r="K2381" s="64" t="s">
        <v>562</v>
      </c>
      <c r="L2381" s="64" t="s">
        <v>621</v>
      </c>
      <c r="M2381" s="64" t="s">
        <v>2426</v>
      </c>
      <c r="N2381" s="64">
        <v>790</v>
      </c>
    </row>
    <row r="2382" spans="1:14" x14ac:dyDescent="0.25">
      <c r="A2382" t="s">
        <v>430</v>
      </c>
      <c r="B2382" s="1" t="s">
        <v>807</v>
      </c>
      <c r="C2382" s="291" t="s">
        <v>814</v>
      </c>
      <c r="D2382" s="1">
        <v>-5</v>
      </c>
      <c r="E2382" s="1">
        <v>1.88</v>
      </c>
      <c r="J2382" s="64" t="s">
        <v>430</v>
      </c>
      <c r="K2382" s="64" t="s">
        <v>562</v>
      </c>
      <c r="L2382" s="64" t="s">
        <v>621</v>
      </c>
      <c r="M2382" s="64">
        <v>5</v>
      </c>
      <c r="N2382" s="64">
        <v>1000</v>
      </c>
    </row>
    <row r="2383" spans="1:14" x14ac:dyDescent="0.25">
      <c r="A2383" t="s">
        <v>430</v>
      </c>
      <c r="B2383" s="1" t="s">
        <v>807</v>
      </c>
      <c r="C2383" s="291" t="s">
        <v>814</v>
      </c>
      <c r="D2383" s="1">
        <v>-4</v>
      </c>
      <c r="E2383" s="1">
        <v>2.0099999999999998</v>
      </c>
      <c r="J2383" s="64" t="s">
        <v>430</v>
      </c>
      <c r="K2383" s="64" t="s">
        <v>562</v>
      </c>
      <c r="L2383" s="64" t="s">
        <v>622</v>
      </c>
      <c r="M2383" s="64">
        <v>1</v>
      </c>
      <c r="N2383" s="64">
        <v>98</v>
      </c>
    </row>
    <row r="2384" spans="1:14" x14ac:dyDescent="0.25">
      <c r="A2384" t="s">
        <v>430</v>
      </c>
      <c r="B2384" s="1" t="s">
        <v>807</v>
      </c>
      <c r="C2384" s="291" t="s">
        <v>814</v>
      </c>
      <c r="D2384" s="1">
        <v>-3</v>
      </c>
      <c r="E2384" s="1">
        <v>2.14</v>
      </c>
      <c r="J2384" s="64" t="s">
        <v>430</v>
      </c>
      <c r="K2384" s="64" t="s">
        <v>562</v>
      </c>
      <c r="L2384" s="64" t="s">
        <v>622</v>
      </c>
      <c r="M2384" s="64">
        <v>2</v>
      </c>
      <c r="N2384" s="64">
        <v>137</v>
      </c>
    </row>
    <row r="2385" spans="1:14" x14ac:dyDescent="0.25">
      <c r="A2385" t="s">
        <v>430</v>
      </c>
      <c r="B2385" s="1" t="s">
        <v>807</v>
      </c>
      <c r="C2385" s="291" t="s">
        <v>814</v>
      </c>
      <c r="D2385" s="1">
        <v>-2</v>
      </c>
      <c r="E2385" s="1">
        <v>2.2799999999999998</v>
      </c>
      <c r="J2385" s="64" t="s">
        <v>430</v>
      </c>
      <c r="K2385" s="64" t="s">
        <v>562</v>
      </c>
      <c r="L2385" s="64" t="s">
        <v>622</v>
      </c>
      <c r="M2385" s="64">
        <v>3</v>
      </c>
      <c r="N2385" s="64">
        <v>198</v>
      </c>
    </row>
    <row r="2386" spans="1:14" x14ac:dyDescent="0.25">
      <c r="A2386" t="s">
        <v>430</v>
      </c>
      <c r="B2386" s="1" t="s">
        <v>807</v>
      </c>
      <c r="C2386" s="291" t="s">
        <v>814</v>
      </c>
      <c r="D2386" s="1">
        <v>-1</v>
      </c>
      <c r="E2386" s="1">
        <v>2.42</v>
      </c>
      <c r="J2386" s="64" t="s">
        <v>430</v>
      </c>
      <c r="K2386" s="64" t="s">
        <v>562</v>
      </c>
      <c r="L2386" s="64" t="s">
        <v>622</v>
      </c>
      <c r="M2386" s="64">
        <v>4</v>
      </c>
      <c r="N2386" s="64">
        <v>280</v>
      </c>
    </row>
    <row r="2387" spans="1:14" x14ac:dyDescent="0.25">
      <c r="A2387" t="s">
        <v>430</v>
      </c>
      <c r="B2387" s="1" t="s">
        <v>807</v>
      </c>
      <c r="C2387" s="291" t="s">
        <v>814</v>
      </c>
      <c r="D2387" s="1">
        <v>0</v>
      </c>
      <c r="E2387" s="1">
        <v>2.56</v>
      </c>
      <c r="J2387" s="64" t="s">
        <v>430</v>
      </c>
      <c r="K2387" s="64" t="s">
        <v>562</v>
      </c>
      <c r="L2387" s="64" t="s">
        <v>622</v>
      </c>
      <c r="M2387" s="64">
        <v>5</v>
      </c>
      <c r="N2387" s="64">
        <v>393</v>
      </c>
    </row>
    <row r="2388" spans="1:14" x14ac:dyDescent="0.25">
      <c r="A2388" t="s">
        <v>430</v>
      </c>
      <c r="B2388" s="1" t="s">
        <v>807</v>
      </c>
      <c r="C2388" s="291" t="s">
        <v>814</v>
      </c>
      <c r="D2388" s="1">
        <v>1</v>
      </c>
      <c r="E2388" s="1">
        <v>2.7</v>
      </c>
      <c r="J2388" s="64" t="s">
        <v>430</v>
      </c>
      <c r="K2388" s="64" t="s">
        <v>562</v>
      </c>
      <c r="L2388" s="64" t="s">
        <v>622</v>
      </c>
      <c r="M2388" s="64">
        <v>6</v>
      </c>
      <c r="N2388" s="64">
        <v>570</v>
      </c>
    </row>
    <row r="2389" spans="1:14" x14ac:dyDescent="0.25">
      <c r="A2389" t="s">
        <v>430</v>
      </c>
      <c r="B2389" s="1" t="s">
        <v>807</v>
      </c>
      <c r="C2389" s="291" t="s">
        <v>814</v>
      </c>
      <c r="D2389" s="1">
        <v>2</v>
      </c>
      <c r="E2389" s="1">
        <v>2.84</v>
      </c>
      <c r="J2389" s="64" t="s">
        <v>430</v>
      </c>
      <c r="K2389" s="64" t="s">
        <v>623</v>
      </c>
      <c r="L2389" s="64" t="s">
        <v>624</v>
      </c>
      <c r="M2389" s="64">
        <v>0</v>
      </c>
      <c r="N2389" s="64">
        <v>8.6999999999999993</v>
      </c>
    </row>
    <row r="2390" spans="1:14" x14ac:dyDescent="0.25">
      <c r="A2390" t="s">
        <v>430</v>
      </c>
      <c r="B2390" s="1" t="s">
        <v>807</v>
      </c>
      <c r="C2390" s="291" t="s">
        <v>814</v>
      </c>
      <c r="D2390" s="1">
        <v>3</v>
      </c>
      <c r="E2390" s="1">
        <v>2.98</v>
      </c>
      <c r="J2390" s="64" t="s">
        <v>430</v>
      </c>
      <c r="K2390" s="64" t="s">
        <v>623</v>
      </c>
      <c r="L2390" s="64" t="s">
        <v>625</v>
      </c>
      <c r="M2390" s="64">
        <v>0</v>
      </c>
      <c r="N2390" s="64">
        <v>14</v>
      </c>
    </row>
    <row r="2391" spans="1:14" x14ac:dyDescent="0.25">
      <c r="A2391" t="s">
        <v>430</v>
      </c>
      <c r="B2391" s="1" t="s">
        <v>807</v>
      </c>
      <c r="C2391" s="291" t="s">
        <v>814</v>
      </c>
      <c r="D2391" s="1">
        <v>4</v>
      </c>
      <c r="E2391" s="1">
        <v>3.08</v>
      </c>
      <c r="J2391" s="64" t="s">
        <v>430</v>
      </c>
      <c r="K2391" s="64" t="s">
        <v>623</v>
      </c>
      <c r="L2391" s="64" t="s">
        <v>626</v>
      </c>
      <c r="M2391" s="64">
        <v>0</v>
      </c>
      <c r="N2391" s="64">
        <v>17.399999999999999</v>
      </c>
    </row>
    <row r="2392" spans="1:14" x14ac:dyDescent="0.25">
      <c r="A2392" t="s">
        <v>430</v>
      </c>
      <c r="B2392" s="1" t="s">
        <v>807</v>
      </c>
      <c r="C2392" s="291" t="s">
        <v>814</v>
      </c>
      <c r="D2392" s="1">
        <v>5</v>
      </c>
      <c r="E2392" s="1">
        <v>3.19</v>
      </c>
      <c r="J2392" s="64" t="s">
        <v>430</v>
      </c>
      <c r="K2392" s="64" t="s">
        <v>623</v>
      </c>
      <c r="L2392" s="64" t="s">
        <v>627</v>
      </c>
      <c r="M2392" s="64">
        <v>0</v>
      </c>
      <c r="N2392" s="64">
        <v>23.7</v>
      </c>
    </row>
    <row r="2393" spans="1:14" x14ac:dyDescent="0.25">
      <c r="A2393" t="s">
        <v>430</v>
      </c>
      <c r="B2393" s="1" t="s">
        <v>807</v>
      </c>
      <c r="C2393" s="291" t="s">
        <v>814</v>
      </c>
      <c r="D2393" s="1">
        <v>6</v>
      </c>
      <c r="E2393" s="1">
        <v>3.29</v>
      </c>
      <c r="J2393" s="64" t="s">
        <v>430</v>
      </c>
      <c r="K2393" s="64" t="s">
        <v>623</v>
      </c>
      <c r="L2393" s="64" t="s">
        <v>256</v>
      </c>
      <c r="M2393" s="64">
        <v>0</v>
      </c>
      <c r="N2393" s="64">
        <v>21.6</v>
      </c>
    </row>
    <row r="2394" spans="1:14" x14ac:dyDescent="0.25">
      <c r="A2394" t="s">
        <v>430</v>
      </c>
      <c r="B2394" s="1" t="s">
        <v>807</v>
      </c>
      <c r="C2394" s="291" t="s">
        <v>814</v>
      </c>
      <c r="D2394" s="1">
        <v>7</v>
      </c>
      <c r="E2394" s="1">
        <v>3.44</v>
      </c>
      <c r="J2394" s="64" t="s">
        <v>430</v>
      </c>
      <c r="K2394" s="64" t="s">
        <v>623</v>
      </c>
      <c r="L2394" s="64" t="s">
        <v>156</v>
      </c>
      <c r="M2394" s="64">
        <v>0</v>
      </c>
      <c r="N2394" s="64">
        <v>31.3</v>
      </c>
    </row>
    <row r="2395" spans="1:14" x14ac:dyDescent="0.25">
      <c r="A2395" t="s">
        <v>430</v>
      </c>
      <c r="B2395" s="1" t="s">
        <v>807</v>
      </c>
      <c r="C2395" s="291" t="s">
        <v>814</v>
      </c>
      <c r="D2395" s="1">
        <v>8</v>
      </c>
      <c r="E2395" s="1">
        <v>3.59</v>
      </c>
      <c r="J2395" s="64" t="s">
        <v>430</v>
      </c>
      <c r="K2395" s="64" t="s">
        <v>623</v>
      </c>
      <c r="L2395" s="64" t="s">
        <v>257</v>
      </c>
      <c r="M2395" s="64">
        <v>0</v>
      </c>
      <c r="N2395" s="64">
        <v>39.5</v>
      </c>
    </row>
    <row r="2396" spans="1:14" x14ac:dyDescent="0.25">
      <c r="A2396" t="s">
        <v>430</v>
      </c>
      <c r="B2396" s="1" t="s">
        <v>807</v>
      </c>
      <c r="C2396" s="291" t="s">
        <v>814</v>
      </c>
      <c r="D2396" s="1">
        <v>9</v>
      </c>
      <c r="E2396" s="1">
        <v>3.74</v>
      </c>
      <c r="J2396" s="64" t="s">
        <v>430</v>
      </c>
      <c r="K2396" s="64" t="s">
        <v>623</v>
      </c>
      <c r="L2396" s="64" t="s">
        <v>258</v>
      </c>
      <c r="M2396" s="64">
        <v>0</v>
      </c>
      <c r="N2396" s="64">
        <v>58</v>
      </c>
    </row>
    <row r="2397" spans="1:14" x14ac:dyDescent="0.25">
      <c r="A2397" t="s">
        <v>430</v>
      </c>
      <c r="B2397" s="1" t="s">
        <v>807</v>
      </c>
      <c r="C2397" s="291" t="s">
        <v>814</v>
      </c>
      <c r="D2397" s="1">
        <v>10</v>
      </c>
      <c r="E2397" s="1">
        <v>3.91</v>
      </c>
      <c r="J2397" s="64" t="s">
        <v>430</v>
      </c>
      <c r="K2397" s="64" t="s">
        <v>623</v>
      </c>
      <c r="L2397" s="64" t="s">
        <v>158</v>
      </c>
      <c r="M2397" s="64">
        <v>0</v>
      </c>
      <c r="N2397" s="64">
        <v>54</v>
      </c>
    </row>
    <row r="2398" spans="1:14" x14ac:dyDescent="0.25">
      <c r="A2398" t="s">
        <v>430</v>
      </c>
      <c r="B2398" s="1" t="s">
        <v>807</v>
      </c>
      <c r="C2398" s="291" t="s">
        <v>814</v>
      </c>
      <c r="D2398" s="1">
        <v>11</v>
      </c>
      <c r="E2398" s="1">
        <v>4.07</v>
      </c>
      <c r="J2398" s="64" t="s">
        <v>430</v>
      </c>
      <c r="K2398" s="64" t="s">
        <v>623</v>
      </c>
      <c r="L2398" s="64" t="s">
        <v>628</v>
      </c>
      <c r="M2398" s="64">
        <v>0</v>
      </c>
      <c r="N2398" s="64">
        <v>58</v>
      </c>
    </row>
    <row r="2399" spans="1:14" x14ac:dyDescent="0.25">
      <c r="A2399" t="s">
        <v>430</v>
      </c>
      <c r="B2399" s="1" t="s">
        <v>807</v>
      </c>
      <c r="C2399" s="291" t="s">
        <v>814</v>
      </c>
      <c r="D2399" s="1">
        <v>12</v>
      </c>
      <c r="E2399" s="1">
        <v>4.24</v>
      </c>
      <c r="J2399" s="64" t="s">
        <v>430</v>
      </c>
      <c r="K2399" s="64" t="s">
        <v>629</v>
      </c>
      <c r="L2399" s="64" t="s">
        <v>630</v>
      </c>
      <c r="M2399" s="64">
        <v>0</v>
      </c>
      <c r="N2399" s="64">
        <v>5.0999999999999996</v>
      </c>
    </row>
    <row r="2400" spans="1:14" x14ac:dyDescent="0.25">
      <c r="A2400" t="s">
        <v>430</v>
      </c>
      <c r="B2400" s="1" t="s">
        <v>807</v>
      </c>
      <c r="C2400" s="291" t="s">
        <v>814</v>
      </c>
      <c r="D2400" s="1">
        <v>13</v>
      </c>
      <c r="E2400" s="1">
        <v>4.32</v>
      </c>
      <c r="J2400" s="64" t="s">
        <v>430</v>
      </c>
      <c r="K2400" s="64" t="s">
        <v>629</v>
      </c>
      <c r="L2400" s="64" t="s">
        <v>624</v>
      </c>
      <c r="M2400" s="64">
        <v>0</v>
      </c>
      <c r="N2400" s="64">
        <v>9.1</v>
      </c>
    </row>
    <row r="2401" spans="1:14" x14ac:dyDescent="0.25">
      <c r="A2401" t="s">
        <v>430</v>
      </c>
      <c r="B2401" s="1" t="s">
        <v>807</v>
      </c>
      <c r="C2401" s="291" t="s">
        <v>814</v>
      </c>
      <c r="D2401" s="1">
        <v>14</v>
      </c>
      <c r="E2401" s="1">
        <v>4.3899999999999997</v>
      </c>
      <c r="J2401" s="64" t="s">
        <v>430</v>
      </c>
      <c r="K2401" s="64" t="s">
        <v>629</v>
      </c>
      <c r="L2401" s="64" t="s">
        <v>625</v>
      </c>
      <c r="M2401" s="64">
        <v>0</v>
      </c>
      <c r="N2401" s="64">
        <v>13.5</v>
      </c>
    </row>
    <row r="2402" spans="1:14" x14ac:dyDescent="0.25">
      <c r="A2402" t="s">
        <v>430</v>
      </c>
      <c r="B2402" s="1" t="s">
        <v>807</v>
      </c>
      <c r="C2402" s="291" t="s">
        <v>814</v>
      </c>
      <c r="D2402" s="1">
        <v>15</v>
      </c>
      <c r="E2402" s="1">
        <v>4.47</v>
      </c>
      <c r="J2402" s="64" t="s">
        <v>430</v>
      </c>
      <c r="K2402" s="64" t="s">
        <v>629</v>
      </c>
      <c r="L2402" s="64" t="s">
        <v>626</v>
      </c>
      <c r="M2402" s="64">
        <v>0</v>
      </c>
      <c r="N2402" s="64">
        <v>17.100000000000001</v>
      </c>
    </row>
    <row r="2403" spans="1:14" x14ac:dyDescent="0.25">
      <c r="A2403" t="s">
        <v>430</v>
      </c>
      <c r="B2403" s="1" t="s">
        <v>807</v>
      </c>
      <c r="C2403" s="291" t="s">
        <v>814</v>
      </c>
      <c r="D2403" s="1">
        <v>16</v>
      </c>
      <c r="E2403" s="1">
        <v>4.59</v>
      </c>
      <c r="J2403" s="64" t="s">
        <v>430</v>
      </c>
      <c r="K2403" s="64" t="s">
        <v>629</v>
      </c>
      <c r="L2403" s="64" t="s">
        <v>627</v>
      </c>
      <c r="M2403" s="64">
        <v>0</v>
      </c>
      <c r="N2403" s="64">
        <v>23.7</v>
      </c>
    </row>
    <row r="2404" spans="1:14" x14ac:dyDescent="0.25">
      <c r="A2404" t="s">
        <v>430</v>
      </c>
      <c r="B2404" s="1" t="s">
        <v>807</v>
      </c>
      <c r="C2404" s="291" t="s">
        <v>814</v>
      </c>
      <c r="D2404" s="1">
        <v>17</v>
      </c>
      <c r="E2404" s="1">
        <v>4.71</v>
      </c>
      <c r="J2404" s="64" t="s">
        <v>430</v>
      </c>
      <c r="K2404" s="64" t="s">
        <v>629</v>
      </c>
      <c r="L2404" s="64" t="s">
        <v>256</v>
      </c>
      <c r="M2404" s="64">
        <v>0</v>
      </c>
      <c r="N2404" s="64">
        <v>21.5</v>
      </c>
    </row>
    <row r="2405" spans="1:14" x14ac:dyDescent="0.25">
      <c r="A2405" t="s">
        <v>430</v>
      </c>
      <c r="B2405" s="1" t="s">
        <v>807</v>
      </c>
      <c r="C2405" s="291" t="s">
        <v>814</v>
      </c>
      <c r="D2405" s="1">
        <v>18</v>
      </c>
      <c r="E2405" s="1">
        <v>4.83</v>
      </c>
      <c r="J2405" s="64" t="s">
        <v>430</v>
      </c>
      <c r="K2405" s="64" t="s">
        <v>629</v>
      </c>
      <c r="L2405" s="64" t="s">
        <v>156</v>
      </c>
      <c r="M2405" s="64">
        <v>0</v>
      </c>
      <c r="N2405" s="64">
        <v>31.6</v>
      </c>
    </row>
    <row r="2406" spans="1:14" x14ac:dyDescent="0.25">
      <c r="A2406" t="s">
        <v>430</v>
      </c>
      <c r="B2406" s="1" t="s">
        <v>807</v>
      </c>
      <c r="C2406" s="291" t="s">
        <v>814</v>
      </c>
      <c r="D2406" s="1">
        <v>19</v>
      </c>
      <c r="E2406" s="1">
        <v>4.95</v>
      </c>
      <c r="J2406" s="64" t="s">
        <v>430</v>
      </c>
      <c r="K2406" s="64" t="s">
        <v>629</v>
      </c>
      <c r="L2406" s="64" t="s">
        <v>257</v>
      </c>
      <c r="M2406" s="64">
        <v>0</v>
      </c>
      <c r="N2406" s="64">
        <v>41.8</v>
      </c>
    </row>
    <row r="2407" spans="1:14" x14ac:dyDescent="0.25">
      <c r="A2407" t="s">
        <v>430</v>
      </c>
      <c r="B2407" s="1" t="s">
        <v>807</v>
      </c>
      <c r="C2407" s="291" t="s">
        <v>815</v>
      </c>
      <c r="D2407" s="1">
        <v>-12</v>
      </c>
      <c r="E2407" s="1">
        <v>1.17</v>
      </c>
      <c r="J2407" s="64" t="s">
        <v>430</v>
      </c>
      <c r="K2407" s="64" t="s">
        <v>629</v>
      </c>
      <c r="L2407" s="64" t="s">
        <v>631</v>
      </c>
      <c r="M2407" s="64">
        <v>0</v>
      </c>
      <c r="N2407" s="64">
        <v>45.6</v>
      </c>
    </row>
    <row r="2408" spans="1:14" x14ac:dyDescent="0.25">
      <c r="A2408" t="s">
        <v>430</v>
      </c>
      <c r="B2408" s="1" t="s">
        <v>807</v>
      </c>
      <c r="C2408" s="291" t="s">
        <v>815</v>
      </c>
      <c r="D2408" s="1">
        <v>-11</v>
      </c>
      <c r="E2408" s="1">
        <v>1.29</v>
      </c>
      <c r="J2408" s="64" t="s">
        <v>430</v>
      </c>
      <c r="K2408" s="64" t="s">
        <v>629</v>
      </c>
      <c r="L2408" s="64" t="s">
        <v>258</v>
      </c>
      <c r="M2408" s="64">
        <v>0</v>
      </c>
      <c r="N2408" s="64">
        <v>60.9</v>
      </c>
    </row>
    <row r="2409" spans="1:14" x14ac:dyDescent="0.25">
      <c r="A2409" t="s">
        <v>430</v>
      </c>
      <c r="B2409" s="1" t="s">
        <v>807</v>
      </c>
      <c r="C2409" s="291" t="s">
        <v>815</v>
      </c>
      <c r="D2409" s="1">
        <v>-10</v>
      </c>
      <c r="E2409" s="1">
        <v>1.41</v>
      </c>
      <c r="J2409" s="64" t="s">
        <v>430</v>
      </c>
      <c r="K2409" s="64" t="s">
        <v>629</v>
      </c>
      <c r="L2409" s="64" t="s">
        <v>632</v>
      </c>
      <c r="M2409" s="64">
        <v>0</v>
      </c>
      <c r="N2409" s="64">
        <v>31.6</v>
      </c>
    </row>
    <row r="2410" spans="1:14" x14ac:dyDescent="0.25">
      <c r="A2410" t="s">
        <v>430</v>
      </c>
      <c r="B2410" s="1" t="s">
        <v>807</v>
      </c>
      <c r="C2410" s="291" t="s">
        <v>815</v>
      </c>
      <c r="D2410" s="1">
        <v>-9</v>
      </c>
      <c r="E2410" s="1">
        <v>1.53</v>
      </c>
      <c r="J2410" s="64" t="s">
        <v>430</v>
      </c>
      <c r="K2410" s="64" t="s">
        <v>629</v>
      </c>
      <c r="L2410" s="64" t="s">
        <v>157</v>
      </c>
      <c r="M2410" s="64">
        <v>0</v>
      </c>
      <c r="N2410" s="64">
        <v>37.299999999999997</v>
      </c>
    </row>
    <row r="2411" spans="1:14" x14ac:dyDescent="0.25">
      <c r="A2411" t="s">
        <v>430</v>
      </c>
      <c r="B2411" s="1" t="s">
        <v>807</v>
      </c>
      <c r="C2411" s="291" t="s">
        <v>815</v>
      </c>
      <c r="D2411" s="1">
        <v>-8</v>
      </c>
      <c r="E2411" s="1">
        <v>1.66</v>
      </c>
      <c r="J2411" s="64" t="s">
        <v>430</v>
      </c>
      <c r="K2411" s="64" t="s">
        <v>629</v>
      </c>
      <c r="L2411" s="64" t="s">
        <v>158</v>
      </c>
      <c r="M2411" s="64">
        <v>0</v>
      </c>
      <c r="N2411" s="64">
        <v>53.8</v>
      </c>
    </row>
    <row r="2412" spans="1:14" x14ac:dyDescent="0.25">
      <c r="A2412" t="s">
        <v>430</v>
      </c>
      <c r="B2412" s="1" t="s">
        <v>807</v>
      </c>
      <c r="C2412" s="291" t="s">
        <v>815</v>
      </c>
      <c r="D2412" s="1">
        <v>-7</v>
      </c>
      <c r="E2412" s="1">
        <v>1.78</v>
      </c>
      <c r="J2412" s="64" t="s">
        <v>430</v>
      </c>
      <c r="K2412" s="64" t="s">
        <v>629</v>
      </c>
      <c r="L2412" s="64" t="s">
        <v>628</v>
      </c>
      <c r="M2412" s="64">
        <v>0</v>
      </c>
      <c r="N2412" s="64">
        <v>60.9</v>
      </c>
    </row>
    <row r="2413" spans="1:14" x14ac:dyDescent="0.25">
      <c r="A2413" t="s">
        <v>430</v>
      </c>
      <c r="B2413" s="1" t="s">
        <v>807</v>
      </c>
      <c r="C2413" s="291" t="s">
        <v>815</v>
      </c>
      <c r="D2413" s="1">
        <v>-6</v>
      </c>
      <c r="E2413" s="1">
        <v>1.91</v>
      </c>
      <c r="J2413" s="64" t="s">
        <v>430</v>
      </c>
      <c r="K2413" s="64" t="s">
        <v>629</v>
      </c>
      <c r="L2413" s="64" t="s">
        <v>633</v>
      </c>
      <c r="M2413" s="64">
        <v>0</v>
      </c>
      <c r="N2413" s="64">
        <v>93.7</v>
      </c>
    </row>
    <row r="2414" spans="1:14" x14ac:dyDescent="0.25">
      <c r="A2414" t="s">
        <v>430</v>
      </c>
      <c r="B2414" s="1" t="s">
        <v>807</v>
      </c>
      <c r="C2414" s="291" t="s">
        <v>815</v>
      </c>
      <c r="D2414" s="1">
        <v>-5</v>
      </c>
      <c r="E2414" s="1">
        <v>2.0499999999999998</v>
      </c>
      <c r="J2414" s="64" t="s">
        <v>430</v>
      </c>
      <c r="K2414" s="64" t="s">
        <v>634</v>
      </c>
      <c r="L2414" s="64" t="s">
        <v>630</v>
      </c>
      <c r="M2414" s="64">
        <v>0</v>
      </c>
      <c r="N2414" s="64">
        <v>5.0599999999999996</v>
      </c>
    </row>
    <row r="2415" spans="1:14" x14ac:dyDescent="0.25">
      <c r="A2415" t="s">
        <v>430</v>
      </c>
      <c r="B2415" s="1" t="s">
        <v>807</v>
      </c>
      <c r="C2415" s="291" t="s">
        <v>815</v>
      </c>
      <c r="D2415" s="1">
        <v>-4</v>
      </c>
      <c r="E2415" s="1">
        <v>2.2000000000000002</v>
      </c>
      <c r="J2415" s="64" t="s">
        <v>430</v>
      </c>
      <c r="K2415" s="64" t="s">
        <v>634</v>
      </c>
      <c r="L2415" s="64" t="s">
        <v>624</v>
      </c>
      <c r="M2415" s="64">
        <v>0</v>
      </c>
      <c r="N2415" s="64">
        <v>9.1300000000000008</v>
      </c>
    </row>
    <row r="2416" spans="1:14" x14ac:dyDescent="0.25">
      <c r="A2416" t="s">
        <v>430</v>
      </c>
      <c r="B2416" s="1" t="s">
        <v>807</v>
      </c>
      <c r="C2416" s="291" t="s">
        <v>815</v>
      </c>
      <c r="D2416" s="1">
        <v>-3</v>
      </c>
      <c r="E2416" s="1">
        <v>2.34</v>
      </c>
      <c r="J2416" s="64" t="s">
        <v>430</v>
      </c>
      <c r="K2416" s="64" t="s">
        <v>634</v>
      </c>
      <c r="L2416" s="64" t="s">
        <v>625</v>
      </c>
      <c r="M2416" s="64">
        <v>0</v>
      </c>
      <c r="N2416" s="64">
        <v>14.14</v>
      </c>
    </row>
    <row r="2417" spans="1:14" x14ac:dyDescent="0.25">
      <c r="A2417" t="s">
        <v>430</v>
      </c>
      <c r="B2417" s="1" t="s">
        <v>807</v>
      </c>
      <c r="C2417" s="291" t="s">
        <v>815</v>
      </c>
      <c r="D2417" s="1">
        <v>-2</v>
      </c>
      <c r="E2417" s="1">
        <v>2.4700000000000002</v>
      </c>
      <c r="J2417" s="64" t="s">
        <v>430</v>
      </c>
      <c r="K2417" s="64" t="s">
        <v>634</v>
      </c>
      <c r="L2417" s="64" t="s">
        <v>626</v>
      </c>
      <c r="M2417" s="64">
        <v>0</v>
      </c>
      <c r="N2417" s="64">
        <v>16.899999999999999</v>
      </c>
    </row>
    <row r="2418" spans="1:14" x14ac:dyDescent="0.25">
      <c r="A2418" t="s">
        <v>430</v>
      </c>
      <c r="B2418" s="1" t="s">
        <v>807</v>
      </c>
      <c r="C2418" s="291" t="s">
        <v>815</v>
      </c>
      <c r="D2418" s="1">
        <v>-1</v>
      </c>
      <c r="E2418" s="1">
        <v>2.6</v>
      </c>
      <c r="J2418" s="64" t="s">
        <v>430</v>
      </c>
      <c r="K2418" s="64" t="s">
        <v>634</v>
      </c>
      <c r="L2418" s="64" t="s">
        <v>627</v>
      </c>
      <c r="M2418" s="64">
        <v>0</v>
      </c>
      <c r="N2418" s="64">
        <v>25</v>
      </c>
    </row>
    <row r="2419" spans="1:14" x14ac:dyDescent="0.25">
      <c r="A2419" t="s">
        <v>430</v>
      </c>
      <c r="B2419" s="1" t="s">
        <v>807</v>
      </c>
      <c r="C2419" s="291" t="s">
        <v>815</v>
      </c>
      <c r="D2419" s="1">
        <v>0</v>
      </c>
      <c r="E2419" s="1">
        <v>2.73</v>
      </c>
      <c r="J2419" s="64" t="s">
        <v>430</v>
      </c>
      <c r="K2419" s="64" t="s">
        <v>634</v>
      </c>
      <c r="L2419" s="64" t="s">
        <v>256</v>
      </c>
      <c r="M2419" s="64">
        <v>0</v>
      </c>
      <c r="N2419" s="64">
        <v>20.12</v>
      </c>
    </row>
    <row r="2420" spans="1:14" x14ac:dyDescent="0.25">
      <c r="A2420" t="s">
        <v>430</v>
      </c>
      <c r="B2420" s="1" t="s">
        <v>807</v>
      </c>
      <c r="C2420" s="291" t="s">
        <v>815</v>
      </c>
      <c r="D2420" s="1">
        <v>1</v>
      </c>
      <c r="E2420" s="1">
        <v>2.87</v>
      </c>
      <c r="J2420" s="64" t="s">
        <v>430</v>
      </c>
      <c r="K2420" s="64" t="s">
        <v>634</v>
      </c>
      <c r="L2420" s="64" t="s">
        <v>156</v>
      </c>
      <c r="M2420" s="64">
        <v>0</v>
      </c>
      <c r="N2420" s="64">
        <v>33.54</v>
      </c>
    </row>
    <row r="2421" spans="1:14" x14ac:dyDescent="0.25">
      <c r="A2421" t="s">
        <v>430</v>
      </c>
      <c r="B2421" s="1" t="s">
        <v>807</v>
      </c>
      <c r="C2421" s="291" t="s">
        <v>815</v>
      </c>
      <c r="D2421" s="1">
        <v>2</v>
      </c>
      <c r="E2421" s="1">
        <v>3.02</v>
      </c>
      <c r="J2421" s="64" t="s">
        <v>430</v>
      </c>
      <c r="K2421" s="64" t="s">
        <v>634</v>
      </c>
      <c r="L2421" s="64" t="s">
        <v>257</v>
      </c>
      <c r="M2421" s="64">
        <v>0</v>
      </c>
      <c r="N2421" s="64">
        <v>42.43</v>
      </c>
    </row>
    <row r="2422" spans="1:14" x14ac:dyDescent="0.25">
      <c r="A2422" t="s">
        <v>430</v>
      </c>
      <c r="B2422" s="1" t="s">
        <v>807</v>
      </c>
      <c r="C2422" s="291" t="s">
        <v>815</v>
      </c>
      <c r="D2422" s="1">
        <v>3</v>
      </c>
      <c r="E2422" s="1">
        <v>3.16</v>
      </c>
      <c r="J2422" s="64" t="s">
        <v>430</v>
      </c>
      <c r="K2422" s="64" t="s">
        <v>634</v>
      </c>
      <c r="L2422" s="64" t="s">
        <v>631</v>
      </c>
      <c r="M2422" s="64">
        <v>0</v>
      </c>
      <c r="N2422" s="64">
        <v>50</v>
      </c>
    </row>
    <row r="2423" spans="1:14" x14ac:dyDescent="0.25">
      <c r="A2423" t="s">
        <v>430</v>
      </c>
      <c r="B2423" s="1" t="s">
        <v>807</v>
      </c>
      <c r="C2423" s="291" t="s">
        <v>815</v>
      </c>
      <c r="D2423" s="1">
        <v>4</v>
      </c>
      <c r="E2423" s="1">
        <v>3.3</v>
      </c>
      <c r="J2423" s="64" t="s">
        <v>430</v>
      </c>
      <c r="K2423" s="64" t="s">
        <v>634</v>
      </c>
      <c r="L2423" s="64" t="s">
        <v>258</v>
      </c>
      <c r="M2423" s="64">
        <v>0</v>
      </c>
      <c r="N2423" s="64">
        <v>56.92</v>
      </c>
    </row>
    <row r="2424" spans="1:14" x14ac:dyDescent="0.25">
      <c r="A2424" t="s">
        <v>430</v>
      </c>
      <c r="B2424" s="1" t="s">
        <v>807</v>
      </c>
      <c r="C2424" s="291" t="s">
        <v>815</v>
      </c>
      <c r="D2424" s="1">
        <v>5</v>
      </c>
      <c r="E2424" s="1">
        <v>3.44</v>
      </c>
      <c r="J2424" s="64" t="s">
        <v>430</v>
      </c>
      <c r="K2424" s="64" t="s">
        <v>634</v>
      </c>
      <c r="L2424" s="64" t="s">
        <v>632</v>
      </c>
      <c r="M2424" s="64">
        <v>0</v>
      </c>
      <c r="N2424" s="64">
        <v>33.54</v>
      </c>
    </row>
    <row r="2425" spans="1:14" x14ac:dyDescent="0.25">
      <c r="A2425" t="s">
        <v>430</v>
      </c>
      <c r="B2425" s="1" t="s">
        <v>807</v>
      </c>
      <c r="C2425" s="291" t="s">
        <v>815</v>
      </c>
      <c r="D2425" s="1">
        <v>6</v>
      </c>
      <c r="E2425" s="1">
        <v>3.58</v>
      </c>
      <c r="J2425" s="64" t="s">
        <v>430</v>
      </c>
      <c r="K2425" s="64" t="s">
        <v>634</v>
      </c>
      <c r="L2425" s="64" t="s">
        <v>157</v>
      </c>
      <c r="M2425" s="64">
        <v>0</v>
      </c>
      <c r="N2425" s="64">
        <v>35.78</v>
      </c>
    </row>
    <row r="2426" spans="1:14" x14ac:dyDescent="0.25">
      <c r="A2426" t="s">
        <v>430</v>
      </c>
      <c r="B2426" s="1" t="s">
        <v>807</v>
      </c>
      <c r="C2426" s="291" t="s">
        <v>815</v>
      </c>
      <c r="D2426" s="1">
        <v>7</v>
      </c>
      <c r="E2426" s="1">
        <v>3.72</v>
      </c>
      <c r="J2426" s="64" t="s">
        <v>430</v>
      </c>
      <c r="K2426" s="64" t="s">
        <v>634</v>
      </c>
      <c r="L2426" s="64" t="s">
        <v>158</v>
      </c>
      <c r="M2426" s="64">
        <v>0</v>
      </c>
      <c r="N2426" s="64">
        <v>50.6</v>
      </c>
    </row>
    <row r="2427" spans="1:14" x14ac:dyDescent="0.25">
      <c r="A2427" t="s">
        <v>430</v>
      </c>
      <c r="B2427" s="1" t="s">
        <v>807</v>
      </c>
      <c r="C2427" s="291" t="s">
        <v>815</v>
      </c>
      <c r="D2427" s="1">
        <v>8</v>
      </c>
      <c r="E2427" s="1">
        <v>3.87</v>
      </c>
      <c r="J2427" s="64" t="s">
        <v>430</v>
      </c>
      <c r="K2427" s="64" t="s">
        <v>634</v>
      </c>
      <c r="L2427" s="64" t="s">
        <v>628</v>
      </c>
      <c r="M2427" s="64">
        <v>0</v>
      </c>
      <c r="N2427" s="64">
        <v>56.92</v>
      </c>
    </row>
    <row r="2428" spans="1:14" x14ac:dyDescent="0.25">
      <c r="A2428" t="s">
        <v>430</v>
      </c>
      <c r="B2428" s="1" t="s">
        <v>807</v>
      </c>
      <c r="C2428" s="291" t="s">
        <v>815</v>
      </c>
      <c r="D2428" s="1">
        <v>9</v>
      </c>
      <c r="E2428" s="1">
        <v>4.01</v>
      </c>
      <c r="J2428" s="64" t="s">
        <v>430</v>
      </c>
      <c r="K2428" s="64" t="s">
        <v>634</v>
      </c>
      <c r="L2428" s="64" t="s">
        <v>633</v>
      </c>
      <c r="M2428" s="64">
        <v>0</v>
      </c>
      <c r="N2428" s="64">
        <v>91.25</v>
      </c>
    </row>
    <row r="2429" spans="1:14" x14ac:dyDescent="0.25">
      <c r="A2429" t="s">
        <v>430</v>
      </c>
      <c r="B2429" s="1" t="s">
        <v>807</v>
      </c>
      <c r="C2429" s="291" t="s">
        <v>815</v>
      </c>
      <c r="D2429" s="1">
        <v>10</v>
      </c>
      <c r="E2429" s="1">
        <v>4.16</v>
      </c>
      <c r="J2429" s="64" t="s">
        <v>430</v>
      </c>
      <c r="K2429" s="64" t="s">
        <v>635</v>
      </c>
      <c r="L2429" s="64" t="s">
        <v>630</v>
      </c>
      <c r="M2429" s="64">
        <v>0</v>
      </c>
      <c r="N2429" s="64">
        <v>6.4</v>
      </c>
    </row>
    <row r="2430" spans="1:14" x14ac:dyDescent="0.25">
      <c r="A2430" t="s">
        <v>430</v>
      </c>
      <c r="B2430" s="1" t="s">
        <v>807</v>
      </c>
      <c r="C2430" s="291" t="s">
        <v>815</v>
      </c>
      <c r="D2430" s="1">
        <v>11</v>
      </c>
      <c r="E2430" s="1">
        <v>4.3099999999999996</v>
      </c>
      <c r="J2430" s="64" t="s">
        <v>430</v>
      </c>
      <c r="K2430" s="64" t="s">
        <v>635</v>
      </c>
      <c r="L2430" s="64" t="s">
        <v>624</v>
      </c>
      <c r="M2430" s="64">
        <v>0</v>
      </c>
      <c r="N2430" s="64">
        <v>9.1</v>
      </c>
    </row>
    <row r="2431" spans="1:14" x14ac:dyDescent="0.25">
      <c r="A2431" t="s">
        <v>430</v>
      </c>
      <c r="B2431" s="1" t="s">
        <v>807</v>
      </c>
      <c r="C2431" s="291" t="s">
        <v>815</v>
      </c>
      <c r="D2431" s="1">
        <v>12</v>
      </c>
      <c r="E2431" s="1">
        <v>4.46</v>
      </c>
      <c r="J2431" s="64" t="s">
        <v>430</v>
      </c>
      <c r="K2431" s="64" t="s">
        <v>635</v>
      </c>
      <c r="L2431" s="64" t="s">
        <v>625</v>
      </c>
      <c r="M2431" s="64">
        <v>0</v>
      </c>
      <c r="N2431" s="64">
        <v>14.1</v>
      </c>
    </row>
    <row r="2432" spans="1:14" x14ac:dyDescent="0.25">
      <c r="A2432" t="s">
        <v>430</v>
      </c>
      <c r="B2432" s="1" t="s">
        <v>807</v>
      </c>
      <c r="C2432" s="291" t="s">
        <v>815</v>
      </c>
      <c r="D2432" s="1">
        <v>13</v>
      </c>
      <c r="E2432" s="1">
        <v>4.5999999999999996</v>
      </c>
      <c r="J2432" s="64" t="s">
        <v>430</v>
      </c>
      <c r="K2432" s="64" t="s">
        <v>635</v>
      </c>
      <c r="L2432" s="64" t="s">
        <v>626</v>
      </c>
      <c r="M2432" s="64">
        <v>0</v>
      </c>
      <c r="N2432" s="64">
        <v>17.899999999999999</v>
      </c>
    </row>
    <row r="2433" spans="1:14" x14ac:dyDescent="0.25">
      <c r="A2433" t="s">
        <v>430</v>
      </c>
      <c r="B2433" s="1" t="s">
        <v>807</v>
      </c>
      <c r="C2433" s="291" t="s">
        <v>815</v>
      </c>
      <c r="D2433" s="1">
        <v>14</v>
      </c>
      <c r="E2433" s="1">
        <v>4.7300000000000004</v>
      </c>
      <c r="J2433" s="64" t="s">
        <v>430</v>
      </c>
      <c r="K2433" s="64" t="s">
        <v>635</v>
      </c>
      <c r="L2433" s="64" t="s">
        <v>627</v>
      </c>
      <c r="M2433" s="64">
        <v>0</v>
      </c>
      <c r="N2433" s="64">
        <v>24</v>
      </c>
    </row>
    <row r="2434" spans="1:14" x14ac:dyDescent="0.25">
      <c r="A2434" t="s">
        <v>430</v>
      </c>
      <c r="B2434" s="1" t="s">
        <v>807</v>
      </c>
      <c r="C2434" s="291" t="s">
        <v>815</v>
      </c>
      <c r="D2434" s="1">
        <v>15</v>
      </c>
      <c r="E2434" s="1">
        <v>4.87</v>
      </c>
      <c r="J2434" s="64" t="s">
        <v>430</v>
      </c>
      <c r="K2434" s="64" t="s">
        <v>635</v>
      </c>
      <c r="L2434" s="64" t="s">
        <v>636</v>
      </c>
      <c r="M2434" s="64">
        <v>0</v>
      </c>
      <c r="N2434" s="64">
        <v>24</v>
      </c>
    </row>
    <row r="2435" spans="1:14" x14ac:dyDescent="0.25">
      <c r="A2435" t="s">
        <v>430</v>
      </c>
      <c r="B2435" s="1" t="s">
        <v>807</v>
      </c>
      <c r="C2435" s="291" t="s">
        <v>815</v>
      </c>
      <c r="D2435" s="1">
        <v>16</v>
      </c>
      <c r="E2435" s="1">
        <v>5.01</v>
      </c>
      <c r="J2435" s="64" t="s">
        <v>430</v>
      </c>
      <c r="K2435" s="64" t="s">
        <v>635</v>
      </c>
      <c r="L2435" s="64" t="s">
        <v>637</v>
      </c>
      <c r="M2435" s="64">
        <v>0</v>
      </c>
      <c r="N2435" s="64">
        <v>11.8</v>
      </c>
    </row>
    <row r="2436" spans="1:14" x14ac:dyDescent="0.25">
      <c r="A2436" t="s">
        <v>430</v>
      </c>
      <c r="B2436" s="1" t="s">
        <v>807</v>
      </c>
      <c r="C2436" s="291" t="s">
        <v>815</v>
      </c>
      <c r="D2436" s="1">
        <v>17</v>
      </c>
      <c r="E2436" s="1">
        <v>5.14</v>
      </c>
      <c r="J2436" s="64" t="s">
        <v>430</v>
      </c>
      <c r="K2436" s="64" t="s">
        <v>635</v>
      </c>
      <c r="L2436" s="64" t="s">
        <v>256</v>
      </c>
      <c r="M2436" s="64">
        <v>0</v>
      </c>
      <c r="N2436" s="64">
        <v>22.1</v>
      </c>
    </row>
    <row r="2437" spans="1:14" x14ac:dyDescent="0.25">
      <c r="A2437" t="s">
        <v>430</v>
      </c>
      <c r="B2437" s="1" t="s">
        <v>807</v>
      </c>
      <c r="C2437" s="291" t="s">
        <v>815</v>
      </c>
      <c r="D2437" s="1">
        <v>18</v>
      </c>
      <c r="E2437" s="1">
        <v>5.28</v>
      </c>
      <c r="J2437" s="64" t="s">
        <v>430</v>
      </c>
      <c r="K2437" s="64" t="s">
        <v>635</v>
      </c>
      <c r="L2437" s="64" t="s">
        <v>156</v>
      </c>
      <c r="M2437" s="64">
        <v>0</v>
      </c>
      <c r="N2437" s="64">
        <v>31.6</v>
      </c>
    </row>
    <row r="2438" spans="1:14" x14ac:dyDescent="0.25">
      <c r="A2438" t="s">
        <v>430</v>
      </c>
      <c r="B2438" s="1" t="s">
        <v>807</v>
      </c>
      <c r="C2438" s="291" t="s">
        <v>816</v>
      </c>
      <c r="D2438" s="1">
        <v>-15</v>
      </c>
      <c r="E2438" s="1">
        <v>0.8</v>
      </c>
      <c r="J2438" s="64" t="s">
        <v>430</v>
      </c>
      <c r="K2438" s="64" t="s">
        <v>635</v>
      </c>
      <c r="L2438" s="64" t="s">
        <v>257</v>
      </c>
      <c r="M2438" s="64">
        <v>0</v>
      </c>
      <c r="N2438" s="64">
        <v>36.5</v>
      </c>
    </row>
    <row r="2439" spans="1:14" x14ac:dyDescent="0.25">
      <c r="A2439" t="s">
        <v>430</v>
      </c>
      <c r="B2439" s="1" t="s">
        <v>807</v>
      </c>
      <c r="C2439" s="291" t="s">
        <v>816</v>
      </c>
      <c r="D2439" s="1">
        <v>-14</v>
      </c>
      <c r="E2439" s="1">
        <v>0.93</v>
      </c>
      <c r="J2439" s="64" t="s">
        <v>430</v>
      </c>
      <c r="K2439" s="64" t="s">
        <v>635</v>
      </c>
      <c r="L2439" s="64" t="s">
        <v>631</v>
      </c>
      <c r="M2439" s="64">
        <v>0</v>
      </c>
      <c r="N2439" s="64">
        <v>59.6</v>
      </c>
    </row>
    <row r="2440" spans="1:14" x14ac:dyDescent="0.25">
      <c r="A2440" t="s">
        <v>430</v>
      </c>
      <c r="B2440" s="1" t="s">
        <v>807</v>
      </c>
      <c r="C2440" s="291" t="s">
        <v>816</v>
      </c>
      <c r="D2440" s="1">
        <v>-13</v>
      </c>
      <c r="E2440" s="1">
        <v>1.05</v>
      </c>
      <c r="J2440" s="64" t="s">
        <v>430</v>
      </c>
      <c r="K2440" s="64" t="s">
        <v>635</v>
      </c>
      <c r="L2440" s="64" t="s">
        <v>638</v>
      </c>
      <c r="M2440" s="64">
        <v>0</v>
      </c>
      <c r="N2440" s="64">
        <v>76.099999999999994</v>
      </c>
    </row>
    <row r="2441" spans="1:14" x14ac:dyDescent="0.25">
      <c r="A2441" t="s">
        <v>430</v>
      </c>
      <c r="B2441" s="1" t="s">
        <v>807</v>
      </c>
      <c r="C2441" s="291" t="s">
        <v>816</v>
      </c>
      <c r="D2441" s="1">
        <v>-12</v>
      </c>
      <c r="E2441" s="1">
        <v>1.18</v>
      </c>
      <c r="J2441" s="64" t="s">
        <v>430</v>
      </c>
      <c r="K2441" s="64" t="s">
        <v>635</v>
      </c>
      <c r="L2441" s="64" t="s">
        <v>157</v>
      </c>
      <c r="M2441" s="64">
        <v>0</v>
      </c>
      <c r="N2441" s="64">
        <v>44.7</v>
      </c>
    </row>
    <row r="2442" spans="1:14" x14ac:dyDescent="0.25">
      <c r="A2442" t="s">
        <v>430</v>
      </c>
      <c r="B2442" s="1" t="s">
        <v>807</v>
      </c>
      <c r="C2442" s="291" t="s">
        <v>816</v>
      </c>
      <c r="D2442" s="1">
        <v>-11</v>
      </c>
      <c r="E2442" s="1">
        <v>1.29</v>
      </c>
      <c r="J2442" s="64" t="s">
        <v>430</v>
      </c>
      <c r="K2442" s="64" t="s">
        <v>635</v>
      </c>
      <c r="L2442" s="64" t="s">
        <v>158</v>
      </c>
      <c r="M2442" s="64">
        <v>0</v>
      </c>
      <c r="N2442" s="64">
        <v>50</v>
      </c>
    </row>
    <row r="2443" spans="1:14" x14ac:dyDescent="0.25">
      <c r="A2443" t="s">
        <v>430</v>
      </c>
      <c r="B2443" s="1" t="s">
        <v>807</v>
      </c>
      <c r="C2443" s="291" t="s">
        <v>816</v>
      </c>
      <c r="D2443" s="1">
        <v>-10</v>
      </c>
      <c r="E2443" s="1">
        <v>1.4</v>
      </c>
      <c r="J2443" s="64" t="s">
        <v>430</v>
      </c>
      <c r="K2443" s="64" t="s">
        <v>635</v>
      </c>
      <c r="L2443" s="64" t="s">
        <v>628</v>
      </c>
      <c r="M2443" s="64">
        <v>0</v>
      </c>
      <c r="N2443" s="64">
        <v>63.9</v>
      </c>
    </row>
    <row r="2444" spans="1:14" x14ac:dyDescent="0.25">
      <c r="A2444" t="s">
        <v>430</v>
      </c>
      <c r="B2444" s="1" t="s">
        <v>807</v>
      </c>
      <c r="C2444" s="291" t="s">
        <v>816</v>
      </c>
      <c r="D2444" s="1">
        <v>-9</v>
      </c>
      <c r="E2444" s="1">
        <v>1.54</v>
      </c>
      <c r="J2444" s="64" t="s">
        <v>430</v>
      </c>
      <c r="K2444" s="64" t="s">
        <v>635</v>
      </c>
      <c r="L2444" s="64" t="s">
        <v>639</v>
      </c>
      <c r="M2444" s="64">
        <v>0</v>
      </c>
      <c r="N2444" s="64">
        <v>84.5</v>
      </c>
    </row>
    <row r="2445" spans="1:14" x14ac:dyDescent="0.25">
      <c r="A2445" t="s">
        <v>430</v>
      </c>
      <c r="B2445" s="1" t="s">
        <v>807</v>
      </c>
      <c r="C2445" s="291" t="s">
        <v>816</v>
      </c>
      <c r="D2445" s="1">
        <v>-8</v>
      </c>
      <c r="E2445" s="1">
        <v>1.69</v>
      </c>
      <c r="J2445" s="64" t="s">
        <v>430</v>
      </c>
      <c r="K2445" s="64" t="s">
        <v>635</v>
      </c>
      <c r="L2445" s="64" t="s">
        <v>640</v>
      </c>
      <c r="M2445" s="64">
        <v>0</v>
      </c>
      <c r="N2445" s="64">
        <v>94.9</v>
      </c>
    </row>
    <row r="2446" spans="1:14" x14ac:dyDescent="0.25">
      <c r="A2446" t="s">
        <v>430</v>
      </c>
      <c r="B2446" s="1" t="s">
        <v>807</v>
      </c>
      <c r="C2446" s="291" t="s">
        <v>816</v>
      </c>
      <c r="D2446" s="1">
        <v>-7</v>
      </c>
      <c r="E2446" s="1">
        <v>1.83</v>
      </c>
      <c r="J2446" s="64" t="s">
        <v>430</v>
      </c>
      <c r="K2446" s="64" t="s">
        <v>641</v>
      </c>
      <c r="L2446" s="64" t="s">
        <v>630</v>
      </c>
      <c r="M2446" s="64">
        <v>0</v>
      </c>
      <c r="N2446" s="64">
        <v>6.39</v>
      </c>
    </row>
    <row r="2447" spans="1:14" x14ac:dyDescent="0.25">
      <c r="A2447" t="s">
        <v>430</v>
      </c>
      <c r="B2447" s="1" t="s">
        <v>807</v>
      </c>
      <c r="C2447" s="291" t="s">
        <v>816</v>
      </c>
      <c r="D2447" s="1">
        <v>-6</v>
      </c>
      <c r="E2447" s="1">
        <v>1.98</v>
      </c>
      <c r="J2447" s="64" t="s">
        <v>430</v>
      </c>
      <c r="K2447" s="64" t="s">
        <v>641</v>
      </c>
      <c r="L2447" s="64" t="s">
        <v>624</v>
      </c>
      <c r="M2447" s="64">
        <v>0</v>
      </c>
      <c r="N2447" s="64">
        <v>9.1300000000000008</v>
      </c>
    </row>
    <row r="2448" spans="1:14" x14ac:dyDescent="0.25">
      <c r="A2448" t="s">
        <v>430</v>
      </c>
      <c r="B2448" s="1" t="s">
        <v>807</v>
      </c>
      <c r="C2448" s="291" t="s">
        <v>816</v>
      </c>
      <c r="D2448" s="1">
        <v>-5</v>
      </c>
      <c r="E2448" s="1">
        <v>2.12</v>
      </c>
      <c r="J2448" s="64" t="s">
        <v>430</v>
      </c>
      <c r="K2448" s="64" t="s">
        <v>641</v>
      </c>
      <c r="L2448" s="64" t="s">
        <v>625</v>
      </c>
      <c r="M2448" s="64">
        <v>0</v>
      </c>
      <c r="N2448" s="64">
        <v>14.14</v>
      </c>
    </row>
    <row r="2449" spans="1:14" x14ac:dyDescent="0.25">
      <c r="A2449" t="s">
        <v>430</v>
      </c>
      <c r="B2449" s="1" t="s">
        <v>807</v>
      </c>
      <c r="C2449" s="291" t="s">
        <v>816</v>
      </c>
      <c r="D2449" s="1">
        <v>-4</v>
      </c>
      <c r="E2449" s="1">
        <v>2.2200000000000002</v>
      </c>
      <c r="J2449" s="64" t="s">
        <v>430</v>
      </c>
      <c r="K2449" s="64" t="s">
        <v>641</v>
      </c>
      <c r="L2449" s="64" t="s">
        <v>626</v>
      </c>
      <c r="M2449" s="64">
        <v>0</v>
      </c>
      <c r="N2449" s="64">
        <v>15.81</v>
      </c>
    </row>
    <row r="2450" spans="1:14" x14ac:dyDescent="0.25">
      <c r="A2450" t="s">
        <v>430</v>
      </c>
      <c r="B2450" s="1" t="s">
        <v>807</v>
      </c>
      <c r="C2450" s="291" t="s">
        <v>816</v>
      </c>
      <c r="D2450" s="1">
        <v>-3</v>
      </c>
      <c r="E2450" s="1">
        <v>2.3199999999999998</v>
      </c>
      <c r="J2450" s="64" t="s">
        <v>430</v>
      </c>
      <c r="K2450" s="64" t="s">
        <v>641</v>
      </c>
      <c r="L2450" s="64" t="s">
        <v>627</v>
      </c>
      <c r="M2450" s="64">
        <v>0</v>
      </c>
      <c r="N2450" s="64">
        <v>22.14</v>
      </c>
    </row>
    <row r="2451" spans="1:14" x14ac:dyDescent="0.25">
      <c r="A2451" t="s">
        <v>430</v>
      </c>
      <c r="B2451" s="1" t="s">
        <v>807</v>
      </c>
      <c r="C2451" s="291" t="s">
        <v>816</v>
      </c>
      <c r="D2451" s="1">
        <v>-2</v>
      </c>
      <c r="E2451" s="1">
        <v>2.46</v>
      </c>
      <c r="J2451" s="64" t="s">
        <v>430</v>
      </c>
      <c r="K2451" s="64" t="s">
        <v>641</v>
      </c>
      <c r="L2451" s="64" t="s">
        <v>636</v>
      </c>
      <c r="M2451" s="64">
        <v>0</v>
      </c>
      <c r="N2451" s="64">
        <v>22.14</v>
      </c>
    </row>
    <row r="2452" spans="1:14" x14ac:dyDescent="0.25">
      <c r="A2452" t="s">
        <v>430</v>
      </c>
      <c r="B2452" s="1" t="s">
        <v>807</v>
      </c>
      <c r="C2452" s="291" t="s">
        <v>816</v>
      </c>
      <c r="D2452" s="1">
        <v>-1</v>
      </c>
      <c r="E2452" s="1">
        <v>2.61</v>
      </c>
      <c r="J2452" s="64" t="s">
        <v>430</v>
      </c>
      <c r="K2452" s="64" t="s">
        <v>641</v>
      </c>
      <c r="L2452" s="64" t="s">
        <v>637</v>
      </c>
      <c r="M2452" s="64">
        <v>0</v>
      </c>
      <c r="N2452" s="64">
        <v>11.1</v>
      </c>
    </row>
    <row r="2453" spans="1:14" x14ac:dyDescent="0.25">
      <c r="A2453" t="s">
        <v>430</v>
      </c>
      <c r="B2453" s="1" t="s">
        <v>807</v>
      </c>
      <c r="C2453" s="291" t="s">
        <v>816</v>
      </c>
      <c r="D2453" s="1">
        <v>0</v>
      </c>
      <c r="E2453" s="1">
        <v>2.75</v>
      </c>
      <c r="J2453" s="64" t="s">
        <v>430</v>
      </c>
      <c r="K2453" s="64" t="s">
        <v>641</v>
      </c>
      <c r="L2453" s="64" t="s">
        <v>256</v>
      </c>
      <c r="M2453" s="64">
        <v>0</v>
      </c>
      <c r="N2453" s="64">
        <v>20.079999999999998</v>
      </c>
    </row>
    <row r="2454" spans="1:14" x14ac:dyDescent="0.25">
      <c r="A2454" t="s">
        <v>430</v>
      </c>
      <c r="B2454" s="1" t="s">
        <v>807</v>
      </c>
      <c r="C2454" s="291" t="s">
        <v>816</v>
      </c>
      <c r="D2454" s="1">
        <v>1</v>
      </c>
      <c r="E2454" s="1">
        <v>2.9</v>
      </c>
      <c r="J2454" s="64" t="s">
        <v>430</v>
      </c>
      <c r="K2454" s="64" t="s">
        <v>641</v>
      </c>
      <c r="L2454" s="64" t="s">
        <v>156</v>
      </c>
      <c r="M2454" s="64">
        <v>0</v>
      </c>
      <c r="N2454" s="64">
        <v>28.46</v>
      </c>
    </row>
    <row r="2455" spans="1:14" x14ac:dyDescent="0.25">
      <c r="A2455" t="s">
        <v>430</v>
      </c>
      <c r="B2455" s="1" t="s">
        <v>807</v>
      </c>
      <c r="C2455" s="291" t="s">
        <v>816</v>
      </c>
      <c r="D2455" s="1">
        <v>2</v>
      </c>
      <c r="E2455" s="1">
        <v>3.05</v>
      </c>
      <c r="J2455" s="64" t="s">
        <v>430</v>
      </c>
      <c r="K2455" s="64" t="s">
        <v>641</v>
      </c>
      <c r="L2455" s="64" t="s">
        <v>257</v>
      </c>
      <c r="M2455" s="64">
        <v>0</v>
      </c>
      <c r="N2455" s="64">
        <v>40</v>
      </c>
    </row>
    <row r="2456" spans="1:14" x14ac:dyDescent="0.25">
      <c r="A2456" t="s">
        <v>430</v>
      </c>
      <c r="B2456" s="1" t="s">
        <v>807</v>
      </c>
      <c r="C2456" s="291" t="s">
        <v>816</v>
      </c>
      <c r="D2456" s="1">
        <v>3</v>
      </c>
      <c r="E2456" s="1">
        <v>3.2</v>
      </c>
      <c r="J2456" s="64" t="s">
        <v>430</v>
      </c>
      <c r="K2456" s="64" t="s">
        <v>641</v>
      </c>
      <c r="L2456" s="64" t="s">
        <v>631</v>
      </c>
      <c r="M2456" s="64">
        <v>0</v>
      </c>
      <c r="N2456" s="64">
        <v>60</v>
      </c>
    </row>
    <row r="2457" spans="1:14" x14ac:dyDescent="0.25">
      <c r="A2457" t="s">
        <v>430</v>
      </c>
      <c r="B2457" s="1" t="s">
        <v>807</v>
      </c>
      <c r="C2457" s="291" t="s">
        <v>816</v>
      </c>
      <c r="D2457" s="1">
        <v>4</v>
      </c>
      <c r="E2457" s="1">
        <v>3.37</v>
      </c>
      <c r="J2457" s="64" t="s">
        <v>430</v>
      </c>
      <c r="K2457" s="64" t="s">
        <v>641</v>
      </c>
      <c r="L2457" s="64" t="s">
        <v>638</v>
      </c>
      <c r="M2457" s="64">
        <v>0</v>
      </c>
      <c r="N2457" s="64">
        <v>76.06</v>
      </c>
    </row>
    <row r="2458" spans="1:14" x14ac:dyDescent="0.25">
      <c r="A2458" t="s">
        <v>430</v>
      </c>
      <c r="B2458" s="1" t="s">
        <v>807</v>
      </c>
      <c r="C2458" s="291" t="s">
        <v>816</v>
      </c>
      <c r="D2458" s="1">
        <v>5</v>
      </c>
      <c r="E2458" s="1">
        <v>3.54</v>
      </c>
      <c r="J2458" s="64" t="s">
        <v>430</v>
      </c>
      <c r="K2458" s="64" t="s">
        <v>641</v>
      </c>
      <c r="L2458" s="64" t="s">
        <v>157</v>
      </c>
      <c r="M2458" s="64">
        <v>0</v>
      </c>
      <c r="N2458" s="64">
        <v>45</v>
      </c>
    </row>
    <row r="2459" spans="1:14" x14ac:dyDescent="0.25">
      <c r="A2459" t="s">
        <v>430</v>
      </c>
      <c r="B2459" s="1" t="s">
        <v>807</v>
      </c>
      <c r="C2459" s="291" t="s">
        <v>816</v>
      </c>
      <c r="D2459" s="1">
        <v>6</v>
      </c>
      <c r="E2459" s="1">
        <v>3.68</v>
      </c>
      <c r="J2459" s="64" t="s">
        <v>430</v>
      </c>
      <c r="K2459" s="64" t="s">
        <v>641</v>
      </c>
      <c r="L2459" s="64" t="s">
        <v>158</v>
      </c>
      <c r="M2459" s="64">
        <v>0</v>
      </c>
      <c r="N2459" s="64">
        <v>50</v>
      </c>
    </row>
    <row r="2460" spans="1:14" x14ac:dyDescent="0.25">
      <c r="A2460" t="s">
        <v>430</v>
      </c>
      <c r="B2460" s="1" t="s">
        <v>807</v>
      </c>
      <c r="C2460" s="291" t="s">
        <v>816</v>
      </c>
      <c r="D2460" s="1">
        <v>7</v>
      </c>
      <c r="E2460" s="1">
        <v>3.82</v>
      </c>
      <c r="J2460" s="64" t="s">
        <v>430</v>
      </c>
      <c r="K2460" s="64" t="s">
        <v>641</v>
      </c>
      <c r="L2460" s="64" t="s">
        <v>628</v>
      </c>
      <c r="M2460" s="64">
        <v>0</v>
      </c>
      <c r="N2460" s="64">
        <v>63.64</v>
      </c>
    </row>
    <row r="2461" spans="1:14" x14ac:dyDescent="0.25">
      <c r="A2461" t="s">
        <v>430</v>
      </c>
      <c r="B2461" s="1" t="s">
        <v>807</v>
      </c>
      <c r="C2461" s="291" t="s">
        <v>816</v>
      </c>
      <c r="D2461" s="1">
        <v>8</v>
      </c>
      <c r="E2461" s="1">
        <v>3.95</v>
      </c>
      <c r="J2461" s="64" t="s">
        <v>430</v>
      </c>
      <c r="K2461" s="64" t="s">
        <v>641</v>
      </c>
      <c r="L2461" s="64" t="s">
        <v>639</v>
      </c>
      <c r="M2461" s="64">
        <v>0</v>
      </c>
      <c r="N2461" s="64">
        <v>79.05</v>
      </c>
    </row>
    <row r="2462" spans="1:14" x14ac:dyDescent="0.25">
      <c r="A2462" t="s">
        <v>430</v>
      </c>
      <c r="B2462" s="1" t="s">
        <v>807</v>
      </c>
      <c r="C2462" s="291" t="s">
        <v>816</v>
      </c>
      <c r="D2462" s="1">
        <v>9</v>
      </c>
      <c r="E2462" s="1">
        <v>4.09</v>
      </c>
      <c r="J2462" s="64" t="s">
        <v>430</v>
      </c>
      <c r="K2462" s="64" t="s">
        <v>641</v>
      </c>
      <c r="L2462" s="64" t="s">
        <v>640</v>
      </c>
      <c r="M2462" s="64">
        <v>0</v>
      </c>
      <c r="N2462" s="64">
        <v>98.99</v>
      </c>
    </row>
    <row r="2463" spans="1:14" x14ac:dyDescent="0.25">
      <c r="A2463" t="s">
        <v>430</v>
      </c>
      <c r="B2463" s="1" t="s">
        <v>807</v>
      </c>
      <c r="C2463" s="291" t="s">
        <v>816</v>
      </c>
      <c r="D2463" s="1">
        <v>10</v>
      </c>
      <c r="E2463" s="1">
        <v>4.2300000000000004</v>
      </c>
      <c r="J2463" s="64" t="s">
        <v>430</v>
      </c>
      <c r="K2463" s="64" t="s">
        <v>642</v>
      </c>
      <c r="L2463" s="64" t="s">
        <v>624</v>
      </c>
      <c r="M2463" s="64">
        <v>0</v>
      </c>
      <c r="N2463" s="64">
        <v>8</v>
      </c>
    </row>
    <row r="2464" spans="1:14" x14ac:dyDescent="0.25">
      <c r="A2464" t="s">
        <v>430</v>
      </c>
      <c r="B2464" s="1" t="s">
        <v>807</v>
      </c>
      <c r="C2464" s="291" t="s">
        <v>816</v>
      </c>
      <c r="D2464" s="1">
        <v>11</v>
      </c>
      <c r="E2464" s="1">
        <v>4.4000000000000004</v>
      </c>
      <c r="J2464" s="64" t="s">
        <v>430</v>
      </c>
      <c r="K2464" s="64" t="s">
        <v>642</v>
      </c>
      <c r="L2464" s="64" t="s">
        <v>625</v>
      </c>
      <c r="M2464" s="64">
        <v>0</v>
      </c>
      <c r="N2464" s="64">
        <v>14</v>
      </c>
    </row>
    <row r="2465" spans="1:14" x14ac:dyDescent="0.25">
      <c r="A2465" t="s">
        <v>430</v>
      </c>
      <c r="B2465" s="1" t="s">
        <v>807</v>
      </c>
      <c r="C2465" s="291" t="s">
        <v>816</v>
      </c>
      <c r="D2465" s="1">
        <v>12</v>
      </c>
      <c r="E2465" s="1">
        <v>4.57</v>
      </c>
      <c r="J2465" s="64" t="s">
        <v>430</v>
      </c>
      <c r="K2465" s="64" t="s">
        <v>642</v>
      </c>
      <c r="L2465" s="64" t="s">
        <v>626</v>
      </c>
      <c r="M2465" s="64">
        <v>0</v>
      </c>
      <c r="N2465" s="64">
        <v>16.399999999999999</v>
      </c>
    </row>
    <row r="2466" spans="1:14" x14ac:dyDescent="0.25">
      <c r="A2466" t="s">
        <v>430</v>
      </c>
      <c r="B2466" s="1" t="s">
        <v>807</v>
      </c>
      <c r="C2466" s="291" t="s">
        <v>816</v>
      </c>
      <c r="D2466" s="1">
        <v>13</v>
      </c>
      <c r="E2466" s="1">
        <v>4.7300000000000004</v>
      </c>
      <c r="J2466" s="64" t="s">
        <v>430</v>
      </c>
      <c r="K2466" s="64" t="s">
        <v>642</v>
      </c>
      <c r="L2466" s="64" t="s">
        <v>627</v>
      </c>
      <c r="M2466" s="64">
        <v>0</v>
      </c>
      <c r="N2466" s="64">
        <v>35.4</v>
      </c>
    </row>
    <row r="2467" spans="1:14" x14ac:dyDescent="0.25">
      <c r="A2467" t="s">
        <v>430</v>
      </c>
      <c r="B2467" s="1" t="s">
        <v>807</v>
      </c>
      <c r="C2467" s="291" t="s">
        <v>816</v>
      </c>
      <c r="D2467" s="1">
        <v>14</v>
      </c>
      <c r="E2467" s="1">
        <v>4.9000000000000004</v>
      </c>
      <c r="J2467" s="64" t="s">
        <v>430</v>
      </c>
      <c r="K2467" s="64" t="s">
        <v>642</v>
      </c>
      <c r="L2467" s="64" t="s">
        <v>256</v>
      </c>
      <c r="M2467" s="64">
        <v>0</v>
      </c>
      <c r="N2467" s="64">
        <v>20.9</v>
      </c>
    </row>
    <row r="2468" spans="1:14" x14ac:dyDescent="0.25">
      <c r="A2468" t="s">
        <v>430</v>
      </c>
      <c r="B2468" s="1" t="s">
        <v>807</v>
      </c>
      <c r="C2468" s="291" t="s">
        <v>816</v>
      </c>
      <c r="D2468" s="1">
        <v>15</v>
      </c>
      <c r="E2468" s="1">
        <v>5.07</v>
      </c>
      <c r="J2468" s="64" t="s">
        <v>430</v>
      </c>
      <c r="K2468" s="64" t="s">
        <v>642</v>
      </c>
      <c r="L2468" s="64" t="s">
        <v>156</v>
      </c>
      <c r="M2468" s="64">
        <v>0</v>
      </c>
      <c r="N2468" s="64">
        <v>29.8</v>
      </c>
    </row>
    <row r="2469" spans="1:14" x14ac:dyDescent="0.25">
      <c r="A2469" t="s">
        <v>430</v>
      </c>
      <c r="B2469" s="1" t="s">
        <v>807</v>
      </c>
      <c r="C2469" s="291" t="s">
        <v>817</v>
      </c>
      <c r="D2469" s="1">
        <v>-12</v>
      </c>
      <c r="E2469" s="1">
        <v>1</v>
      </c>
      <c r="J2469" s="64" t="s">
        <v>430</v>
      </c>
      <c r="K2469" s="64" t="s">
        <v>642</v>
      </c>
      <c r="L2469" s="64" t="s">
        <v>257</v>
      </c>
      <c r="M2469" s="64">
        <v>0</v>
      </c>
      <c r="N2469" s="64">
        <v>35.4</v>
      </c>
    </row>
    <row r="2470" spans="1:14" x14ac:dyDescent="0.25">
      <c r="A2470" t="s">
        <v>430</v>
      </c>
      <c r="B2470" s="1" t="s">
        <v>807</v>
      </c>
      <c r="C2470" s="291" t="s">
        <v>817</v>
      </c>
      <c r="D2470" s="1">
        <v>-11</v>
      </c>
      <c r="E2470" s="1">
        <v>1.0900000000000001</v>
      </c>
      <c r="J2470" s="64" t="s">
        <v>430</v>
      </c>
      <c r="K2470" s="64" t="s">
        <v>642</v>
      </c>
      <c r="L2470" s="64" t="s">
        <v>631</v>
      </c>
      <c r="M2470" s="64">
        <v>0</v>
      </c>
      <c r="N2470" s="64">
        <v>35.4</v>
      </c>
    </row>
    <row r="2471" spans="1:14" x14ac:dyDescent="0.25">
      <c r="A2471" t="s">
        <v>430</v>
      </c>
      <c r="B2471" s="1" t="s">
        <v>807</v>
      </c>
      <c r="C2471" s="291" t="s">
        <v>817</v>
      </c>
      <c r="D2471" s="1">
        <v>-10</v>
      </c>
      <c r="E2471" s="1">
        <v>1.19</v>
      </c>
      <c r="J2471" s="64" t="s">
        <v>430</v>
      </c>
      <c r="K2471" s="64" t="s">
        <v>642</v>
      </c>
      <c r="L2471" s="64" t="s">
        <v>258</v>
      </c>
      <c r="M2471" s="64">
        <v>0</v>
      </c>
      <c r="N2471" s="64">
        <v>52.8</v>
      </c>
    </row>
    <row r="2472" spans="1:14" x14ac:dyDescent="0.25">
      <c r="A2472" t="s">
        <v>430</v>
      </c>
      <c r="B2472" s="1" t="s">
        <v>807</v>
      </c>
      <c r="C2472" s="291" t="s">
        <v>817</v>
      </c>
      <c r="D2472" s="1">
        <v>-9</v>
      </c>
      <c r="E2472" s="1">
        <v>1.28</v>
      </c>
      <c r="J2472" s="64" t="s">
        <v>430</v>
      </c>
      <c r="K2472" s="64" t="s">
        <v>642</v>
      </c>
      <c r="L2472" s="64" t="s">
        <v>632</v>
      </c>
      <c r="M2472" s="64">
        <v>0</v>
      </c>
      <c r="N2472" s="64">
        <v>25.6</v>
      </c>
    </row>
    <row r="2473" spans="1:14" x14ac:dyDescent="0.25">
      <c r="A2473" t="s">
        <v>430</v>
      </c>
      <c r="B2473" s="1" t="s">
        <v>807</v>
      </c>
      <c r="C2473" s="291" t="s">
        <v>817</v>
      </c>
      <c r="D2473" s="1">
        <v>-8</v>
      </c>
      <c r="E2473" s="1">
        <v>1.39</v>
      </c>
      <c r="J2473" s="64" t="s">
        <v>430</v>
      </c>
      <c r="K2473" s="64" t="s">
        <v>642</v>
      </c>
      <c r="L2473" s="64" t="s">
        <v>158</v>
      </c>
      <c r="M2473" s="64">
        <v>0</v>
      </c>
      <c r="N2473" s="64">
        <v>48</v>
      </c>
    </row>
    <row r="2474" spans="1:14" x14ac:dyDescent="0.25">
      <c r="A2474" t="s">
        <v>430</v>
      </c>
      <c r="B2474" s="1" t="s">
        <v>807</v>
      </c>
      <c r="C2474" s="291" t="s">
        <v>817</v>
      </c>
      <c r="D2474" s="1">
        <v>-7</v>
      </c>
      <c r="E2474" s="1">
        <v>1.51</v>
      </c>
      <c r="J2474" s="64" t="s">
        <v>430</v>
      </c>
      <c r="K2474" s="64" t="s">
        <v>642</v>
      </c>
      <c r="L2474" s="64" t="s">
        <v>628</v>
      </c>
      <c r="M2474" s="64">
        <v>0</v>
      </c>
      <c r="N2474" s="64">
        <v>59.8</v>
      </c>
    </row>
    <row r="2475" spans="1:14" x14ac:dyDescent="0.25">
      <c r="A2475" t="s">
        <v>430</v>
      </c>
      <c r="B2475" s="1" t="s">
        <v>807</v>
      </c>
      <c r="C2475" s="291" t="s">
        <v>817</v>
      </c>
      <c r="D2475" s="1">
        <v>-6</v>
      </c>
      <c r="E2475" s="1">
        <v>1.62</v>
      </c>
      <c r="J2475" s="64" t="s">
        <v>430</v>
      </c>
      <c r="K2475" s="64" t="s">
        <v>642</v>
      </c>
      <c r="L2475" s="64" t="s">
        <v>639</v>
      </c>
      <c r="M2475" s="64">
        <v>0</v>
      </c>
      <c r="N2475" s="64">
        <v>67.099999999999994</v>
      </c>
    </row>
    <row r="2476" spans="1:14" x14ac:dyDescent="0.25">
      <c r="A2476" t="s">
        <v>430</v>
      </c>
      <c r="B2476" s="1" t="s">
        <v>807</v>
      </c>
      <c r="C2476" s="291" t="s">
        <v>817</v>
      </c>
      <c r="D2476" s="1">
        <v>-5</v>
      </c>
      <c r="E2476" s="1">
        <v>1.78</v>
      </c>
      <c r="J2476" s="64" t="s">
        <v>430</v>
      </c>
      <c r="K2476" s="64" t="s">
        <v>642</v>
      </c>
      <c r="L2476" s="64" t="s">
        <v>643</v>
      </c>
      <c r="M2476" s="64">
        <v>0</v>
      </c>
      <c r="N2476" s="64">
        <v>67.099999999999994</v>
      </c>
    </row>
    <row r="2477" spans="1:14" x14ac:dyDescent="0.25">
      <c r="A2477" t="s">
        <v>430</v>
      </c>
      <c r="B2477" s="1" t="s">
        <v>807</v>
      </c>
      <c r="C2477" s="291" t="s">
        <v>817</v>
      </c>
      <c r="D2477" s="1">
        <v>-4</v>
      </c>
      <c r="E2477" s="1">
        <v>1.93</v>
      </c>
      <c r="J2477" s="64" t="s">
        <v>430</v>
      </c>
      <c r="K2477" s="64" t="s">
        <v>642</v>
      </c>
      <c r="L2477" s="64" t="s">
        <v>640</v>
      </c>
      <c r="M2477" s="64">
        <v>0</v>
      </c>
      <c r="N2477" s="64">
        <v>85.7</v>
      </c>
    </row>
    <row r="2478" spans="1:14" x14ac:dyDescent="0.25">
      <c r="A2478" t="s">
        <v>430</v>
      </c>
      <c r="B2478" s="1" t="s">
        <v>807</v>
      </c>
      <c r="C2478" s="291" t="s">
        <v>817</v>
      </c>
      <c r="D2478" s="1">
        <v>-3</v>
      </c>
      <c r="E2478" s="1">
        <v>2.09</v>
      </c>
      <c r="J2478" s="64" t="s">
        <v>430</v>
      </c>
      <c r="K2478" s="64" t="s">
        <v>642</v>
      </c>
      <c r="L2478" s="64" t="s">
        <v>644</v>
      </c>
      <c r="M2478" s="64">
        <v>0</v>
      </c>
      <c r="N2478" s="64">
        <v>99</v>
      </c>
    </row>
    <row r="2479" spans="1:14" x14ac:dyDescent="0.25">
      <c r="A2479" t="s">
        <v>430</v>
      </c>
      <c r="B2479" s="1" t="s">
        <v>807</v>
      </c>
      <c r="C2479" s="291" t="s">
        <v>817</v>
      </c>
      <c r="D2479" s="1">
        <v>-2</v>
      </c>
      <c r="E2479" s="1">
        <v>2.21</v>
      </c>
      <c r="J2479" s="64" t="s">
        <v>430</v>
      </c>
      <c r="K2479" s="64" t="s">
        <v>645</v>
      </c>
      <c r="L2479" s="64" t="s">
        <v>624</v>
      </c>
      <c r="M2479" s="64">
        <v>0</v>
      </c>
      <c r="N2479" s="64">
        <v>8.2200000000000006</v>
      </c>
    </row>
    <row r="2480" spans="1:14" x14ac:dyDescent="0.25">
      <c r="A2480" t="s">
        <v>430</v>
      </c>
      <c r="B2480" s="1" t="s">
        <v>807</v>
      </c>
      <c r="C2480" s="291" t="s">
        <v>817</v>
      </c>
      <c r="D2480" s="1">
        <v>-1</v>
      </c>
      <c r="E2480" s="1">
        <v>2.34</v>
      </c>
      <c r="J2480" s="64" t="s">
        <v>430</v>
      </c>
      <c r="K2480" s="64" t="s">
        <v>645</v>
      </c>
      <c r="L2480" s="64" t="s">
        <v>625</v>
      </c>
      <c r="M2480" s="64">
        <v>0</v>
      </c>
      <c r="N2480" s="64">
        <v>14.14</v>
      </c>
    </row>
    <row r="2481" spans="1:14" x14ac:dyDescent="0.25">
      <c r="A2481" t="s">
        <v>430</v>
      </c>
      <c r="B2481" s="1" t="s">
        <v>807</v>
      </c>
      <c r="C2481" s="291" t="s">
        <v>817</v>
      </c>
      <c r="D2481" s="1">
        <v>0</v>
      </c>
      <c r="E2481" s="1">
        <v>2.46</v>
      </c>
      <c r="J2481" s="64" t="s">
        <v>430</v>
      </c>
      <c r="K2481" s="64" t="s">
        <v>645</v>
      </c>
      <c r="L2481" s="64" t="s">
        <v>626</v>
      </c>
      <c r="M2481" s="64">
        <v>0</v>
      </c>
      <c r="N2481" s="64">
        <v>17.68</v>
      </c>
    </row>
    <row r="2482" spans="1:14" x14ac:dyDescent="0.25">
      <c r="A2482" t="s">
        <v>430</v>
      </c>
      <c r="B2482" s="1" t="s">
        <v>807</v>
      </c>
      <c r="C2482" s="291" t="s">
        <v>817</v>
      </c>
      <c r="D2482" s="1">
        <v>1</v>
      </c>
      <c r="E2482" s="1">
        <v>2.62</v>
      </c>
      <c r="J2482" s="64" t="s">
        <v>430</v>
      </c>
      <c r="K2482" s="64" t="s">
        <v>645</v>
      </c>
      <c r="L2482" s="64" t="s">
        <v>627</v>
      </c>
      <c r="M2482" s="64">
        <v>0</v>
      </c>
      <c r="N2482" s="64">
        <v>34.64</v>
      </c>
    </row>
    <row r="2483" spans="1:14" x14ac:dyDescent="0.25">
      <c r="A2483" t="s">
        <v>430</v>
      </c>
      <c r="B2483" s="1" t="s">
        <v>807</v>
      </c>
      <c r="C2483" s="291" t="s">
        <v>817</v>
      </c>
      <c r="D2483" s="1">
        <v>2</v>
      </c>
      <c r="E2483" s="1">
        <v>2.79</v>
      </c>
      <c r="J2483" s="64" t="s">
        <v>430</v>
      </c>
      <c r="K2483" s="64" t="s">
        <v>645</v>
      </c>
      <c r="L2483" s="64" t="s">
        <v>256</v>
      </c>
      <c r="M2483" s="64">
        <v>0</v>
      </c>
      <c r="N2483" s="64">
        <v>20.12</v>
      </c>
    </row>
    <row r="2484" spans="1:14" x14ac:dyDescent="0.25">
      <c r="A2484" t="s">
        <v>430</v>
      </c>
      <c r="B2484" s="1" t="s">
        <v>807</v>
      </c>
      <c r="C2484" s="291" t="s">
        <v>817</v>
      </c>
      <c r="D2484" s="1">
        <v>3</v>
      </c>
      <c r="E2484" s="1">
        <v>2.95</v>
      </c>
      <c r="J2484" s="64" t="s">
        <v>430</v>
      </c>
      <c r="K2484" s="64" t="s">
        <v>645</v>
      </c>
      <c r="L2484" s="64" t="s">
        <v>156</v>
      </c>
      <c r="M2484" s="64">
        <v>0</v>
      </c>
      <c r="N2484" s="64">
        <v>30</v>
      </c>
    </row>
    <row r="2485" spans="1:14" x14ac:dyDescent="0.25">
      <c r="A2485" t="s">
        <v>430</v>
      </c>
      <c r="B2485" s="1" t="s">
        <v>807</v>
      </c>
      <c r="C2485" s="291" t="s">
        <v>817</v>
      </c>
      <c r="D2485" s="1">
        <v>4</v>
      </c>
      <c r="E2485" s="1">
        <v>3.08</v>
      </c>
      <c r="J2485" s="64" t="s">
        <v>430</v>
      </c>
      <c r="K2485" s="64" t="s">
        <v>645</v>
      </c>
      <c r="L2485" s="64" t="s">
        <v>257</v>
      </c>
      <c r="M2485" s="64">
        <v>0</v>
      </c>
      <c r="N2485" s="64">
        <v>34.64</v>
      </c>
    </row>
    <row r="2486" spans="1:14" x14ac:dyDescent="0.25">
      <c r="A2486" t="s">
        <v>430</v>
      </c>
      <c r="B2486" s="1" t="s">
        <v>807</v>
      </c>
      <c r="C2486" s="291" t="s">
        <v>817</v>
      </c>
      <c r="D2486" s="1">
        <v>5</v>
      </c>
      <c r="E2486" s="1">
        <v>3.22</v>
      </c>
      <c r="J2486" s="64" t="s">
        <v>430</v>
      </c>
      <c r="K2486" s="64" t="s">
        <v>645</v>
      </c>
      <c r="L2486" s="64" t="s">
        <v>631</v>
      </c>
      <c r="M2486" s="64">
        <v>0</v>
      </c>
      <c r="N2486" s="64">
        <v>34.64</v>
      </c>
    </row>
    <row r="2487" spans="1:14" x14ac:dyDescent="0.25">
      <c r="A2487" t="s">
        <v>430</v>
      </c>
      <c r="B2487" s="1" t="s">
        <v>807</v>
      </c>
      <c r="C2487" s="291" t="s">
        <v>817</v>
      </c>
      <c r="D2487" s="1">
        <v>6</v>
      </c>
      <c r="E2487" s="1">
        <v>3.35</v>
      </c>
      <c r="J2487" s="64" t="s">
        <v>430</v>
      </c>
      <c r="K2487" s="64" t="s">
        <v>645</v>
      </c>
      <c r="L2487" s="64" t="s">
        <v>258</v>
      </c>
      <c r="M2487" s="64">
        <v>0</v>
      </c>
      <c r="N2487" s="64">
        <v>55.9</v>
      </c>
    </row>
    <row r="2488" spans="1:14" x14ac:dyDescent="0.25">
      <c r="A2488" t="s">
        <v>430</v>
      </c>
      <c r="B2488" s="1" t="s">
        <v>807</v>
      </c>
      <c r="C2488" s="291" t="s">
        <v>817</v>
      </c>
      <c r="D2488" s="1">
        <v>7</v>
      </c>
      <c r="E2488" s="1">
        <v>3.49</v>
      </c>
      <c r="J2488" s="64" t="s">
        <v>430</v>
      </c>
      <c r="K2488" s="64" t="s">
        <v>645</v>
      </c>
      <c r="L2488" s="64" t="s">
        <v>632</v>
      </c>
      <c r="M2488" s="64">
        <v>0</v>
      </c>
      <c r="N2488" s="64">
        <v>27.39</v>
      </c>
    </row>
    <row r="2489" spans="1:14" x14ac:dyDescent="0.25">
      <c r="A2489" t="s">
        <v>430</v>
      </c>
      <c r="B2489" s="1" t="s">
        <v>807</v>
      </c>
      <c r="C2489" s="291" t="s">
        <v>817</v>
      </c>
      <c r="D2489" s="1">
        <v>8</v>
      </c>
      <c r="E2489" s="1">
        <v>3.63</v>
      </c>
      <c r="J2489" s="64" t="s">
        <v>430</v>
      </c>
      <c r="K2489" s="64" t="s">
        <v>645</v>
      </c>
      <c r="L2489" s="64" t="s">
        <v>158</v>
      </c>
      <c r="M2489" s="64">
        <v>0</v>
      </c>
      <c r="N2489" s="64">
        <v>50</v>
      </c>
    </row>
    <row r="2490" spans="1:14" x14ac:dyDescent="0.25">
      <c r="A2490" t="s">
        <v>430</v>
      </c>
      <c r="B2490" s="1" t="s">
        <v>807</v>
      </c>
      <c r="C2490" s="291" t="s">
        <v>817</v>
      </c>
      <c r="D2490" s="1">
        <v>9</v>
      </c>
      <c r="E2490" s="1">
        <v>3.77</v>
      </c>
      <c r="J2490" s="64" t="s">
        <v>430</v>
      </c>
      <c r="K2490" s="64" t="s">
        <v>645</v>
      </c>
      <c r="L2490" s="64" t="s">
        <v>628</v>
      </c>
      <c r="M2490" s="64">
        <v>0</v>
      </c>
      <c r="N2490" s="64">
        <v>59.76</v>
      </c>
    </row>
    <row r="2491" spans="1:14" x14ac:dyDescent="0.25">
      <c r="A2491" t="s">
        <v>430</v>
      </c>
      <c r="B2491" s="1" t="s">
        <v>807</v>
      </c>
      <c r="C2491" s="291" t="s">
        <v>817</v>
      </c>
      <c r="D2491" s="1">
        <v>10</v>
      </c>
      <c r="E2491" s="1">
        <v>3.97</v>
      </c>
      <c r="J2491" s="64" t="s">
        <v>430</v>
      </c>
      <c r="K2491" s="64" t="s">
        <v>645</v>
      </c>
      <c r="L2491" s="64" t="s">
        <v>639</v>
      </c>
      <c r="M2491" s="64">
        <v>0</v>
      </c>
      <c r="N2491" s="64">
        <v>75</v>
      </c>
    </row>
    <row r="2492" spans="1:14" x14ac:dyDescent="0.25">
      <c r="A2492" t="s">
        <v>430</v>
      </c>
      <c r="B2492" s="1" t="s">
        <v>807</v>
      </c>
      <c r="C2492" s="291" t="s">
        <v>817</v>
      </c>
      <c r="D2492" s="1">
        <v>11</v>
      </c>
      <c r="E2492" s="1">
        <v>4.18</v>
      </c>
      <c r="J2492" s="64" t="s">
        <v>430</v>
      </c>
      <c r="K2492" s="64" t="s">
        <v>645</v>
      </c>
      <c r="L2492" s="64" t="s">
        <v>643</v>
      </c>
      <c r="M2492" s="64">
        <v>0</v>
      </c>
      <c r="N2492" s="64">
        <v>75</v>
      </c>
    </row>
    <row r="2493" spans="1:14" x14ac:dyDescent="0.25">
      <c r="A2493" t="s">
        <v>430</v>
      </c>
      <c r="B2493" s="1" t="s">
        <v>807</v>
      </c>
      <c r="C2493" s="291" t="s">
        <v>817</v>
      </c>
      <c r="D2493" s="1">
        <v>12</v>
      </c>
      <c r="E2493" s="1">
        <v>4.38</v>
      </c>
      <c r="J2493" s="64" t="s">
        <v>430</v>
      </c>
      <c r="K2493" s="64" t="s">
        <v>645</v>
      </c>
      <c r="L2493" s="64" t="s">
        <v>640</v>
      </c>
      <c r="M2493" s="64">
        <v>0</v>
      </c>
      <c r="N2493" s="64">
        <v>84.85</v>
      </c>
    </row>
    <row r="2494" spans="1:14" x14ac:dyDescent="0.25">
      <c r="A2494" t="s">
        <v>430</v>
      </c>
      <c r="B2494" s="1" t="s">
        <v>807</v>
      </c>
      <c r="C2494" s="291" t="s">
        <v>817</v>
      </c>
      <c r="D2494" s="1">
        <v>13</v>
      </c>
      <c r="E2494" s="1">
        <v>4.5</v>
      </c>
      <c r="J2494" s="64" t="s">
        <v>430</v>
      </c>
      <c r="K2494" s="64" t="s">
        <v>645</v>
      </c>
      <c r="L2494" s="64" t="s">
        <v>644</v>
      </c>
      <c r="M2494" s="64">
        <v>0</v>
      </c>
      <c r="N2494" s="64">
        <v>94.87</v>
      </c>
    </row>
    <row r="2495" spans="1:14" x14ac:dyDescent="0.25">
      <c r="A2495" t="s">
        <v>430</v>
      </c>
      <c r="B2495" s="1" t="s">
        <v>807</v>
      </c>
      <c r="C2495" s="291" t="s">
        <v>817</v>
      </c>
      <c r="D2495" s="1">
        <v>14</v>
      </c>
      <c r="E2495" s="1">
        <v>4.6100000000000003</v>
      </c>
      <c r="J2495" s="64" t="s">
        <v>430</v>
      </c>
      <c r="K2495" s="64" t="s">
        <v>646</v>
      </c>
      <c r="L2495" s="64">
        <v>100</v>
      </c>
      <c r="M2495" s="64">
        <v>0</v>
      </c>
      <c r="N2495" s="64">
        <v>4</v>
      </c>
    </row>
    <row r="2496" spans="1:14" x14ac:dyDescent="0.25">
      <c r="A2496" t="s">
        <v>430</v>
      </c>
      <c r="B2496" s="1" t="s">
        <v>807</v>
      </c>
      <c r="C2496" s="291" t="s">
        <v>817</v>
      </c>
      <c r="D2496" s="1">
        <v>15</v>
      </c>
      <c r="E2496" s="1">
        <v>4.7300000000000004</v>
      </c>
      <c r="J2496" s="64" t="s">
        <v>430</v>
      </c>
      <c r="K2496" s="64" t="s">
        <v>646</v>
      </c>
      <c r="L2496" s="64">
        <v>125</v>
      </c>
      <c r="M2496" s="64">
        <v>0</v>
      </c>
      <c r="N2496" s="64">
        <v>6.4</v>
      </c>
    </row>
    <row r="2497" spans="1:14" x14ac:dyDescent="0.25">
      <c r="A2497" t="s">
        <v>430</v>
      </c>
      <c r="B2497" s="1" t="s">
        <v>807</v>
      </c>
      <c r="C2497" s="291" t="s">
        <v>817</v>
      </c>
      <c r="D2497" s="1">
        <v>16</v>
      </c>
      <c r="E2497" s="1">
        <v>4.8899999999999997</v>
      </c>
      <c r="J2497" s="64" t="s">
        <v>430</v>
      </c>
      <c r="K2497" s="64" t="s">
        <v>646</v>
      </c>
      <c r="L2497" s="64">
        <v>160</v>
      </c>
      <c r="M2497" s="64">
        <v>0</v>
      </c>
      <c r="N2497" s="64">
        <v>10.7</v>
      </c>
    </row>
    <row r="2498" spans="1:14" x14ac:dyDescent="0.25">
      <c r="A2498" t="s">
        <v>430</v>
      </c>
      <c r="B2498" s="1" t="s">
        <v>807</v>
      </c>
      <c r="C2498" s="291" t="s">
        <v>817</v>
      </c>
      <c r="D2498" s="1">
        <v>17</v>
      </c>
      <c r="E2498" s="1">
        <v>5.04</v>
      </c>
      <c r="J2498" s="64" t="s">
        <v>430</v>
      </c>
      <c r="K2498" s="64" t="s">
        <v>646</v>
      </c>
      <c r="L2498" s="64">
        <v>200</v>
      </c>
      <c r="M2498" s="64">
        <v>0</v>
      </c>
      <c r="N2498" s="64">
        <v>17.5</v>
      </c>
    </row>
    <row r="2499" spans="1:14" x14ac:dyDescent="0.25">
      <c r="A2499" t="s">
        <v>430</v>
      </c>
      <c r="B2499" s="1" t="s">
        <v>807</v>
      </c>
      <c r="C2499" s="291" t="s">
        <v>817</v>
      </c>
      <c r="D2499" s="1">
        <v>18</v>
      </c>
      <c r="E2499" s="1">
        <v>5.2</v>
      </c>
      <c r="J2499" s="64" t="s">
        <v>430</v>
      </c>
      <c r="K2499" s="64" t="s">
        <v>646</v>
      </c>
      <c r="L2499" s="64">
        <v>250</v>
      </c>
      <c r="M2499" s="64">
        <v>0</v>
      </c>
      <c r="N2499" s="64">
        <v>26</v>
      </c>
    </row>
    <row r="2500" spans="1:14" x14ac:dyDescent="0.25">
      <c r="A2500" t="s">
        <v>430</v>
      </c>
      <c r="B2500" s="1" t="s">
        <v>807</v>
      </c>
      <c r="C2500" s="291" t="s">
        <v>818</v>
      </c>
      <c r="D2500" s="1">
        <v>-12</v>
      </c>
      <c r="E2500" s="1">
        <v>1.1599999999999999</v>
      </c>
      <c r="J2500" s="64" t="s">
        <v>430</v>
      </c>
      <c r="K2500" s="64" t="s">
        <v>646</v>
      </c>
      <c r="L2500" s="64">
        <v>315</v>
      </c>
      <c r="M2500" s="64">
        <v>0</v>
      </c>
      <c r="N2500" s="64">
        <v>43</v>
      </c>
    </row>
    <row r="2501" spans="1:14" x14ac:dyDescent="0.25">
      <c r="A2501" t="s">
        <v>430</v>
      </c>
      <c r="B2501" s="1" t="s">
        <v>807</v>
      </c>
      <c r="C2501" s="291" t="s">
        <v>818</v>
      </c>
      <c r="D2501" s="1">
        <v>-11</v>
      </c>
      <c r="E2501" s="1">
        <v>1.28</v>
      </c>
      <c r="J2501" s="64" t="s">
        <v>430</v>
      </c>
      <c r="K2501" s="64" t="s">
        <v>646</v>
      </c>
      <c r="L2501" s="64">
        <v>400</v>
      </c>
      <c r="M2501" s="64">
        <v>0</v>
      </c>
      <c r="N2501" s="64">
        <v>60</v>
      </c>
    </row>
    <row r="2502" spans="1:14" x14ac:dyDescent="0.25">
      <c r="A2502" t="s">
        <v>430</v>
      </c>
      <c r="B2502" s="1" t="s">
        <v>807</v>
      </c>
      <c r="C2502" s="291" t="s">
        <v>818</v>
      </c>
      <c r="D2502" s="1">
        <v>-10</v>
      </c>
      <c r="E2502" s="1">
        <v>1.39</v>
      </c>
      <c r="J2502" s="64" t="s">
        <v>430</v>
      </c>
      <c r="K2502" s="64" t="s">
        <v>652</v>
      </c>
      <c r="L2502" s="64" t="s">
        <v>653</v>
      </c>
      <c r="M2502" s="64">
        <v>0</v>
      </c>
      <c r="N2502" s="64" t="s">
        <v>2562</v>
      </c>
    </row>
    <row r="2503" spans="1:14" x14ac:dyDescent="0.25">
      <c r="A2503" t="s">
        <v>430</v>
      </c>
      <c r="B2503" s="1" t="s">
        <v>807</v>
      </c>
      <c r="C2503" s="291" t="s">
        <v>818</v>
      </c>
      <c r="D2503" s="1">
        <v>-9</v>
      </c>
      <c r="E2503" s="1">
        <v>1.51</v>
      </c>
      <c r="J2503" s="64" t="s">
        <v>430</v>
      </c>
      <c r="K2503" s="64" t="s">
        <v>652</v>
      </c>
      <c r="L2503" s="64" t="s">
        <v>654</v>
      </c>
      <c r="M2503" s="64">
        <v>0</v>
      </c>
      <c r="N2503" s="64" t="s">
        <v>2493</v>
      </c>
    </row>
    <row r="2504" spans="1:14" x14ac:dyDescent="0.25">
      <c r="A2504" t="s">
        <v>430</v>
      </c>
      <c r="B2504" s="1" t="s">
        <v>807</v>
      </c>
      <c r="C2504" s="291" t="s">
        <v>818</v>
      </c>
      <c r="D2504" s="1">
        <v>-8</v>
      </c>
      <c r="E2504" s="1">
        <v>1.64</v>
      </c>
      <c r="J2504" s="64" t="s">
        <v>430</v>
      </c>
      <c r="K2504" s="64" t="s">
        <v>652</v>
      </c>
      <c r="L2504" s="64" t="s">
        <v>655</v>
      </c>
      <c r="M2504" s="64">
        <v>0</v>
      </c>
      <c r="N2504" s="64" t="s">
        <v>2608</v>
      </c>
    </row>
    <row r="2505" spans="1:14" x14ac:dyDescent="0.25">
      <c r="A2505" t="s">
        <v>430</v>
      </c>
      <c r="B2505" s="1" t="s">
        <v>807</v>
      </c>
      <c r="C2505" s="291" t="s">
        <v>818</v>
      </c>
      <c r="D2505" s="1">
        <v>-7</v>
      </c>
      <c r="E2505" s="1">
        <v>1.77</v>
      </c>
      <c r="J2505" s="64" t="s">
        <v>430</v>
      </c>
      <c r="K2505" s="64" t="s">
        <v>652</v>
      </c>
      <c r="L2505" s="64" t="s">
        <v>656</v>
      </c>
      <c r="M2505" s="64">
        <v>0</v>
      </c>
      <c r="N2505" s="64" t="s">
        <v>2675</v>
      </c>
    </row>
    <row r="2506" spans="1:14" x14ac:dyDescent="0.25">
      <c r="A2506" t="s">
        <v>430</v>
      </c>
      <c r="B2506" s="1" t="s">
        <v>807</v>
      </c>
      <c r="C2506" s="291" t="s">
        <v>818</v>
      </c>
      <c r="D2506" s="1">
        <v>-6</v>
      </c>
      <c r="E2506" s="1">
        <v>1.9</v>
      </c>
      <c r="J2506" s="64" t="s">
        <v>430</v>
      </c>
      <c r="K2506" s="64" t="s">
        <v>652</v>
      </c>
      <c r="L2506" s="64" t="s">
        <v>657</v>
      </c>
      <c r="M2506" s="64">
        <v>0</v>
      </c>
      <c r="N2506" s="64" t="s">
        <v>2676</v>
      </c>
    </row>
    <row r="2507" spans="1:14" x14ac:dyDescent="0.25">
      <c r="A2507" t="s">
        <v>430</v>
      </c>
      <c r="B2507" s="1" t="s">
        <v>807</v>
      </c>
      <c r="C2507" s="291" t="s">
        <v>818</v>
      </c>
      <c r="D2507" s="1">
        <v>-5</v>
      </c>
      <c r="E2507" s="1">
        <v>2.04</v>
      </c>
      <c r="J2507" s="64" t="s">
        <v>430</v>
      </c>
      <c r="K2507" s="64" t="s">
        <v>652</v>
      </c>
      <c r="L2507" s="64" t="s">
        <v>658</v>
      </c>
      <c r="M2507" s="64">
        <v>0</v>
      </c>
      <c r="N2507" s="64" t="s">
        <v>2677</v>
      </c>
    </row>
    <row r="2508" spans="1:14" x14ac:dyDescent="0.25">
      <c r="A2508" t="s">
        <v>430</v>
      </c>
      <c r="B2508" s="1" t="s">
        <v>807</v>
      </c>
      <c r="C2508" s="291" t="s">
        <v>818</v>
      </c>
      <c r="D2508" s="1">
        <v>-4</v>
      </c>
      <c r="E2508" s="1">
        <v>2.17</v>
      </c>
      <c r="J2508" s="64" t="s">
        <v>430</v>
      </c>
      <c r="K2508" s="64" t="s">
        <v>652</v>
      </c>
      <c r="L2508" s="64" t="s">
        <v>659</v>
      </c>
      <c r="M2508" s="64">
        <v>0</v>
      </c>
      <c r="N2508" s="64" t="s">
        <v>2675</v>
      </c>
    </row>
    <row r="2509" spans="1:14" x14ac:dyDescent="0.25">
      <c r="A2509" t="s">
        <v>430</v>
      </c>
      <c r="B2509" s="1" t="s">
        <v>807</v>
      </c>
      <c r="C2509" s="291" t="s">
        <v>818</v>
      </c>
      <c r="D2509" s="1">
        <v>-3</v>
      </c>
      <c r="E2509" s="1">
        <v>2.31</v>
      </c>
      <c r="J2509" s="64" t="s">
        <v>430</v>
      </c>
      <c r="K2509" s="64" t="s">
        <v>652</v>
      </c>
      <c r="L2509" s="64" t="s">
        <v>660</v>
      </c>
      <c r="M2509" s="64">
        <v>0</v>
      </c>
      <c r="N2509" s="64" t="s">
        <v>2675</v>
      </c>
    </row>
    <row r="2510" spans="1:14" x14ac:dyDescent="0.25">
      <c r="A2510" t="s">
        <v>430</v>
      </c>
      <c r="B2510" s="1" t="s">
        <v>807</v>
      </c>
      <c r="C2510" s="291" t="s">
        <v>818</v>
      </c>
      <c r="D2510" s="1">
        <v>-2</v>
      </c>
      <c r="E2510" s="1">
        <v>2.46</v>
      </c>
      <c r="J2510" s="64" t="s">
        <v>430</v>
      </c>
      <c r="K2510" s="64" t="s">
        <v>652</v>
      </c>
      <c r="L2510" s="64" t="s">
        <v>661</v>
      </c>
      <c r="M2510" s="64">
        <v>0</v>
      </c>
      <c r="N2510" s="64" t="s">
        <v>2678</v>
      </c>
    </row>
    <row r="2511" spans="1:14" x14ac:dyDescent="0.25">
      <c r="A2511" t="s">
        <v>430</v>
      </c>
      <c r="B2511" s="1" t="s">
        <v>807</v>
      </c>
      <c r="C2511" s="291" t="s">
        <v>818</v>
      </c>
      <c r="D2511" s="1">
        <v>-1</v>
      </c>
      <c r="E2511" s="1">
        <v>2.6</v>
      </c>
      <c r="J2511" s="64" t="s">
        <v>430</v>
      </c>
      <c r="K2511" s="64" t="s">
        <v>652</v>
      </c>
      <c r="L2511" s="64" t="s">
        <v>662</v>
      </c>
      <c r="M2511" s="64">
        <v>0</v>
      </c>
      <c r="N2511" s="64" t="s">
        <v>2679</v>
      </c>
    </row>
    <row r="2512" spans="1:14" x14ac:dyDescent="0.25">
      <c r="A2512" t="s">
        <v>430</v>
      </c>
      <c r="B2512" s="1" t="s">
        <v>807</v>
      </c>
      <c r="C2512" s="291" t="s">
        <v>818</v>
      </c>
      <c r="D2512" s="1">
        <v>0</v>
      </c>
      <c r="E2512" s="1">
        <v>2.75</v>
      </c>
      <c r="J2512" s="64" t="s">
        <v>430</v>
      </c>
      <c r="K2512" s="64" t="s">
        <v>652</v>
      </c>
      <c r="L2512" s="64" t="s">
        <v>663</v>
      </c>
      <c r="M2512" s="64">
        <v>0</v>
      </c>
      <c r="N2512" s="64" t="s">
        <v>2680</v>
      </c>
    </row>
    <row r="2513" spans="1:14" x14ac:dyDescent="0.25">
      <c r="A2513" t="s">
        <v>430</v>
      </c>
      <c r="B2513" s="1" t="s">
        <v>807</v>
      </c>
      <c r="C2513" s="291" t="s">
        <v>818</v>
      </c>
      <c r="D2513" s="1">
        <v>1</v>
      </c>
      <c r="E2513" s="1">
        <v>2.92</v>
      </c>
      <c r="J2513" s="64" t="s">
        <v>430</v>
      </c>
      <c r="K2513" s="64" t="s">
        <v>664</v>
      </c>
      <c r="L2513" s="64" t="s">
        <v>653</v>
      </c>
      <c r="M2513" s="64">
        <v>0</v>
      </c>
      <c r="N2513" s="64" t="s">
        <v>2483</v>
      </c>
    </row>
    <row r="2514" spans="1:14" x14ac:dyDescent="0.25">
      <c r="A2514" t="s">
        <v>430</v>
      </c>
      <c r="B2514" s="1" t="s">
        <v>807</v>
      </c>
      <c r="C2514" s="291" t="s">
        <v>818</v>
      </c>
      <c r="D2514" s="1">
        <v>2</v>
      </c>
      <c r="E2514" s="1">
        <v>3.08</v>
      </c>
      <c r="J2514" s="64" t="s">
        <v>430</v>
      </c>
      <c r="K2514" s="64" t="s">
        <v>664</v>
      </c>
      <c r="L2514" s="64" t="s">
        <v>654</v>
      </c>
      <c r="M2514" s="64">
        <v>0</v>
      </c>
      <c r="N2514" s="64" t="s">
        <v>2681</v>
      </c>
    </row>
    <row r="2515" spans="1:14" x14ac:dyDescent="0.25">
      <c r="A2515" t="s">
        <v>430</v>
      </c>
      <c r="B2515" s="1" t="s">
        <v>807</v>
      </c>
      <c r="C2515" s="291" t="s">
        <v>818</v>
      </c>
      <c r="D2515" s="1">
        <v>3</v>
      </c>
      <c r="E2515" s="1">
        <v>3.25</v>
      </c>
      <c r="J2515" s="64" t="s">
        <v>430</v>
      </c>
      <c r="K2515" s="64" t="s">
        <v>664</v>
      </c>
      <c r="L2515" s="64" t="s">
        <v>655</v>
      </c>
      <c r="M2515" s="64">
        <v>0</v>
      </c>
      <c r="N2515" s="64" t="s">
        <v>2681</v>
      </c>
    </row>
    <row r="2516" spans="1:14" x14ac:dyDescent="0.25">
      <c r="A2516" t="s">
        <v>430</v>
      </c>
      <c r="B2516" s="1" t="s">
        <v>807</v>
      </c>
      <c r="C2516" s="291" t="s">
        <v>818</v>
      </c>
      <c r="D2516" s="1">
        <v>4</v>
      </c>
      <c r="E2516" s="1">
        <v>3.41</v>
      </c>
      <c r="J2516" s="64" t="s">
        <v>430</v>
      </c>
      <c r="K2516" s="64" t="s">
        <v>664</v>
      </c>
      <c r="L2516" s="64" t="s">
        <v>656</v>
      </c>
      <c r="M2516" s="64">
        <v>0</v>
      </c>
      <c r="N2516" s="64" t="s">
        <v>2682</v>
      </c>
    </row>
    <row r="2517" spans="1:14" x14ac:dyDescent="0.25">
      <c r="A2517" t="s">
        <v>430</v>
      </c>
      <c r="B2517" s="1" t="s">
        <v>807</v>
      </c>
      <c r="C2517" s="291" t="s">
        <v>818</v>
      </c>
      <c r="D2517" s="1">
        <v>5</v>
      </c>
      <c r="E2517" s="1">
        <v>3.57</v>
      </c>
      <c r="J2517" s="64" t="s">
        <v>430</v>
      </c>
      <c r="K2517" s="64" t="s">
        <v>664</v>
      </c>
      <c r="L2517" s="64" t="s">
        <v>657</v>
      </c>
      <c r="M2517" s="64">
        <v>0</v>
      </c>
      <c r="N2517" s="64" t="s">
        <v>2682</v>
      </c>
    </row>
    <row r="2518" spans="1:14" x14ac:dyDescent="0.25">
      <c r="A2518" t="s">
        <v>430</v>
      </c>
      <c r="B2518" s="1" t="s">
        <v>807</v>
      </c>
      <c r="C2518" s="291" t="s">
        <v>818</v>
      </c>
      <c r="D2518" s="1">
        <v>6</v>
      </c>
      <c r="E2518" s="1">
        <v>3.73</v>
      </c>
      <c r="J2518" s="64" t="s">
        <v>430</v>
      </c>
      <c r="K2518" s="64" t="s">
        <v>664</v>
      </c>
      <c r="L2518" s="64" t="s">
        <v>658</v>
      </c>
      <c r="M2518" s="64">
        <v>0</v>
      </c>
      <c r="N2518" s="64" t="s">
        <v>2655</v>
      </c>
    </row>
    <row r="2519" spans="1:14" x14ac:dyDescent="0.25">
      <c r="A2519" t="s">
        <v>430</v>
      </c>
      <c r="B2519" s="1" t="s">
        <v>807</v>
      </c>
      <c r="C2519" s="291" t="s">
        <v>818</v>
      </c>
      <c r="D2519" s="1">
        <v>7</v>
      </c>
      <c r="E2519" s="1">
        <v>3.89</v>
      </c>
      <c r="J2519" s="64" t="s">
        <v>430</v>
      </c>
      <c r="K2519" s="64" t="s">
        <v>664</v>
      </c>
      <c r="L2519" s="64" t="s">
        <v>659</v>
      </c>
      <c r="M2519" s="64">
        <v>0</v>
      </c>
      <c r="N2519" s="64" t="s">
        <v>2683</v>
      </c>
    </row>
    <row r="2520" spans="1:14" x14ac:dyDescent="0.25">
      <c r="A2520" t="s">
        <v>430</v>
      </c>
      <c r="B2520" s="1" t="s">
        <v>807</v>
      </c>
      <c r="C2520" s="291" t="s">
        <v>818</v>
      </c>
      <c r="D2520" s="1">
        <v>8</v>
      </c>
      <c r="E2520" s="1">
        <v>4.0599999999999996</v>
      </c>
      <c r="J2520" s="64" t="s">
        <v>430</v>
      </c>
      <c r="K2520" s="64" t="s">
        <v>664</v>
      </c>
      <c r="L2520" s="64" t="s">
        <v>660</v>
      </c>
      <c r="M2520" s="64">
        <v>0</v>
      </c>
      <c r="N2520" s="64" t="s">
        <v>2684</v>
      </c>
    </row>
    <row r="2521" spans="1:14" x14ac:dyDescent="0.25">
      <c r="A2521" t="s">
        <v>430</v>
      </c>
      <c r="B2521" s="1" t="s">
        <v>807</v>
      </c>
      <c r="C2521" s="291" t="s">
        <v>818</v>
      </c>
      <c r="D2521" s="1">
        <v>9</v>
      </c>
      <c r="E2521" s="1">
        <v>4.22</v>
      </c>
      <c r="J2521" s="64" t="s">
        <v>430</v>
      </c>
      <c r="K2521" s="64" t="s">
        <v>664</v>
      </c>
      <c r="L2521" s="64" t="s">
        <v>661</v>
      </c>
      <c r="M2521" s="64">
        <v>0</v>
      </c>
      <c r="N2521" s="64" t="s">
        <v>2655</v>
      </c>
    </row>
    <row r="2522" spans="1:14" x14ac:dyDescent="0.25">
      <c r="A2522" t="s">
        <v>430</v>
      </c>
      <c r="B2522" s="1" t="s">
        <v>807</v>
      </c>
      <c r="C2522" s="291" t="s">
        <v>818</v>
      </c>
      <c r="D2522" s="1">
        <v>10</v>
      </c>
      <c r="E2522" s="1">
        <v>4.37</v>
      </c>
      <c r="J2522" s="64" t="s">
        <v>430</v>
      </c>
      <c r="K2522" s="64" t="s">
        <v>664</v>
      </c>
      <c r="L2522" s="64" t="s">
        <v>662</v>
      </c>
      <c r="M2522" s="64">
        <v>0</v>
      </c>
      <c r="N2522" s="64" t="s">
        <v>2684</v>
      </c>
    </row>
    <row r="2523" spans="1:14" x14ac:dyDescent="0.25">
      <c r="A2523" t="s">
        <v>430</v>
      </c>
      <c r="B2523" s="1" t="s">
        <v>807</v>
      </c>
      <c r="C2523" s="291" t="s">
        <v>818</v>
      </c>
      <c r="D2523" s="1">
        <v>11</v>
      </c>
      <c r="E2523" s="1">
        <v>4.5199999999999996</v>
      </c>
      <c r="J2523" s="64" t="s">
        <v>430</v>
      </c>
      <c r="K2523" s="64" t="s">
        <v>664</v>
      </c>
      <c r="L2523" s="64" t="s">
        <v>663</v>
      </c>
      <c r="M2523" s="64">
        <v>0</v>
      </c>
      <c r="N2523" s="64" t="s">
        <v>2684</v>
      </c>
    </row>
    <row r="2524" spans="1:14" x14ac:dyDescent="0.25">
      <c r="A2524" t="s">
        <v>430</v>
      </c>
      <c r="B2524" s="1" t="s">
        <v>807</v>
      </c>
      <c r="C2524" s="291" t="s">
        <v>818</v>
      </c>
      <c r="D2524" s="1">
        <v>12</v>
      </c>
      <c r="E2524" s="1">
        <v>4.67</v>
      </c>
      <c r="J2524" s="64" t="s">
        <v>430</v>
      </c>
      <c r="K2524" s="64" t="s">
        <v>665</v>
      </c>
      <c r="L2524" s="64" t="s">
        <v>624</v>
      </c>
      <c r="M2524" s="64">
        <v>0</v>
      </c>
      <c r="N2524" s="64">
        <v>8.2200000000000006</v>
      </c>
    </row>
    <row r="2525" spans="1:14" x14ac:dyDescent="0.25">
      <c r="A2525" t="s">
        <v>430</v>
      </c>
      <c r="B2525" s="1" t="s">
        <v>807</v>
      </c>
      <c r="C2525" s="291" t="s">
        <v>818</v>
      </c>
      <c r="D2525" s="1">
        <v>13</v>
      </c>
      <c r="E2525" s="1">
        <v>4.82</v>
      </c>
      <c r="J2525" s="64" t="s">
        <v>430</v>
      </c>
      <c r="K2525" s="64" t="s">
        <v>665</v>
      </c>
      <c r="L2525" s="64" t="s">
        <v>625</v>
      </c>
      <c r="M2525" s="64">
        <v>0</v>
      </c>
      <c r="N2525" s="64">
        <v>14.14</v>
      </c>
    </row>
    <row r="2526" spans="1:14" x14ac:dyDescent="0.25">
      <c r="A2526" t="s">
        <v>430</v>
      </c>
      <c r="B2526" s="1" t="s">
        <v>807</v>
      </c>
      <c r="C2526" s="291" t="s">
        <v>818</v>
      </c>
      <c r="D2526" s="1">
        <v>14</v>
      </c>
      <c r="E2526" s="1">
        <v>4.97</v>
      </c>
      <c r="J2526" s="64" t="s">
        <v>430</v>
      </c>
      <c r="K2526" s="64" t="s">
        <v>665</v>
      </c>
      <c r="L2526" s="64" t="s">
        <v>626</v>
      </c>
      <c r="M2526" s="64">
        <v>0</v>
      </c>
      <c r="N2526" s="64">
        <v>17.68</v>
      </c>
    </row>
    <row r="2527" spans="1:14" x14ac:dyDescent="0.25">
      <c r="A2527" t="s">
        <v>430</v>
      </c>
      <c r="B2527" s="1" t="s">
        <v>807</v>
      </c>
      <c r="C2527" s="291" t="s">
        <v>818</v>
      </c>
      <c r="D2527" s="1">
        <v>15</v>
      </c>
      <c r="E2527" s="1">
        <v>5.12</v>
      </c>
      <c r="J2527" s="64" t="s">
        <v>430</v>
      </c>
      <c r="K2527" s="64" t="s">
        <v>665</v>
      </c>
      <c r="L2527" s="64" t="s">
        <v>627</v>
      </c>
      <c r="M2527" s="64">
        <v>0</v>
      </c>
      <c r="N2527" s="64">
        <v>34.64</v>
      </c>
    </row>
    <row r="2528" spans="1:14" x14ac:dyDescent="0.25">
      <c r="A2528" t="s">
        <v>430</v>
      </c>
      <c r="B2528" s="1" t="s">
        <v>807</v>
      </c>
      <c r="C2528" s="291" t="s">
        <v>818</v>
      </c>
      <c r="D2528" s="1">
        <v>16</v>
      </c>
      <c r="E2528" s="1">
        <v>5.27</v>
      </c>
      <c r="J2528" s="64" t="s">
        <v>430</v>
      </c>
      <c r="K2528" s="64" t="s">
        <v>665</v>
      </c>
      <c r="L2528" s="64" t="s">
        <v>256</v>
      </c>
      <c r="M2528" s="64">
        <v>0</v>
      </c>
      <c r="N2528" s="64">
        <v>20.12</v>
      </c>
    </row>
    <row r="2529" spans="1:14" x14ac:dyDescent="0.25">
      <c r="A2529" t="s">
        <v>430</v>
      </c>
      <c r="B2529" s="1" t="s">
        <v>807</v>
      </c>
      <c r="C2529" s="291" t="s">
        <v>818</v>
      </c>
      <c r="D2529" s="1">
        <v>17</v>
      </c>
      <c r="E2529" s="1">
        <v>5.43</v>
      </c>
      <c r="J2529" s="64" t="s">
        <v>430</v>
      </c>
      <c r="K2529" s="64" t="s">
        <v>665</v>
      </c>
      <c r="L2529" s="64" t="s">
        <v>156</v>
      </c>
      <c r="M2529" s="64">
        <v>0</v>
      </c>
      <c r="N2529" s="64">
        <v>30</v>
      </c>
    </row>
    <row r="2530" spans="1:14" x14ac:dyDescent="0.25">
      <c r="A2530" t="s">
        <v>430</v>
      </c>
      <c r="B2530" s="1" t="s">
        <v>807</v>
      </c>
      <c r="C2530" s="291" t="s">
        <v>818</v>
      </c>
      <c r="D2530" s="1">
        <v>18</v>
      </c>
      <c r="E2530" s="1">
        <v>5.58</v>
      </c>
      <c r="J2530" s="64" t="s">
        <v>430</v>
      </c>
      <c r="K2530" s="64" t="s">
        <v>665</v>
      </c>
      <c r="L2530" s="64" t="s">
        <v>257</v>
      </c>
      <c r="M2530" s="64">
        <v>0</v>
      </c>
      <c r="N2530" s="64">
        <v>34.64</v>
      </c>
    </row>
    <row r="2531" spans="1:14" x14ac:dyDescent="0.25">
      <c r="A2531" t="s">
        <v>430</v>
      </c>
      <c r="B2531" s="1" t="s">
        <v>807</v>
      </c>
      <c r="C2531" s="291" t="s">
        <v>819</v>
      </c>
      <c r="D2531" s="1">
        <v>-18</v>
      </c>
      <c r="E2531" s="1">
        <v>1.1000000000000001</v>
      </c>
      <c r="J2531" s="64" t="s">
        <v>430</v>
      </c>
      <c r="K2531" s="64" t="s">
        <v>665</v>
      </c>
      <c r="L2531" s="64" t="s">
        <v>258</v>
      </c>
      <c r="M2531" s="64">
        <v>0</v>
      </c>
      <c r="N2531" s="64">
        <v>34.64</v>
      </c>
    </row>
    <row r="2532" spans="1:14" x14ac:dyDescent="0.25">
      <c r="A2532" t="s">
        <v>430</v>
      </c>
      <c r="B2532" s="1" t="s">
        <v>807</v>
      </c>
      <c r="C2532" s="291" t="s">
        <v>819</v>
      </c>
      <c r="D2532" s="1">
        <v>-17</v>
      </c>
      <c r="E2532" s="1">
        <v>1.26</v>
      </c>
      <c r="J2532" s="64" t="s">
        <v>430</v>
      </c>
      <c r="K2532" s="64" t="s">
        <v>665</v>
      </c>
      <c r="L2532" s="64" t="s">
        <v>157</v>
      </c>
      <c r="M2532" s="64">
        <v>0</v>
      </c>
      <c r="N2532" s="64">
        <v>55.9</v>
      </c>
    </row>
    <row r="2533" spans="1:14" x14ac:dyDescent="0.25">
      <c r="A2533" t="s">
        <v>430</v>
      </c>
      <c r="B2533" s="1" t="s">
        <v>807</v>
      </c>
      <c r="C2533" s="291" t="s">
        <v>819</v>
      </c>
      <c r="D2533" s="1">
        <v>-16</v>
      </c>
      <c r="E2533" s="1">
        <v>1.41</v>
      </c>
      <c r="J2533" s="64" t="s">
        <v>430</v>
      </c>
      <c r="K2533" s="64" t="s">
        <v>665</v>
      </c>
      <c r="L2533" s="64" t="s">
        <v>158</v>
      </c>
      <c r="M2533" s="64">
        <v>0</v>
      </c>
      <c r="N2533" s="64">
        <v>27.39</v>
      </c>
    </row>
    <row r="2534" spans="1:14" x14ac:dyDescent="0.25">
      <c r="A2534" t="s">
        <v>430</v>
      </c>
      <c r="B2534" s="1" t="s">
        <v>807</v>
      </c>
      <c r="C2534" s="291" t="s">
        <v>819</v>
      </c>
      <c r="D2534" s="1">
        <v>-15</v>
      </c>
      <c r="E2534" s="1">
        <v>1.57</v>
      </c>
      <c r="J2534" s="64" t="s">
        <v>430</v>
      </c>
      <c r="K2534" s="64" t="s">
        <v>665</v>
      </c>
      <c r="L2534" s="64" t="s">
        <v>639</v>
      </c>
      <c r="M2534" s="64">
        <v>0</v>
      </c>
      <c r="N2534" s="64">
        <v>50</v>
      </c>
    </row>
    <row r="2535" spans="1:14" x14ac:dyDescent="0.25">
      <c r="A2535" t="s">
        <v>430</v>
      </c>
      <c r="B2535" s="1" t="s">
        <v>807</v>
      </c>
      <c r="C2535" s="291" t="s">
        <v>819</v>
      </c>
      <c r="D2535" s="1">
        <v>-14</v>
      </c>
      <c r="E2535" s="1">
        <v>1.72</v>
      </c>
      <c r="J2535" s="64" t="s">
        <v>430</v>
      </c>
      <c r="K2535" s="64" t="s">
        <v>666</v>
      </c>
      <c r="L2535" s="64" t="s">
        <v>624</v>
      </c>
      <c r="M2535" s="64">
        <v>0</v>
      </c>
      <c r="N2535" s="64">
        <v>12.6</v>
      </c>
    </row>
    <row r="2536" spans="1:14" x14ac:dyDescent="0.25">
      <c r="A2536" t="s">
        <v>430</v>
      </c>
      <c r="B2536" s="1" t="s">
        <v>807</v>
      </c>
      <c r="C2536" s="291" t="s">
        <v>819</v>
      </c>
      <c r="D2536" s="1">
        <v>-13</v>
      </c>
      <c r="E2536" s="1">
        <v>1.87</v>
      </c>
      <c r="J2536" s="64" t="s">
        <v>430</v>
      </c>
      <c r="K2536" s="64" t="s">
        <v>666</v>
      </c>
      <c r="L2536" s="64" t="s">
        <v>625</v>
      </c>
      <c r="M2536" s="64">
        <v>0</v>
      </c>
      <c r="N2536" s="64">
        <v>21.7</v>
      </c>
    </row>
    <row r="2537" spans="1:14" x14ac:dyDescent="0.25">
      <c r="A2537" t="s">
        <v>430</v>
      </c>
      <c r="B2537" s="1" t="s">
        <v>807</v>
      </c>
      <c r="C2537" s="291" t="s">
        <v>819</v>
      </c>
      <c r="D2537" s="1">
        <v>-12</v>
      </c>
      <c r="E2537" s="1">
        <v>2.0299999999999998</v>
      </c>
      <c r="J2537" s="64" t="s">
        <v>430</v>
      </c>
      <c r="K2537" s="64" t="s">
        <v>666</v>
      </c>
      <c r="L2537" s="64" t="s">
        <v>626</v>
      </c>
      <c r="M2537" s="64">
        <v>0</v>
      </c>
      <c r="N2537" s="64">
        <v>21.7</v>
      </c>
    </row>
    <row r="2538" spans="1:14" x14ac:dyDescent="0.25">
      <c r="A2538" t="s">
        <v>430</v>
      </c>
      <c r="B2538" s="1" t="s">
        <v>807</v>
      </c>
      <c r="C2538" s="291" t="s">
        <v>819</v>
      </c>
      <c r="D2538" s="1">
        <v>-11</v>
      </c>
      <c r="E2538" s="1">
        <v>2.1800000000000002</v>
      </c>
      <c r="J2538" s="64" t="s">
        <v>430</v>
      </c>
      <c r="K2538" s="64" t="s">
        <v>666</v>
      </c>
      <c r="L2538" s="64" t="s">
        <v>627</v>
      </c>
      <c r="M2538" s="64">
        <v>0</v>
      </c>
      <c r="N2538" s="64">
        <v>33.9</v>
      </c>
    </row>
    <row r="2539" spans="1:14" x14ac:dyDescent="0.25">
      <c r="A2539" t="s">
        <v>430</v>
      </c>
      <c r="B2539" s="1" t="s">
        <v>807</v>
      </c>
      <c r="C2539" s="291" t="s">
        <v>819</v>
      </c>
      <c r="D2539" s="1">
        <v>-10</v>
      </c>
      <c r="E2539" s="1">
        <v>2.33</v>
      </c>
      <c r="J2539" s="64" t="s">
        <v>430</v>
      </c>
      <c r="K2539" s="64" t="s">
        <v>666</v>
      </c>
      <c r="L2539" s="64" t="s">
        <v>256</v>
      </c>
      <c r="M2539" s="64">
        <v>0</v>
      </c>
      <c r="N2539" s="64">
        <v>33.9</v>
      </c>
    </row>
    <row r="2540" spans="1:14" x14ac:dyDescent="0.25">
      <c r="A2540" t="s">
        <v>430</v>
      </c>
      <c r="B2540" s="1" t="s">
        <v>807</v>
      </c>
      <c r="C2540" s="291" t="s">
        <v>819</v>
      </c>
      <c r="D2540" s="1">
        <v>-9</v>
      </c>
      <c r="E2540" s="1">
        <v>2.5299999999999998</v>
      </c>
      <c r="J2540" s="64" t="s">
        <v>430</v>
      </c>
      <c r="K2540" s="64" t="s">
        <v>666</v>
      </c>
      <c r="L2540" s="64" t="s">
        <v>156</v>
      </c>
      <c r="M2540" s="64">
        <v>0</v>
      </c>
      <c r="N2540" s="64">
        <v>55.5</v>
      </c>
    </row>
    <row r="2541" spans="1:14" x14ac:dyDescent="0.25">
      <c r="A2541" t="s">
        <v>430</v>
      </c>
      <c r="B2541" s="1" t="s">
        <v>807</v>
      </c>
      <c r="C2541" s="291" t="s">
        <v>819</v>
      </c>
      <c r="D2541" s="1">
        <v>-8</v>
      </c>
      <c r="E2541" s="1">
        <v>2.72</v>
      </c>
      <c r="J2541" s="64" t="s">
        <v>430</v>
      </c>
      <c r="K2541" s="64" t="s">
        <v>666</v>
      </c>
      <c r="L2541" s="64" t="s">
        <v>257</v>
      </c>
      <c r="M2541" s="64">
        <v>0</v>
      </c>
      <c r="N2541" s="64">
        <v>50.1</v>
      </c>
    </row>
    <row r="2542" spans="1:14" x14ac:dyDescent="0.25">
      <c r="A2542" t="s">
        <v>430</v>
      </c>
      <c r="B2542" s="1" t="s">
        <v>807</v>
      </c>
      <c r="C2542" s="291" t="s">
        <v>819</v>
      </c>
      <c r="D2542" s="1">
        <v>-7</v>
      </c>
      <c r="E2542" s="1">
        <v>2.92</v>
      </c>
      <c r="J2542" s="64" t="s">
        <v>430</v>
      </c>
      <c r="K2542" s="64" t="s">
        <v>666</v>
      </c>
      <c r="L2542" s="64" t="s">
        <v>258</v>
      </c>
      <c r="M2542" s="64">
        <v>0</v>
      </c>
      <c r="N2542" s="64">
        <v>83.3</v>
      </c>
    </row>
    <row r="2543" spans="1:14" x14ac:dyDescent="0.25">
      <c r="A2543" t="s">
        <v>430</v>
      </c>
      <c r="B2543" s="1" t="s">
        <v>807</v>
      </c>
      <c r="C2543" s="291" t="s">
        <v>819</v>
      </c>
      <c r="D2543" s="1">
        <v>-6</v>
      </c>
      <c r="E2543" s="1">
        <v>3.11</v>
      </c>
      <c r="J2543" s="64" t="s">
        <v>430</v>
      </c>
      <c r="K2543" s="64" t="s">
        <v>666</v>
      </c>
      <c r="L2543" s="64" t="s">
        <v>157</v>
      </c>
      <c r="M2543" s="64">
        <v>0</v>
      </c>
      <c r="N2543" s="64">
        <v>55.5</v>
      </c>
    </row>
    <row r="2544" spans="1:14" x14ac:dyDescent="0.25">
      <c r="A2544" t="s">
        <v>430</v>
      </c>
      <c r="B2544" s="1" t="s">
        <v>807</v>
      </c>
      <c r="C2544" s="291" t="s">
        <v>819</v>
      </c>
      <c r="D2544" s="1">
        <v>-5</v>
      </c>
      <c r="E2544" s="1">
        <v>3.31</v>
      </c>
      <c r="J2544" s="64" t="s">
        <v>430</v>
      </c>
      <c r="K2544" s="64" t="s">
        <v>666</v>
      </c>
      <c r="L2544" s="64" t="s">
        <v>158</v>
      </c>
      <c r="M2544" s="64">
        <v>0</v>
      </c>
      <c r="N2544" s="64">
        <v>83.3</v>
      </c>
    </row>
    <row r="2545" spans="1:14" x14ac:dyDescent="0.25">
      <c r="A2545" t="s">
        <v>430</v>
      </c>
      <c r="B2545" s="1" t="s">
        <v>807</v>
      </c>
      <c r="C2545" s="291" t="s">
        <v>819</v>
      </c>
      <c r="D2545" s="1">
        <v>-4</v>
      </c>
      <c r="E2545" s="1">
        <v>3.45</v>
      </c>
      <c r="J2545" s="64" t="s">
        <v>430</v>
      </c>
      <c r="K2545" s="64" t="s">
        <v>666</v>
      </c>
      <c r="L2545" s="64" t="s">
        <v>639</v>
      </c>
      <c r="M2545" s="64">
        <v>0</v>
      </c>
      <c r="N2545" s="64">
        <v>83.3</v>
      </c>
    </row>
    <row r="2546" spans="1:14" x14ac:dyDescent="0.25">
      <c r="A2546" t="s">
        <v>430</v>
      </c>
      <c r="B2546" s="1" t="s">
        <v>807</v>
      </c>
      <c r="C2546" s="291" t="s">
        <v>819</v>
      </c>
      <c r="D2546" s="1">
        <v>-3</v>
      </c>
      <c r="E2546" s="1">
        <v>3.59</v>
      </c>
      <c r="J2546" s="64" t="s">
        <v>430</v>
      </c>
      <c r="K2546" s="64" t="s">
        <v>669</v>
      </c>
      <c r="L2546" s="64" t="s">
        <v>670</v>
      </c>
      <c r="M2546" s="64">
        <v>0</v>
      </c>
      <c r="N2546" s="64">
        <v>3.33</v>
      </c>
    </row>
    <row r="2547" spans="1:14" x14ac:dyDescent="0.25">
      <c r="A2547" t="s">
        <v>430</v>
      </c>
      <c r="B2547" s="1" t="s">
        <v>807</v>
      </c>
      <c r="C2547" s="291" t="s">
        <v>819</v>
      </c>
      <c r="D2547" s="1">
        <v>-2</v>
      </c>
      <c r="E2547" s="1">
        <v>3.76</v>
      </c>
      <c r="J2547" s="64" t="s">
        <v>430</v>
      </c>
      <c r="K2547" s="64" t="s">
        <v>671</v>
      </c>
      <c r="L2547" s="64" t="s">
        <v>672</v>
      </c>
      <c r="M2547" s="64">
        <v>0</v>
      </c>
      <c r="N2547" s="64">
        <v>0.71</v>
      </c>
    </row>
    <row r="2548" spans="1:14" x14ac:dyDescent="0.25">
      <c r="A2548" t="s">
        <v>430</v>
      </c>
      <c r="B2548" s="1" t="s">
        <v>807</v>
      </c>
      <c r="C2548" s="291" t="s">
        <v>819</v>
      </c>
      <c r="D2548" s="1">
        <v>-1</v>
      </c>
      <c r="E2548" s="1">
        <v>3.94</v>
      </c>
      <c r="J2548" s="64" t="s">
        <v>430</v>
      </c>
      <c r="K2548" s="64" t="s">
        <v>673</v>
      </c>
      <c r="L2548" s="64" t="s">
        <v>674</v>
      </c>
      <c r="M2548" s="64">
        <v>0</v>
      </c>
      <c r="N2548" s="64">
        <v>0.99</v>
      </c>
    </row>
    <row r="2549" spans="1:14" x14ac:dyDescent="0.25">
      <c r="A2549" t="s">
        <v>430</v>
      </c>
      <c r="B2549" s="1" t="s">
        <v>807</v>
      </c>
      <c r="C2549" s="291" t="s">
        <v>819</v>
      </c>
      <c r="D2549" s="1">
        <v>0</v>
      </c>
      <c r="E2549" s="1">
        <v>4.1100000000000003</v>
      </c>
      <c r="J2549" s="64" t="s">
        <v>430</v>
      </c>
      <c r="K2549" s="64" t="s">
        <v>675</v>
      </c>
      <c r="L2549" s="64" t="s">
        <v>676</v>
      </c>
      <c r="M2549" s="64">
        <v>0</v>
      </c>
      <c r="N2549" s="64">
        <v>1.36</v>
      </c>
    </row>
    <row r="2550" spans="1:14" x14ac:dyDescent="0.25">
      <c r="A2550" t="s">
        <v>430</v>
      </c>
      <c r="B2550" s="1" t="s">
        <v>807</v>
      </c>
      <c r="C2550" s="291" t="s">
        <v>819</v>
      </c>
      <c r="D2550" s="1">
        <v>1</v>
      </c>
      <c r="E2550" s="1">
        <v>4.26</v>
      </c>
      <c r="J2550" s="64" t="s">
        <v>430</v>
      </c>
      <c r="K2550" s="64" t="s">
        <v>677</v>
      </c>
      <c r="L2550" s="64" t="s">
        <v>678</v>
      </c>
      <c r="M2550" s="64">
        <v>0</v>
      </c>
      <c r="N2550" s="64">
        <v>2.09</v>
      </c>
    </row>
    <row r="2551" spans="1:14" x14ac:dyDescent="0.25">
      <c r="A2551" t="s">
        <v>430</v>
      </c>
      <c r="B2551" s="1" t="s">
        <v>807</v>
      </c>
      <c r="C2551" s="291" t="s">
        <v>819</v>
      </c>
      <c r="D2551" s="1">
        <v>2</v>
      </c>
      <c r="E2551" s="1">
        <v>4.41</v>
      </c>
      <c r="J2551" s="64" t="s">
        <v>430</v>
      </c>
      <c r="K2551" s="64" t="s">
        <v>679</v>
      </c>
      <c r="L2551" s="64" t="s">
        <v>672</v>
      </c>
      <c r="M2551" s="64">
        <v>0</v>
      </c>
      <c r="N2551" s="64">
        <v>0.71</v>
      </c>
    </row>
    <row r="2552" spans="1:14" x14ac:dyDescent="0.25">
      <c r="A2552" t="s">
        <v>430</v>
      </c>
      <c r="B2552" s="1" t="s">
        <v>807</v>
      </c>
      <c r="C2552" s="291" t="s">
        <v>819</v>
      </c>
      <c r="D2552" s="1">
        <v>3</v>
      </c>
      <c r="E2552" s="1">
        <v>4.5599999999999996</v>
      </c>
      <c r="J2552" s="64" t="s">
        <v>430</v>
      </c>
      <c r="K2552" s="64" t="s">
        <v>679</v>
      </c>
      <c r="L2552" s="64" t="s">
        <v>674</v>
      </c>
      <c r="M2552" s="64">
        <v>0</v>
      </c>
      <c r="N2552" s="64">
        <v>0.99</v>
      </c>
    </row>
    <row r="2553" spans="1:14" x14ac:dyDescent="0.25">
      <c r="A2553" t="s">
        <v>430</v>
      </c>
      <c r="B2553" s="1" t="s">
        <v>807</v>
      </c>
      <c r="C2553" s="291" t="s">
        <v>819</v>
      </c>
      <c r="D2553" s="1">
        <v>4</v>
      </c>
      <c r="E2553" s="1">
        <v>4.78</v>
      </c>
      <c r="J2553" s="64" t="s">
        <v>430</v>
      </c>
      <c r="K2553" s="64" t="s">
        <v>679</v>
      </c>
      <c r="L2553" s="64" t="s">
        <v>676</v>
      </c>
      <c r="M2553" s="64">
        <v>0</v>
      </c>
      <c r="N2553" s="64">
        <v>1.36</v>
      </c>
    </row>
    <row r="2554" spans="1:14" x14ac:dyDescent="0.25">
      <c r="A2554" t="s">
        <v>430</v>
      </c>
      <c r="B2554" s="1" t="s">
        <v>807</v>
      </c>
      <c r="C2554" s="291" t="s">
        <v>819</v>
      </c>
      <c r="D2554" s="1">
        <v>5</v>
      </c>
      <c r="E2554" s="1">
        <v>5</v>
      </c>
      <c r="J2554" s="64" t="s">
        <v>430</v>
      </c>
      <c r="K2554" s="64" t="s">
        <v>679</v>
      </c>
      <c r="L2554" s="64" t="s">
        <v>678</v>
      </c>
      <c r="M2554" s="64">
        <v>0</v>
      </c>
      <c r="N2554" s="64">
        <v>2.09</v>
      </c>
    </row>
    <row r="2555" spans="1:14" x14ac:dyDescent="0.25">
      <c r="A2555" t="s">
        <v>430</v>
      </c>
      <c r="B2555" s="1" t="s">
        <v>807</v>
      </c>
      <c r="C2555" s="291" t="s">
        <v>819</v>
      </c>
      <c r="D2555" s="1">
        <v>6</v>
      </c>
      <c r="E2555" s="1">
        <v>5.23</v>
      </c>
      <c r="J2555" s="64" t="s">
        <v>430</v>
      </c>
      <c r="K2555" s="64" t="s">
        <v>679</v>
      </c>
      <c r="L2555" s="64" t="s">
        <v>670</v>
      </c>
      <c r="M2555" s="64">
        <v>0</v>
      </c>
      <c r="N2555" s="64">
        <v>3.33</v>
      </c>
    </row>
    <row r="2556" spans="1:14" x14ac:dyDescent="0.25">
      <c r="A2556" t="s">
        <v>430</v>
      </c>
      <c r="B2556" s="1" t="s">
        <v>807</v>
      </c>
      <c r="C2556" s="291" t="s">
        <v>819</v>
      </c>
      <c r="D2556" s="1">
        <v>7</v>
      </c>
      <c r="E2556" s="1">
        <v>5.47</v>
      </c>
      <c r="J2556" s="64" t="s">
        <v>430</v>
      </c>
      <c r="K2556" s="64" t="s">
        <v>680</v>
      </c>
      <c r="L2556" s="64" t="s">
        <v>681</v>
      </c>
      <c r="M2556" s="64">
        <v>1</v>
      </c>
      <c r="N2556" s="64">
        <v>19</v>
      </c>
    </row>
    <row r="2557" spans="1:14" x14ac:dyDescent="0.25">
      <c r="A2557" t="s">
        <v>430</v>
      </c>
      <c r="B2557" s="1" t="s">
        <v>807</v>
      </c>
      <c r="C2557" s="291" t="s">
        <v>819</v>
      </c>
      <c r="D2557" s="1">
        <v>8</v>
      </c>
      <c r="E2557" s="1">
        <v>5.7</v>
      </c>
      <c r="J2557" s="64" t="s">
        <v>430</v>
      </c>
      <c r="K2557" s="64" t="s">
        <v>680</v>
      </c>
      <c r="L2557" s="64" t="s">
        <v>682</v>
      </c>
      <c r="M2557" s="64" t="s">
        <v>2685</v>
      </c>
      <c r="N2557" s="64">
        <v>28</v>
      </c>
    </row>
    <row r="2558" spans="1:14" x14ac:dyDescent="0.25">
      <c r="A2558" t="s">
        <v>430</v>
      </c>
      <c r="B2558" s="1" t="s">
        <v>807</v>
      </c>
      <c r="C2558" s="291" t="s">
        <v>819</v>
      </c>
      <c r="D2558" s="1">
        <v>9</v>
      </c>
      <c r="E2558" s="1">
        <v>5.94</v>
      </c>
      <c r="J2558" s="64" t="s">
        <v>430</v>
      </c>
      <c r="K2558" s="64" t="s">
        <v>680</v>
      </c>
      <c r="L2558" s="64" t="s">
        <v>683</v>
      </c>
      <c r="M2558" s="64">
        <v>4</v>
      </c>
      <c r="N2558" s="64">
        <v>49</v>
      </c>
    </row>
    <row r="2559" spans="1:14" x14ac:dyDescent="0.25">
      <c r="A2559" t="s">
        <v>430</v>
      </c>
      <c r="B2559" s="1" t="s">
        <v>807</v>
      </c>
      <c r="C2559" s="291" t="s">
        <v>819</v>
      </c>
      <c r="D2559" s="1">
        <v>10</v>
      </c>
      <c r="E2559" s="1">
        <v>6.17</v>
      </c>
      <c r="J2559" s="64" t="s">
        <v>430</v>
      </c>
      <c r="K2559" s="64" t="s">
        <v>684</v>
      </c>
      <c r="L2559" s="64" t="s">
        <v>681</v>
      </c>
      <c r="M2559" s="64">
        <v>1</v>
      </c>
      <c r="N2559" s="64">
        <v>22</v>
      </c>
    </row>
    <row r="2560" spans="1:14" x14ac:dyDescent="0.25">
      <c r="A2560" t="s">
        <v>430</v>
      </c>
      <c r="B2560" s="1" t="s">
        <v>807</v>
      </c>
      <c r="C2560" s="291" t="s">
        <v>819</v>
      </c>
      <c r="D2560" s="1">
        <v>11</v>
      </c>
      <c r="E2560" s="1">
        <v>6.37</v>
      </c>
      <c r="J2560" s="64" t="s">
        <v>430</v>
      </c>
      <c r="K2560" s="64" t="s">
        <v>684</v>
      </c>
      <c r="L2560" s="64" t="s">
        <v>682</v>
      </c>
      <c r="M2560" s="64" t="s">
        <v>2685</v>
      </c>
      <c r="N2560" s="64">
        <v>32</v>
      </c>
    </row>
    <row r="2561" spans="1:14" x14ac:dyDescent="0.25">
      <c r="A2561" t="s">
        <v>430</v>
      </c>
      <c r="B2561" s="1" t="s">
        <v>807</v>
      </c>
      <c r="C2561" s="291" t="s">
        <v>819</v>
      </c>
      <c r="D2561" s="1">
        <v>12</v>
      </c>
      <c r="E2561" s="1">
        <v>6.57</v>
      </c>
      <c r="J2561" s="64" t="s">
        <v>430</v>
      </c>
      <c r="K2561" s="64" t="s">
        <v>684</v>
      </c>
      <c r="L2561" s="64" t="s">
        <v>683</v>
      </c>
      <c r="M2561" s="64">
        <v>4</v>
      </c>
      <c r="N2561" s="64">
        <v>51</v>
      </c>
    </row>
    <row r="2562" spans="1:14" x14ac:dyDescent="0.25">
      <c r="A2562" t="s">
        <v>430</v>
      </c>
      <c r="B2562" s="1" t="s">
        <v>807</v>
      </c>
      <c r="C2562" s="291" t="s">
        <v>819</v>
      </c>
      <c r="D2562" s="1">
        <v>13</v>
      </c>
      <c r="E2562" s="1">
        <v>6.77</v>
      </c>
      <c r="J2562" s="64" t="s">
        <v>430</v>
      </c>
      <c r="K2562" s="64" t="s">
        <v>685</v>
      </c>
      <c r="L2562" s="64" t="s">
        <v>681</v>
      </c>
      <c r="M2562" s="64">
        <v>1</v>
      </c>
      <c r="N2562" s="64">
        <v>19</v>
      </c>
    </row>
    <row r="2563" spans="1:14" x14ac:dyDescent="0.25">
      <c r="A2563" t="s">
        <v>430</v>
      </c>
      <c r="B2563" s="1" t="s">
        <v>807</v>
      </c>
      <c r="C2563" s="291" t="s">
        <v>819</v>
      </c>
      <c r="D2563" s="1">
        <v>14</v>
      </c>
      <c r="E2563" s="1">
        <v>6.97</v>
      </c>
      <c r="J2563" s="64" t="s">
        <v>430</v>
      </c>
      <c r="K2563" s="64" t="s">
        <v>685</v>
      </c>
      <c r="L2563" s="64" t="s">
        <v>682</v>
      </c>
      <c r="M2563" s="64" t="s">
        <v>2685</v>
      </c>
      <c r="N2563" s="64">
        <v>28</v>
      </c>
    </row>
    <row r="2564" spans="1:14" x14ac:dyDescent="0.25">
      <c r="A2564" t="s">
        <v>430</v>
      </c>
      <c r="B2564" s="1" t="s">
        <v>807</v>
      </c>
      <c r="C2564" s="291" t="s">
        <v>819</v>
      </c>
      <c r="D2564" s="1">
        <v>15</v>
      </c>
      <c r="E2564" s="1">
        <v>7.17</v>
      </c>
      <c r="J2564" s="64" t="s">
        <v>430</v>
      </c>
      <c r="K2564" s="64" t="s">
        <v>685</v>
      </c>
      <c r="L2564" s="64" t="s">
        <v>683</v>
      </c>
      <c r="M2564" s="64">
        <v>4</v>
      </c>
      <c r="N2564" s="64">
        <v>49</v>
      </c>
    </row>
    <row r="2565" spans="1:14" x14ac:dyDescent="0.25">
      <c r="A2565" t="s">
        <v>430</v>
      </c>
      <c r="B2565" s="1" t="s">
        <v>807</v>
      </c>
      <c r="C2565" s="291" t="s">
        <v>819</v>
      </c>
      <c r="D2565" s="1">
        <v>16</v>
      </c>
      <c r="E2565" s="1">
        <v>7.36</v>
      </c>
      <c r="J2565" s="64" t="s">
        <v>430</v>
      </c>
      <c r="K2565" s="64" t="s">
        <v>686</v>
      </c>
      <c r="L2565" s="64" t="s">
        <v>681</v>
      </c>
      <c r="M2565" s="64">
        <v>1</v>
      </c>
      <c r="N2565" s="64">
        <v>22</v>
      </c>
    </row>
    <row r="2566" spans="1:14" x14ac:dyDescent="0.25">
      <c r="A2566" t="s">
        <v>430</v>
      </c>
      <c r="B2566" s="1" t="s">
        <v>807</v>
      </c>
      <c r="C2566" s="291" t="s">
        <v>819</v>
      </c>
      <c r="D2566" s="1">
        <v>17</v>
      </c>
      <c r="E2566" s="1">
        <v>7.56</v>
      </c>
      <c r="J2566" s="64" t="s">
        <v>430</v>
      </c>
      <c r="K2566" s="64" t="s">
        <v>686</v>
      </c>
      <c r="L2566" s="64" t="s">
        <v>682</v>
      </c>
      <c r="M2566" s="64" t="s">
        <v>2685</v>
      </c>
      <c r="N2566" s="64">
        <v>32</v>
      </c>
    </row>
    <row r="2567" spans="1:14" x14ac:dyDescent="0.25">
      <c r="A2567" t="s">
        <v>430</v>
      </c>
      <c r="B2567" s="1" t="s">
        <v>807</v>
      </c>
      <c r="C2567" s="291" t="s">
        <v>819</v>
      </c>
      <c r="D2567" s="1">
        <v>18</v>
      </c>
      <c r="E2567" s="1">
        <v>7.75</v>
      </c>
      <c r="J2567" s="64" t="s">
        <v>430</v>
      </c>
      <c r="K2567" s="64" t="s">
        <v>686</v>
      </c>
      <c r="L2567" s="64" t="s">
        <v>683</v>
      </c>
      <c r="M2567" s="64">
        <v>4</v>
      </c>
      <c r="N2567" s="64">
        <v>51</v>
      </c>
    </row>
    <row r="2568" spans="1:14" x14ac:dyDescent="0.25">
      <c r="A2568" t="s">
        <v>430</v>
      </c>
      <c r="B2568" s="1" t="s">
        <v>807</v>
      </c>
      <c r="C2568" s="291" t="s">
        <v>820</v>
      </c>
      <c r="D2568" s="1">
        <v>0</v>
      </c>
      <c r="E2568" s="1">
        <v>1</v>
      </c>
      <c r="J2568" s="64" t="s">
        <v>430</v>
      </c>
      <c r="K2568" s="64" t="s">
        <v>687</v>
      </c>
      <c r="L2568" s="64" t="s">
        <v>681</v>
      </c>
      <c r="M2568" s="64">
        <v>1</v>
      </c>
      <c r="N2568" s="64">
        <v>19</v>
      </c>
    </row>
    <row r="2569" spans="1:14" x14ac:dyDescent="0.25">
      <c r="A2569" t="s">
        <v>430</v>
      </c>
      <c r="B2569" s="1" t="s">
        <v>807</v>
      </c>
      <c r="C2569" s="291" t="s">
        <v>820</v>
      </c>
      <c r="D2569" s="1">
        <v>1</v>
      </c>
      <c r="E2569" s="1">
        <v>1.2</v>
      </c>
      <c r="J2569" s="64" t="s">
        <v>430</v>
      </c>
      <c r="K2569" s="64" t="s">
        <v>687</v>
      </c>
      <c r="L2569" s="64" t="s">
        <v>682</v>
      </c>
      <c r="M2569" s="64" t="s">
        <v>2685</v>
      </c>
      <c r="N2569" s="64">
        <v>28</v>
      </c>
    </row>
    <row r="2570" spans="1:14" x14ac:dyDescent="0.25">
      <c r="A2570" t="s">
        <v>430</v>
      </c>
      <c r="B2570" s="1" t="s">
        <v>807</v>
      </c>
      <c r="C2570" s="291" t="s">
        <v>820</v>
      </c>
      <c r="D2570" s="1">
        <v>2</v>
      </c>
      <c r="E2570" s="1">
        <v>1.4</v>
      </c>
      <c r="J2570" s="64" t="s">
        <v>430</v>
      </c>
      <c r="K2570" s="64" t="s">
        <v>687</v>
      </c>
      <c r="L2570" s="64" t="s">
        <v>683</v>
      </c>
      <c r="M2570" s="64">
        <v>4</v>
      </c>
      <c r="N2570" s="64">
        <v>49</v>
      </c>
    </row>
    <row r="2571" spans="1:14" x14ac:dyDescent="0.25">
      <c r="A2571" t="s">
        <v>430</v>
      </c>
      <c r="B2571" s="1" t="s">
        <v>807</v>
      </c>
      <c r="C2571" s="291" t="s">
        <v>820</v>
      </c>
      <c r="D2571" s="1">
        <v>3</v>
      </c>
      <c r="E2571" s="1">
        <v>1.6</v>
      </c>
      <c r="J2571" s="64" t="s">
        <v>430</v>
      </c>
      <c r="K2571" s="64" t="s">
        <v>688</v>
      </c>
      <c r="L2571" s="64" t="s">
        <v>681</v>
      </c>
      <c r="M2571" s="64">
        <v>1</v>
      </c>
      <c r="N2571" s="64">
        <v>22</v>
      </c>
    </row>
    <row r="2572" spans="1:14" x14ac:dyDescent="0.25">
      <c r="A2572" t="s">
        <v>430</v>
      </c>
      <c r="B2572" s="1" t="s">
        <v>807</v>
      </c>
      <c r="C2572" s="291" t="s">
        <v>820</v>
      </c>
      <c r="D2572" s="1">
        <v>4</v>
      </c>
      <c r="E2572" s="1">
        <v>1.98</v>
      </c>
      <c r="J2572" s="64" t="s">
        <v>430</v>
      </c>
      <c r="K2572" s="64" t="s">
        <v>688</v>
      </c>
      <c r="L2572" s="64" t="s">
        <v>682</v>
      </c>
      <c r="M2572" s="64" t="s">
        <v>2685</v>
      </c>
      <c r="N2572" s="64">
        <v>32</v>
      </c>
    </row>
    <row r="2573" spans="1:14" x14ac:dyDescent="0.25">
      <c r="A2573" t="s">
        <v>430</v>
      </c>
      <c r="B2573" s="1" t="s">
        <v>807</v>
      </c>
      <c r="C2573" s="291" t="s">
        <v>820</v>
      </c>
      <c r="D2573" s="1">
        <v>5</v>
      </c>
      <c r="E2573" s="1">
        <v>2.37</v>
      </c>
      <c r="J2573" s="64" t="s">
        <v>430</v>
      </c>
      <c r="K2573" s="64" t="s">
        <v>688</v>
      </c>
      <c r="L2573" s="64" t="s">
        <v>683</v>
      </c>
      <c r="M2573" s="64">
        <v>4</v>
      </c>
      <c r="N2573" s="64">
        <v>51</v>
      </c>
    </row>
    <row r="2574" spans="1:14" x14ac:dyDescent="0.25">
      <c r="A2574" t="s">
        <v>430</v>
      </c>
      <c r="B2574" s="1" t="s">
        <v>807</v>
      </c>
      <c r="C2574" s="291" t="s">
        <v>820</v>
      </c>
      <c r="D2574" s="1">
        <v>6</v>
      </c>
      <c r="E2574" s="1">
        <v>2.65</v>
      </c>
      <c r="J2574" s="64" t="s">
        <v>430</v>
      </c>
      <c r="K2574" s="64" t="s">
        <v>689</v>
      </c>
      <c r="L2574" s="64" t="s">
        <v>681</v>
      </c>
      <c r="M2574" s="64">
        <v>1</v>
      </c>
      <c r="N2574" s="64">
        <v>19</v>
      </c>
    </row>
    <row r="2575" spans="1:14" x14ac:dyDescent="0.25">
      <c r="A2575" t="s">
        <v>430</v>
      </c>
      <c r="B2575" s="1" t="s">
        <v>807</v>
      </c>
      <c r="C2575" s="291" t="s">
        <v>820</v>
      </c>
      <c r="D2575" s="1">
        <v>7</v>
      </c>
      <c r="E2575" s="1">
        <v>2.92</v>
      </c>
      <c r="J2575" s="64" t="s">
        <v>430</v>
      </c>
      <c r="K2575" s="64" t="s">
        <v>689</v>
      </c>
      <c r="L2575" s="64" t="s">
        <v>682</v>
      </c>
      <c r="M2575" s="64" t="s">
        <v>2685</v>
      </c>
      <c r="N2575" s="64">
        <v>28</v>
      </c>
    </row>
    <row r="2576" spans="1:14" x14ac:dyDescent="0.25">
      <c r="A2576" t="s">
        <v>430</v>
      </c>
      <c r="B2576" s="1" t="s">
        <v>807</v>
      </c>
      <c r="C2576" s="291" t="s">
        <v>820</v>
      </c>
      <c r="D2576" s="1">
        <v>8</v>
      </c>
      <c r="E2576" s="1">
        <v>3.2</v>
      </c>
      <c r="J2576" s="64" t="s">
        <v>430</v>
      </c>
      <c r="K2576" s="64" t="s">
        <v>689</v>
      </c>
      <c r="L2576" s="64" t="s">
        <v>683</v>
      </c>
      <c r="M2576" s="64">
        <v>4</v>
      </c>
      <c r="N2576" s="64">
        <v>49</v>
      </c>
    </row>
    <row r="2577" spans="1:14" x14ac:dyDescent="0.25">
      <c r="A2577" t="s">
        <v>430</v>
      </c>
      <c r="B2577" s="1" t="s">
        <v>807</v>
      </c>
      <c r="C2577" s="291" t="s">
        <v>820</v>
      </c>
      <c r="D2577" s="1">
        <v>9</v>
      </c>
      <c r="E2577" s="1">
        <v>3.47</v>
      </c>
      <c r="J2577" s="64" t="s">
        <v>430</v>
      </c>
      <c r="K2577" s="64" t="s">
        <v>690</v>
      </c>
      <c r="L2577" s="64" t="s">
        <v>681</v>
      </c>
      <c r="M2577" s="64">
        <v>1</v>
      </c>
      <c r="N2577" s="64">
        <v>22</v>
      </c>
    </row>
    <row r="2578" spans="1:14" x14ac:dyDescent="0.25">
      <c r="A2578" t="s">
        <v>430</v>
      </c>
      <c r="B2578" s="1" t="s">
        <v>807</v>
      </c>
      <c r="C2578" s="291" t="s">
        <v>820</v>
      </c>
      <c r="D2578" s="1">
        <v>10</v>
      </c>
      <c r="E2578" s="1">
        <v>3.75</v>
      </c>
      <c r="J2578" s="64" t="s">
        <v>430</v>
      </c>
      <c r="K2578" s="64" t="s">
        <v>690</v>
      </c>
      <c r="L2578" s="64" t="s">
        <v>682</v>
      </c>
      <c r="M2578" s="64" t="s">
        <v>2685</v>
      </c>
      <c r="N2578" s="64">
        <v>32</v>
      </c>
    </row>
    <row r="2579" spans="1:14" x14ac:dyDescent="0.25">
      <c r="A2579" t="s">
        <v>430</v>
      </c>
      <c r="B2579" s="1" t="s">
        <v>807</v>
      </c>
      <c r="C2579" s="291" t="s">
        <v>820</v>
      </c>
      <c r="D2579" s="1">
        <v>11</v>
      </c>
      <c r="E2579" s="1">
        <v>4.0599999999999996</v>
      </c>
      <c r="J2579" s="64" t="s">
        <v>430</v>
      </c>
      <c r="K2579" s="64" t="s">
        <v>690</v>
      </c>
      <c r="L2579" s="64" t="s">
        <v>683</v>
      </c>
      <c r="M2579" s="64">
        <v>4</v>
      </c>
      <c r="N2579" s="64">
        <v>51</v>
      </c>
    </row>
    <row r="2580" spans="1:14" x14ac:dyDescent="0.25">
      <c r="A2580" t="s">
        <v>430</v>
      </c>
      <c r="B2580" s="1" t="s">
        <v>807</v>
      </c>
      <c r="C2580" s="291" t="s">
        <v>820</v>
      </c>
      <c r="D2580" s="1">
        <v>12</v>
      </c>
      <c r="E2580" s="1">
        <v>4.37</v>
      </c>
      <c r="J2580" s="64" t="s">
        <v>430</v>
      </c>
      <c r="K2580" s="64" t="s">
        <v>691</v>
      </c>
      <c r="L2580" s="64" t="s">
        <v>681</v>
      </c>
      <c r="M2580" s="64">
        <v>1</v>
      </c>
      <c r="N2580" s="64">
        <v>19</v>
      </c>
    </row>
    <row r="2581" spans="1:14" x14ac:dyDescent="0.25">
      <c r="A2581" t="s">
        <v>430</v>
      </c>
      <c r="B2581" s="1" t="s">
        <v>807</v>
      </c>
      <c r="C2581" s="291" t="s">
        <v>820</v>
      </c>
      <c r="D2581" s="1">
        <v>13</v>
      </c>
      <c r="E2581" s="1">
        <v>4.68</v>
      </c>
      <c r="J2581" s="64" t="s">
        <v>430</v>
      </c>
      <c r="K2581" s="64" t="s">
        <v>691</v>
      </c>
      <c r="L2581" s="64" t="s">
        <v>682</v>
      </c>
      <c r="M2581" s="64" t="s">
        <v>2685</v>
      </c>
      <c r="N2581" s="64">
        <v>28</v>
      </c>
    </row>
    <row r="2582" spans="1:14" x14ac:dyDescent="0.25">
      <c r="A2582" t="s">
        <v>430</v>
      </c>
      <c r="B2582" s="1" t="s">
        <v>807</v>
      </c>
      <c r="C2582" s="291" t="s">
        <v>820</v>
      </c>
      <c r="D2582" s="1">
        <v>14</v>
      </c>
      <c r="E2582" s="1">
        <v>4.99</v>
      </c>
      <c r="J2582" s="64" t="s">
        <v>430</v>
      </c>
      <c r="K2582" s="64" t="s">
        <v>691</v>
      </c>
      <c r="L2582" s="64" t="s">
        <v>683</v>
      </c>
      <c r="M2582" s="64">
        <v>4</v>
      </c>
      <c r="N2582" s="64">
        <v>49</v>
      </c>
    </row>
    <row r="2583" spans="1:14" x14ac:dyDescent="0.25">
      <c r="A2583" t="s">
        <v>430</v>
      </c>
      <c r="B2583" s="1" t="s">
        <v>807</v>
      </c>
      <c r="C2583" s="291" t="s">
        <v>820</v>
      </c>
      <c r="D2583" s="1">
        <v>15</v>
      </c>
      <c r="E2583" s="1">
        <v>5.3</v>
      </c>
      <c r="J2583" s="64" t="s">
        <v>430</v>
      </c>
      <c r="K2583" s="64" t="s">
        <v>692</v>
      </c>
      <c r="L2583" s="64" t="s">
        <v>681</v>
      </c>
      <c r="M2583" s="64">
        <v>1</v>
      </c>
      <c r="N2583" s="64">
        <v>22</v>
      </c>
    </row>
    <row r="2584" spans="1:14" x14ac:dyDescent="0.25">
      <c r="A2584" t="s">
        <v>430</v>
      </c>
      <c r="B2584" s="1" t="s">
        <v>807</v>
      </c>
      <c r="C2584" s="291" t="s">
        <v>820</v>
      </c>
      <c r="D2584" s="1">
        <v>16</v>
      </c>
      <c r="E2584" s="1">
        <v>5.63</v>
      </c>
      <c r="J2584" s="64" t="s">
        <v>430</v>
      </c>
      <c r="K2584" s="64" t="s">
        <v>692</v>
      </c>
      <c r="L2584" s="64" t="s">
        <v>682</v>
      </c>
      <c r="M2584" s="64" t="s">
        <v>2685</v>
      </c>
      <c r="N2584" s="64">
        <v>32</v>
      </c>
    </row>
    <row r="2585" spans="1:14" x14ac:dyDescent="0.25">
      <c r="A2585" t="s">
        <v>430</v>
      </c>
      <c r="B2585" s="1" t="s">
        <v>807</v>
      </c>
      <c r="C2585" s="291" t="s">
        <v>820</v>
      </c>
      <c r="D2585" s="1">
        <v>17</v>
      </c>
      <c r="E2585" s="1">
        <v>5.96</v>
      </c>
      <c r="J2585" s="64" t="s">
        <v>430</v>
      </c>
      <c r="K2585" s="64" t="s">
        <v>692</v>
      </c>
      <c r="L2585" s="64" t="s">
        <v>683</v>
      </c>
      <c r="M2585" s="64">
        <v>4</v>
      </c>
      <c r="N2585" s="64">
        <v>51</v>
      </c>
    </row>
    <row r="2586" spans="1:14" x14ac:dyDescent="0.25">
      <c r="A2586" t="s">
        <v>430</v>
      </c>
      <c r="B2586" s="1" t="s">
        <v>807</v>
      </c>
      <c r="C2586" s="291" t="s">
        <v>820</v>
      </c>
      <c r="D2586" s="1">
        <v>18</v>
      </c>
      <c r="E2586" s="1">
        <v>6.29</v>
      </c>
      <c r="J2586" s="64" t="s">
        <v>430</v>
      </c>
      <c r="K2586" s="64" t="s">
        <v>694</v>
      </c>
      <c r="L2586" s="64">
        <v>100</v>
      </c>
      <c r="M2586" s="64">
        <v>0</v>
      </c>
      <c r="N2586" s="64">
        <v>6</v>
      </c>
    </row>
    <row r="2587" spans="1:14" x14ac:dyDescent="0.25">
      <c r="A2587" t="s">
        <v>430</v>
      </c>
      <c r="B2587" s="1" t="s">
        <v>807</v>
      </c>
      <c r="C2587" s="291" t="s">
        <v>820</v>
      </c>
      <c r="D2587" s="1">
        <v>19</v>
      </c>
      <c r="E2587" s="1">
        <v>6.62</v>
      </c>
      <c r="J2587" s="64" t="s">
        <v>430</v>
      </c>
      <c r="K2587" s="64" t="s">
        <v>694</v>
      </c>
      <c r="L2587" s="64">
        <v>125</v>
      </c>
      <c r="M2587" s="64">
        <v>0</v>
      </c>
      <c r="N2587" s="64">
        <v>10</v>
      </c>
    </row>
    <row r="2588" spans="1:14" x14ac:dyDescent="0.25">
      <c r="A2588" t="s">
        <v>430</v>
      </c>
      <c r="B2588" s="1" t="s">
        <v>807</v>
      </c>
      <c r="C2588" s="291" t="s">
        <v>820</v>
      </c>
      <c r="D2588" s="1">
        <v>20</v>
      </c>
      <c r="E2588" s="1">
        <v>6.95</v>
      </c>
      <c r="J2588" s="64" t="s">
        <v>430</v>
      </c>
      <c r="K2588" s="64" t="s">
        <v>694</v>
      </c>
      <c r="L2588" s="64">
        <v>160</v>
      </c>
      <c r="M2588" s="64">
        <v>0</v>
      </c>
      <c r="N2588" s="64">
        <v>17.100000000000001</v>
      </c>
    </row>
    <row r="2589" spans="1:14" x14ac:dyDescent="0.25">
      <c r="A2589" t="s">
        <v>430</v>
      </c>
      <c r="B2589" s="1" t="s">
        <v>807</v>
      </c>
      <c r="C2589" s="291" t="s">
        <v>820</v>
      </c>
      <c r="D2589" s="1">
        <v>21</v>
      </c>
      <c r="E2589" s="1">
        <v>7.21</v>
      </c>
      <c r="J2589" s="64" t="s">
        <v>430</v>
      </c>
      <c r="K2589" s="64" t="s">
        <v>694</v>
      </c>
      <c r="L2589" s="64">
        <v>200</v>
      </c>
      <c r="M2589" s="64">
        <v>0</v>
      </c>
      <c r="N2589" s="64">
        <v>27.5</v>
      </c>
    </row>
    <row r="2590" spans="1:14" x14ac:dyDescent="0.25">
      <c r="A2590" t="s">
        <v>430</v>
      </c>
      <c r="B2590" s="1" t="s">
        <v>807</v>
      </c>
      <c r="C2590" s="291" t="s">
        <v>820</v>
      </c>
      <c r="D2590" s="1">
        <v>22</v>
      </c>
      <c r="E2590" s="1">
        <v>7.47</v>
      </c>
      <c r="J2590" s="64" t="s">
        <v>430</v>
      </c>
      <c r="K2590" s="64" t="s">
        <v>694</v>
      </c>
      <c r="L2590" s="64">
        <v>250</v>
      </c>
      <c r="M2590" s="64">
        <v>0</v>
      </c>
      <c r="N2590" s="64">
        <v>47.9</v>
      </c>
    </row>
    <row r="2591" spans="1:14" x14ac:dyDescent="0.25">
      <c r="A2591" t="s">
        <v>430</v>
      </c>
      <c r="B2591" s="1" t="s">
        <v>807</v>
      </c>
      <c r="C2591" s="291" t="s">
        <v>820</v>
      </c>
      <c r="D2591" s="1">
        <v>23</v>
      </c>
      <c r="E2591" s="1">
        <v>7.73</v>
      </c>
      <c r="J2591" s="64" t="s">
        <v>430</v>
      </c>
      <c r="K2591" s="64" t="s">
        <v>695</v>
      </c>
      <c r="L2591" s="64">
        <v>100</v>
      </c>
      <c r="M2591" s="64">
        <v>0</v>
      </c>
      <c r="N2591" s="64">
        <v>8.5</v>
      </c>
    </row>
    <row r="2592" spans="1:14" x14ac:dyDescent="0.25">
      <c r="A2592" t="s">
        <v>430</v>
      </c>
      <c r="B2592" s="1" t="s">
        <v>807</v>
      </c>
      <c r="C2592" s="291" t="s">
        <v>820</v>
      </c>
      <c r="D2592" s="1">
        <v>24</v>
      </c>
      <c r="E2592" s="1">
        <v>7.99</v>
      </c>
      <c r="J2592" s="64" t="s">
        <v>430</v>
      </c>
      <c r="K2592" s="64" t="s">
        <v>695</v>
      </c>
      <c r="L2592" s="64">
        <v>125</v>
      </c>
      <c r="M2592" s="64">
        <v>0</v>
      </c>
      <c r="N2592" s="64">
        <v>13</v>
      </c>
    </row>
    <row r="2593" spans="1:14" x14ac:dyDescent="0.25">
      <c r="A2593" t="s">
        <v>430</v>
      </c>
      <c r="B2593" s="1" t="s">
        <v>807</v>
      </c>
      <c r="C2593" s="291" t="s">
        <v>820</v>
      </c>
      <c r="D2593" s="1">
        <v>25</v>
      </c>
      <c r="E2593" s="1">
        <v>8.25</v>
      </c>
      <c r="J2593" s="64" t="s">
        <v>430</v>
      </c>
      <c r="K2593" s="64" t="s">
        <v>695</v>
      </c>
      <c r="L2593" s="64">
        <v>160</v>
      </c>
      <c r="M2593" s="64">
        <v>0</v>
      </c>
      <c r="N2593" s="64">
        <v>22.8</v>
      </c>
    </row>
    <row r="2594" spans="1:14" x14ac:dyDescent="0.25">
      <c r="A2594" t="s">
        <v>430</v>
      </c>
      <c r="B2594" s="1" t="s">
        <v>807</v>
      </c>
      <c r="C2594" s="291" t="s">
        <v>820</v>
      </c>
      <c r="D2594" s="1">
        <v>26</v>
      </c>
      <c r="E2594" s="1">
        <v>8.56</v>
      </c>
      <c r="J2594" s="64" t="s">
        <v>430</v>
      </c>
      <c r="K2594" s="64" t="s">
        <v>695</v>
      </c>
      <c r="L2594" s="64">
        <v>200</v>
      </c>
      <c r="M2594" s="64">
        <v>0</v>
      </c>
      <c r="N2594" s="64">
        <v>32.1</v>
      </c>
    </row>
    <row r="2595" spans="1:14" x14ac:dyDescent="0.25">
      <c r="A2595" t="s">
        <v>430</v>
      </c>
      <c r="B2595" s="1" t="s">
        <v>807</v>
      </c>
      <c r="C2595" s="291" t="s">
        <v>820</v>
      </c>
      <c r="D2595" s="1">
        <v>27</v>
      </c>
      <c r="E2595" s="1">
        <v>8.8699999999999992</v>
      </c>
      <c r="J2595" s="64" t="s">
        <v>430</v>
      </c>
      <c r="K2595" s="64" t="s">
        <v>695</v>
      </c>
      <c r="L2595" s="64">
        <v>250</v>
      </c>
      <c r="M2595" s="64">
        <v>0</v>
      </c>
      <c r="N2595" s="64">
        <v>55.5</v>
      </c>
    </row>
    <row r="2596" spans="1:14" x14ac:dyDescent="0.25">
      <c r="A2596" t="s">
        <v>430</v>
      </c>
      <c r="B2596" s="1" t="s">
        <v>807</v>
      </c>
      <c r="C2596" s="291" t="s">
        <v>820</v>
      </c>
      <c r="D2596" s="1">
        <v>28</v>
      </c>
      <c r="E2596" s="1">
        <v>9.18</v>
      </c>
      <c r="J2596" s="64" t="s">
        <v>430</v>
      </c>
      <c r="K2596" s="64" t="s">
        <v>697</v>
      </c>
      <c r="L2596" s="64">
        <v>100</v>
      </c>
      <c r="M2596" s="64">
        <v>0</v>
      </c>
      <c r="N2596" s="64">
        <v>6</v>
      </c>
    </row>
    <row r="2597" spans="1:14" x14ac:dyDescent="0.25">
      <c r="A2597" t="s">
        <v>430</v>
      </c>
      <c r="B2597" s="1" t="s">
        <v>807</v>
      </c>
      <c r="C2597" s="291" t="s">
        <v>820</v>
      </c>
      <c r="D2597" s="1">
        <v>29</v>
      </c>
      <c r="E2597" s="1">
        <v>9.49</v>
      </c>
      <c r="J2597" s="64" t="s">
        <v>430</v>
      </c>
      <c r="K2597" s="64" t="s">
        <v>697</v>
      </c>
      <c r="L2597" s="64">
        <v>125</v>
      </c>
      <c r="M2597" s="64">
        <v>0</v>
      </c>
      <c r="N2597" s="64">
        <v>10</v>
      </c>
    </row>
    <row r="2598" spans="1:14" x14ac:dyDescent="0.25">
      <c r="A2598" t="s">
        <v>430</v>
      </c>
      <c r="B2598" s="1" t="s">
        <v>807</v>
      </c>
      <c r="C2598" s="291" t="s">
        <v>820</v>
      </c>
      <c r="D2598" s="1">
        <v>30</v>
      </c>
      <c r="E2598" s="1">
        <v>9.8000000000000007</v>
      </c>
      <c r="J2598" s="64" t="s">
        <v>430</v>
      </c>
      <c r="K2598" s="64" t="s">
        <v>697</v>
      </c>
      <c r="L2598" s="64">
        <v>160</v>
      </c>
      <c r="M2598" s="64">
        <v>0</v>
      </c>
      <c r="N2598" s="64">
        <v>17.100000000000001</v>
      </c>
    </row>
    <row r="2599" spans="1:14" x14ac:dyDescent="0.25">
      <c r="A2599" t="s">
        <v>430</v>
      </c>
      <c r="B2599" s="1" t="s">
        <v>807</v>
      </c>
      <c r="C2599" s="291" t="s">
        <v>821</v>
      </c>
      <c r="D2599" s="1">
        <v>3</v>
      </c>
      <c r="E2599" s="1">
        <v>1.52</v>
      </c>
      <c r="J2599" s="64" t="s">
        <v>430</v>
      </c>
      <c r="K2599" s="64" t="s">
        <v>697</v>
      </c>
      <c r="L2599" s="64">
        <v>200</v>
      </c>
      <c r="M2599" s="64">
        <v>0</v>
      </c>
      <c r="N2599" s="64">
        <v>27.5</v>
      </c>
    </row>
    <row r="2600" spans="1:14" x14ac:dyDescent="0.25">
      <c r="A2600" t="s">
        <v>430</v>
      </c>
      <c r="B2600" s="1" t="s">
        <v>807</v>
      </c>
      <c r="C2600" s="291" t="s">
        <v>821</v>
      </c>
      <c r="D2600" s="1">
        <v>4</v>
      </c>
      <c r="E2600" s="1">
        <v>1.69</v>
      </c>
      <c r="J2600" s="64" t="s">
        <v>430</v>
      </c>
      <c r="K2600" s="64" t="s">
        <v>697</v>
      </c>
      <c r="L2600" s="64">
        <v>250</v>
      </c>
      <c r="M2600" s="64">
        <v>0</v>
      </c>
      <c r="N2600" s="64">
        <v>47.9</v>
      </c>
    </row>
    <row r="2601" spans="1:14" x14ac:dyDescent="0.25">
      <c r="A2601" t="s">
        <v>430</v>
      </c>
      <c r="B2601" s="1" t="s">
        <v>807</v>
      </c>
      <c r="C2601" s="291" t="s">
        <v>821</v>
      </c>
      <c r="D2601" s="1">
        <v>5</v>
      </c>
      <c r="E2601" s="1">
        <v>1.85</v>
      </c>
      <c r="J2601" s="64" t="s">
        <v>430</v>
      </c>
      <c r="K2601" s="64" t="s">
        <v>697</v>
      </c>
      <c r="L2601" s="64">
        <v>100</v>
      </c>
      <c r="M2601" s="64">
        <v>0</v>
      </c>
      <c r="N2601" s="64" t="s">
        <v>2650</v>
      </c>
    </row>
    <row r="2602" spans="1:14" x14ac:dyDescent="0.25">
      <c r="A2602" t="s">
        <v>430</v>
      </c>
      <c r="B2602" s="1" t="s">
        <v>807</v>
      </c>
      <c r="C2602" s="291" t="s">
        <v>821</v>
      </c>
      <c r="D2602" s="1">
        <v>6</v>
      </c>
      <c r="E2602" s="1">
        <v>2.02</v>
      </c>
      <c r="J2602" s="64" t="s">
        <v>430</v>
      </c>
      <c r="K2602" s="64" t="s">
        <v>697</v>
      </c>
      <c r="L2602" s="64">
        <v>125</v>
      </c>
      <c r="M2602" s="64">
        <v>0</v>
      </c>
      <c r="N2602" s="64" t="s">
        <v>2651</v>
      </c>
    </row>
    <row r="2603" spans="1:14" x14ac:dyDescent="0.25">
      <c r="A2603" t="s">
        <v>430</v>
      </c>
      <c r="B2603" s="1" t="s">
        <v>807</v>
      </c>
      <c r="C2603" s="291" t="s">
        <v>821</v>
      </c>
      <c r="D2603" s="1">
        <v>7</v>
      </c>
      <c r="E2603" s="1">
        <v>2.29</v>
      </c>
      <c r="J2603" s="64" t="s">
        <v>430</v>
      </c>
      <c r="K2603" s="64" t="s">
        <v>697</v>
      </c>
      <c r="L2603" s="64">
        <v>160</v>
      </c>
      <c r="M2603" s="64">
        <v>0</v>
      </c>
      <c r="N2603" s="64" t="s">
        <v>2494</v>
      </c>
    </row>
    <row r="2604" spans="1:14" x14ac:dyDescent="0.25">
      <c r="A2604" t="s">
        <v>430</v>
      </c>
      <c r="B2604" s="1" t="s">
        <v>807</v>
      </c>
      <c r="C2604" s="291" t="s">
        <v>821</v>
      </c>
      <c r="D2604" s="1">
        <v>8</v>
      </c>
      <c r="E2604" s="1">
        <v>2.56</v>
      </c>
      <c r="J2604" s="64" t="s">
        <v>430</v>
      </c>
      <c r="K2604" s="64" t="s">
        <v>697</v>
      </c>
      <c r="L2604" s="64">
        <v>200</v>
      </c>
      <c r="M2604" s="64">
        <v>0</v>
      </c>
      <c r="N2604" s="64" t="s">
        <v>2652</v>
      </c>
    </row>
    <row r="2605" spans="1:14" x14ac:dyDescent="0.25">
      <c r="A2605" t="s">
        <v>430</v>
      </c>
      <c r="B2605" s="1" t="s">
        <v>807</v>
      </c>
      <c r="C2605" s="291" t="s">
        <v>821</v>
      </c>
      <c r="D2605" s="1">
        <v>9</v>
      </c>
      <c r="E2605" s="1">
        <v>2.83</v>
      </c>
      <c r="J2605" s="64" t="s">
        <v>430</v>
      </c>
      <c r="K2605" s="64" t="s">
        <v>697</v>
      </c>
      <c r="L2605" s="64">
        <v>250</v>
      </c>
      <c r="M2605" s="64">
        <v>0</v>
      </c>
      <c r="N2605" s="64" t="s">
        <v>2647</v>
      </c>
    </row>
    <row r="2606" spans="1:14" x14ac:dyDescent="0.25">
      <c r="A2606" t="s">
        <v>430</v>
      </c>
      <c r="B2606" s="1" t="s">
        <v>807</v>
      </c>
      <c r="C2606" s="291" t="s">
        <v>821</v>
      </c>
      <c r="D2606" s="1">
        <v>10</v>
      </c>
      <c r="E2606" s="1">
        <v>3.08</v>
      </c>
      <c r="J2606" s="64" t="s">
        <v>430</v>
      </c>
      <c r="K2606" s="64" t="s">
        <v>698</v>
      </c>
      <c r="L2606" s="64">
        <v>100</v>
      </c>
      <c r="M2606" s="64">
        <v>0</v>
      </c>
      <c r="N2606" s="64" t="s">
        <v>2653</v>
      </c>
    </row>
    <row r="2607" spans="1:14" x14ac:dyDescent="0.25">
      <c r="A2607" t="s">
        <v>430</v>
      </c>
      <c r="B2607" s="1" t="s">
        <v>807</v>
      </c>
      <c r="C2607" s="291" t="s">
        <v>821</v>
      </c>
      <c r="D2607" s="1">
        <v>11</v>
      </c>
      <c r="E2607" s="1">
        <v>3.33</v>
      </c>
      <c r="J2607" s="64" t="s">
        <v>430</v>
      </c>
      <c r="K2607" s="64" t="s">
        <v>698</v>
      </c>
      <c r="L2607" s="64">
        <v>125</v>
      </c>
      <c r="M2607" s="64">
        <v>0</v>
      </c>
      <c r="N2607" s="64" t="s">
        <v>2654</v>
      </c>
    </row>
    <row r="2608" spans="1:14" x14ac:dyDescent="0.25">
      <c r="A2608" t="s">
        <v>430</v>
      </c>
      <c r="B2608" s="1" t="s">
        <v>807</v>
      </c>
      <c r="C2608" s="291" t="s">
        <v>821</v>
      </c>
      <c r="D2608" s="1">
        <v>12</v>
      </c>
      <c r="E2608" s="1">
        <v>3.58</v>
      </c>
      <c r="J2608" s="64" t="s">
        <v>430</v>
      </c>
      <c r="K2608" s="64" t="s">
        <v>698</v>
      </c>
      <c r="L2608" s="64">
        <v>160</v>
      </c>
      <c r="M2608" s="64">
        <v>0</v>
      </c>
      <c r="N2608" s="64" t="s">
        <v>2479</v>
      </c>
    </row>
    <row r="2609" spans="1:14" x14ac:dyDescent="0.25">
      <c r="A2609" t="s">
        <v>430</v>
      </c>
      <c r="B2609" s="1" t="s">
        <v>807</v>
      </c>
      <c r="C2609" s="291" t="s">
        <v>821</v>
      </c>
      <c r="D2609" s="1">
        <v>13</v>
      </c>
      <c r="E2609" s="1">
        <v>3.8</v>
      </c>
      <c r="J2609" s="64" t="s">
        <v>430</v>
      </c>
      <c r="K2609" s="64" t="s">
        <v>698</v>
      </c>
      <c r="L2609" s="64">
        <v>200</v>
      </c>
      <c r="M2609" s="64">
        <v>0</v>
      </c>
      <c r="N2609" s="64" t="s">
        <v>2618</v>
      </c>
    </row>
    <row r="2610" spans="1:14" x14ac:dyDescent="0.25">
      <c r="A2610" t="s">
        <v>430</v>
      </c>
      <c r="B2610" s="1" t="s">
        <v>807</v>
      </c>
      <c r="C2610" s="291" t="s">
        <v>821</v>
      </c>
      <c r="D2610" s="1">
        <v>14</v>
      </c>
      <c r="E2610" s="1">
        <v>4.0199999999999996</v>
      </c>
      <c r="J2610" s="64" t="s">
        <v>430</v>
      </c>
      <c r="K2610" s="64" t="s">
        <v>698</v>
      </c>
      <c r="L2610" s="64">
        <v>250</v>
      </c>
      <c r="M2610" s="64">
        <v>0</v>
      </c>
      <c r="N2610" s="64" t="s">
        <v>2655</v>
      </c>
    </row>
    <row r="2611" spans="1:14" x14ac:dyDescent="0.25">
      <c r="A2611" t="s">
        <v>430</v>
      </c>
      <c r="B2611" s="1" t="s">
        <v>807</v>
      </c>
      <c r="C2611" s="291" t="s">
        <v>821</v>
      </c>
      <c r="D2611" s="1">
        <v>15</v>
      </c>
      <c r="E2611" s="1">
        <v>4.24</v>
      </c>
      <c r="J2611" s="64" t="s">
        <v>430</v>
      </c>
      <c r="K2611" s="64" t="s">
        <v>699</v>
      </c>
      <c r="L2611" s="64">
        <v>100</v>
      </c>
      <c r="M2611" s="64">
        <v>0</v>
      </c>
      <c r="N2611" s="64">
        <v>8.5</v>
      </c>
    </row>
    <row r="2612" spans="1:14" x14ac:dyDescent="0.25">
      <c r="A2612" t="s">
        <v>430</v>
      </c>
      <c r="B2612" s="1" t="s">
        <v>807</v>
      </c>
      <c r="C2612" s="291" t="s">
        <v>821</v>
      </c>
      <c r="D2612" s="1">
        <v>16</v>
      </c>
      <c r="E2612" s="1">
        <v>4.49</v>
      </c>
      <c r="J2612" s="64" t="s">
        <v>430</v>
      </c>
      <c r="K2612" s="64" t="s">
        <v>699</v>
      </c>
      <c r="L2612" s="64">
        <v>125</v>
      </c>
      <c r="M2612" s="64">
        <v>0</v>
      </c>
      <c r="N2612" s="64">
        <v>13</v>
      </c>
    </row>
    <row r="2613" spans="1:14" x14ac:dyDescent="0.25">
      <c r="A2613" t="s">
        <v>430</v>
      </c>
      <c r="B2613" s="1" t="s">
        <v>807</v>
      </c>
      <c r="C2613" s="291" t="s">
        <v>821</v>
      </c>
      <c r="D2613" s="1">
        <v>17</v>
      </c>
      <c r="E2613" s="1">
        <v>4.74</v>
      </c>
      <c r="J2613" s="64" t="s">
        <v>430</v>
      </c>
      <c r="K2613" s="64" t="s">
        <v>699</v>
      </c>
      <c r="L2613" s="64">
        <v>160</v>
      </c>
      <c r="M2613" s="64">
        <v>0</v>
      </c>
      <c r="N2613" s="64">
        <v>22.8</v>
      </c>
    </row>
    <row r="2614" spans="1:14" x14ac:dyDescent="0.25">
      <c r="A2614" t="s">
        <v>430</v>
      </c>
      <c r="B2614" s="1" t="s">
        <v>807</v>
      </c>
      <c r="C2614" s="291" t="s">
        <v>821</v>
      </c>
      <c r="D2614" s="1">
        <v>18</v>
      </c>
      <c r="E2614" s="1">
        <v>4.9800000000000004</v>
      </c>
      <c r="J2614" s="64" t="s">
        <v>430</v>
      </c>
      <c r="K2614" s="64" t="s">
        <v>699</v>
      </c>
      <c r="L2614" s="64">
        <v>200</v>
      </c>
      <c r="M2614" s="64">
        <v>0</v>
      </c>
      <c r="N2614" s="64">
        <v>32.1</v>
      </c>
    </row>
    <row r="2615" spans="1:14" x14ac:dyDescent="0.25">
      <c r="A2615" t="s">
        <v>430</v>
      </c>
      <c r="B2615" s="1" t="s">
        <v>807</v>
      </c>
      <c r="C2615" s="291" t="s">
        <v>821</v>
      </c>
      <c r="D2615" s="1">
        <v>19</v>
      </c>
      <c r="E2615" s="1">
        <v>5.23</v>
      </c>
      <c r="J2615" s="64" t="s">
        <v>430</v>
      </c>
      <c r="K2615" s="64" t="s">
        <v>699</v>
      </c>
      <c r="L2615" s="64">
        <v>250</v>
      </c>
      <c r="M2615" s="64">
        <v>0</v>
      </c>
      <c r="N2615" s="64">
        <v>55.5</v>
      </c>
    </row>
    <row r="2616" spans="1:14" x14ac:dyDescent="0.25">
      <c r="A2616" t="s">
        <v>430</v>
      </c>
      <c r="B2616" s="1" t="s">
        <v>807</v>
      </c>
      <c r="C2616" s="291" t="s">
        <v>821</v>
      </c>
      <c r="D2616" s="1">
        <v>20</v>
      </c>
      <c r="E2616" s="1">
        <v>5.48</v>
      </c>
      <c r="J2616" s="64" t="s">
        <v>430</v>
      </c>
      <c r="K2616" s="64" t="s">
        <v>700</v>
      </c>
      <c r="L2616" s="64">
        <v>80</v>
      </c>
      <c r="M2616" s="64">
        <v>0</v>
      </c>
      <c r="N2616" s="64">
        <v>3.1</v>
      </c>
    </row>
    <row r="2617" spans="1:14" x14ac:dyDescent="0.25">
      <c r="A2617" t="s">
        <v>430</v>
      </c>
      <c r="B2617" s="1" t="s">
        <v>807</v>
      </c>
      <c r="C2617" s="291" t="s">
        <v>821</v>
      </c>
      <c r="D2617" s="1">
        <v>21</v>
      </c>
      <c r="E2617" s="1">
        <v>5.7</v>
      </c>
      <c r="J2617" s="64" t="s">
        <v>430</v>
      </c>
      <c r="K2617" s="64" t="s">
        <v>700</v>
      </c>
      <c r="L2617" s="64">
        <v>100</v>
      </c>
      <c r="M2617" s="64">
        <v>0</v>
      </c>
      <c r="N2617" s="64">
        <v>4.8</v>
      </c>
    </row>
    <row r="2618" spans="1:14" x14ac:dyDescent="0.25">
      <c r="A2618" t="s">
        <v>430</v>
      </c>
      <c r="B2618" s="1" t="s">
        <v>807</v>
      </c>
      <c r="C2618" s="291" t="s">
        <v>821</v>
      </c>
      <c r="D2618" s="1">
        <v>22</v>
      </c>
      <c r="E2618" s="1">
        <v>5.93</v>
      </c>
      <c r="J2618" s="64" t="s">
        <v>430</v>
      </c>
      <c r="K2618" s="64" t="s">
        <v>700</v>
      </c>
      <c r="L2618" s="64">
        <v>125</v>
      </c>
      <c r="M2618" s="64">
        <v>0</v>
      </c>
      <c r="N2618" s="64">
        <v>7.8</v>
      </c>
    </row>
    <row r="2619" spans="1:14" x14ac:dyDescent="0.25">
      <c r="A2619" t="s">
        <v>430</v>
      </c>
      <c r="B2619" s="1" t="s">
        <v>807</v>
      </c>
      <c r="C2619" s="291" t="s">
        <v>821</v>
      </c>
      <c r="D2619" s="1">
        <v>23</v>
      </c>
      <c r="E2619" s="1">
        <v>6.15</v>
      </c>
      <c r="J2619" s="64" t="s">
        <v>430</v>
      </c>
      <c r="K2619" s="64" t="s">
        <v>700</v>
      </c>
      <c r="L2619" s="64">
        <v>160</v>
      </c>
      <c r="M2619" s="64">
        <v>0</v>
      </c>
      <c r="N2619" s="64">
        <v>13.2</v>
      </c>
    </row>
    <row r="2620" spans="1:14" x14ac:dyDescent="0.25">
      <c r="A2620" t="s">
        <v>430</v>
      </c>
      <c r="B2620" s="1" t="s">
        <v>807</v>
      </c>
      <c r="C2620" s="291" t="s">
        <v>821</v>
      </c>
      <c r="D2620" s="1">
        <v>24</v>
      </c>
      <c r="E2620" s="1">
        <v>6.38</v>
      </c>
      <c r="J2620" s="64" t="s">
        <v>430</v>
      </c>
      <c r="K2620" s="64" t="s">
        <v>700</v>
      </c>
      <c r="L2620" s="64">
        <v>200</v>
      </c>
      <c r="M2620" s="64">
        <v>0</v>
      </c>
      <c r="N2620" s="64">
        <v>20.9</v>
      </c>
    </row>
    <row r="2621" spans="1:14" x14ac:dyDescent="0.25">
      <c r="A2621" t="s">
        <v>430</v>
      </c>
      <c r="B2621" s="1" t="s">
        <v>807</v>
      </c>
      <c r="C2621" s="291" t="s">
        <v>821</v>
      </c>
      <c r="D2621" s="1">
        <v>25</v>
      </c>
      <c r="E2621" s="1">
        <v>6.6</v>
      </c>
      <c r="J2621" s="64" t="s">
        <v>430</v>
      </c>
      <c r="K2621" s="64" t="s">
        <v>700</v>
      </c>
      <c r="L2621" s="64">
        <v>250</v>
      </c>
      <c r="M2621" s="64">
        <v>0</v>
      </c>
      <c r="N2621" s="64">
        <v>32.4</v>
      </c>
    </row>
    <row r="2622" spans="1:14" x14ac:dyDescent="0.25">
      <c r="A2622" t="s">
        <v>430</v>
      </c>
      <c r="B2622" s="1" t="s">
        <v>807</v>
      </c>
      <c r="C2622" s="291" t="s">
        <v>822</v>
      </c>
      <c r="D2622" s="1">
        <v>3</v>
      </c>
      <c r="E2622" s="1">
        <v>1.78</v>
      </c>
      <c r="J2622" s="64" t="s">
        <v>430</v>
      </c>
      <c r="K2622" s="64" t="s">
        <v>701</v>
      </c>
      <c r="L2622" s="64">
        <v>80</v>
      </c>
      <c r="M2622" s="64">
        <v>0</v>
      </c>
      <c r="N2622" s="64">
        <v>3.7</v>
      </c>
    </row>
    <row r="2623" spans="1:14" x14ac:dyDescent="0.25">
      <c r="A2623" t="s">
        <v>430</v>
      </c>
      <c r="B2623" s="1" t="s">
        <v>807</v>
      </c>
      <c r="C2623" s="291" t="s">
        <v>822</v>
      </c>
      <c r="D2623" s="1">
        <v>4</v>
      </c>
      <c r="E2623" s="1">
        <v>2.0099999999999998</v>
      </c>
      <c r="J2623" s="64" t="s">
        <v>430</v>
      </c>
      <c r="K2623" s="64" t="s">
        <v>701</v>
      </c>
      <c r="L2623" s="64">
        <v>100</v>
      </c>
      <c r="M2623" s="64">
        <v>0</v>
      </c>
      <c r="N2623" s="64">
        <v>5.3</v>
      </c>
    </row>
    <row r="2624" spans="1:14" x14ac:dyDescent="0.25">
      <c r="A2624" t="s">
        <v>430</v>
      </c>
      <c r="B2624" s="1" t="s">
        <v>807</v>
      </c>
      <c r="C2624" s="291" t="s">
        <v>822</v>
      </c>
      <c r="D2624" s="1">
        <v>5</v>
      </c>
      <c r="E2624" s="1">
        <v>2.23</v>
      </c>
      <c r="J2624" s="64" t="s">
        <v>430</v>
      </c>
      <c r="K2624" s="64" t="s">
        <v>701</v>
      </c>
      <c r="L2624" s="64">
        <v>125</v>
      </c>
      <c r="M2624" s="64">
        <v>0</v>
      </c>
      <c r="N2624" s="64">
        <v>9.5</v>
      </c>
    </row>
    <row r="2625" spans="1:14" x14ac:dyDescent="0.25">
      <c r="A2625" t="s">
        <v>430</v>
      </c>
      <c r="B2625" s="1" t="s">
        <v>807</v>
      </c>
      <c r="C2625" s="291" t="s">
        <v>822</v>
      </c>
      <c r="D2625" s="1">
        <v>6</v>
      </c>
      <c r="E2625" s="1">
        <v>2.46</v>
      </c>
      <c r="J2625" s="64" t="s">
        <v>430</v>
      </c>
      <c r="K2625" s="64" t="s">
        <v>701</v>
      </c>
      <c r="L2625" s="64">
        <v>160</v>
      </c>
      <c r="M2625" s="64">
        <v>0</v>
      </c>
      <c r="N2625" s="64">
        <v>14.4</v>
      </c>
    </row>
    <row r="2626" spans="1:14" x14ac:dyDescent="0.25">
      <c r="A2626" t="s">
        <v>430</v>
      </c>
      <c r="B2626" s="1" t="s">
        <v>807</v>
      </c>
      <c r="C2626" s="291" t="s">
        <v>822</v>
      </c>
      <c r="D2626" s="1">
        <v>7</v>
      </c>
      <c r="E2626" s="1">
        <v>2.72</v>
      </c>
      <c r="J2626" s="64" t="s">
        <v>430</v>
      </c>
      <c r="K2626" s="64" t="s">
        <v>701</v>
      </c>
      <c r="L2626" s="64">
        <v>200</v>
      </c>
      <c r="M2626" s="64">
        <v>0</v>
      </c>
      <c r="N2626" s="64">
        <v>24</v>
      </c>
    </row>
    <row r="2627" spans="1:14" x14ac:dyDescent="0.25">
      <c r="A2627" t="s">
        <v>430</v>
      </c>
      <c r="B2627" s="1" t="s">
        <v>807</v>
      </c>
      <c r="C2627" s="291" t="s">
        <v>822</v>
      </c>
      <c r="D2627" s="1">
        <v>8</v>
      </c>
      <c r="E2627" s="1">
        <v>2.98</v>
      </c>
      <c r="J2627" s="64" t="s">
        <v>430</v>
      </c>
      <c r="K2627" s="64" t="s">
        <v>701</v>
      </c>
      <c r="L2627" s="64">
        <v>250</v>
      </c>
      <c r="M2627" s="64">
        <v>0</v>
      </c>
      <c r="N2627" s="64">
        <v>36</v>
      </c>
    </row>
    <row r="2628" spans="1:14" x14ac:dyDescent="0.25">
      <c r="A2628" t="s">
        <v>430</v>
      </c>
      <c r="B2628" s="1" t="s">
        <v>807</v>
      </c>
      <c r="C2628" s="291" t="s">
        <v>822</v>
      </c>
      <c r="D2628" s="1">
        <v>9</v>
      </c>
      <c r="E2628" s="1">
        <v>3.24</v>
      </c>
      <c r="J2628" s="64" t="s">
        <v>430</v>
      </c>
      <c r="K2628" s="64" t="s">
        <v>702</v>
      </c>
      <c r="L2628" s="64">
        <v>80</v>
      </c>
      <c r="M2628" s="64">
        <v>0</v>
      </c>
      <c r="N2628" s="64">
        <v>8.8000000000000007</v>
      </c>
    </row>
    <row r="2629" spans="1:14" x14ac:dyDescent="0.25">
      <c r="A2629" t="s">
        <v>430</v>
      </c>
      <c r="B2629" s="1" t="s">
        <v>807</v>
      </c>
      <c r="C2629" s="291" t="s">
        <v>822</v>
      </c>
      <c r="D2629" s="1">
        <v>10</v>
      </c>
      <c r="E2629" s="1">
        <v>3.48</v>
      </c>
      <c r="J2629" s="64" t="s">
        <v>430</v>
      </c>
      <c r="K2629" s="64" t="s">
        <v>702</v>
      </c>
      <c r="L2629" s="64">
        <v>100</v>
      </c>
      <c r="M2629" s="64">
        <v>0</v>
      </c>
      <c r="N2629" s="64">
        <v>8.8000000000000007</v>
      </c>
    </row>
    <row r="2630" spans="1:14" x14ac:dyDescent="0.25">
      <c r="A2630" t="s">
        <v>430</v>
      </c>
      <c r="B2630" s="1" t="s">
        <v>807</v>
      </c>
      <c r="C2630" s="291" t="s">
        <v>822</v>
      </c>
      <c r="D2630" s="1">
        <v>11</v>
      </c>
      <c r="E2630" s="1">
        <v>3.73</v>
      </c>
      <c r="J2630" s="64" t="s">
        <v>430</v>
      </c>
      <c r="K2630" s="64" t="s">
        <v>702</v>
      </c>
      <c r="L2630" s="64">
        <v>125</v>
      </c>
      <c r="M2630" s="64">
        <v>0</v>
      </c>
      <c r="N2630" s="64">
        <v>21.8</v>
      </c>
    </row>
    <row r="2631" spans="1:14" x14ac:dyDescent="0.25">
      <c r="A2631" t="s">
        <v>430</v>
      </c>
      <c r="B2631" s="1" t="s">
        <v>807</v>
      </c>
      <c r="C2631" s="291" t="s">
        <v>822</v>
      </c>
      <c r="D2631" s="1">
        <v>12</v>
      </c>
      <c r="E2631" s="1">
        <v>3.97</v>
      </c>
      <c r="J2631" s="64" t="s">
        <v>430</v>
      </c>
      <c r="K2631" s="64" t="s">
        <v>702</v>
      </c>
      <c r="L2631" s="64">
        <v>160</v>
      </c>
      <c r="M2631" s="64">
        <v>0</v>
      </c>
      <c r="N2631" s="64">
        <v>21.8</v>
      </c>
    </row>
    <row r="2632" spans="1:14" x14ac:dyDescent="0.25">
      <c r="A2632" t="s">
        <v>430</v>
      </c>
      <c r="B2632" s="1" t="s">
        <v>807</v>
      </c>
      <c r="C2632" s="291" t="s">
        <v>822</v>
      </c>
      <c r="D2632" s="1">
        <v>13</v>
      </c>
      <c r="E2632" s="1">
        <v>4.21</v>
      </c>
      <c r="J2632" s="64" t="s">
        <v>430</v>
      </c>
      <c r="K2632" s="64" t="s">
        <v>702</v>
      </c>
      <c r="L2632" s="64">
        <v>200</v>
      </c>
      <c r="M2632" s="64">
        <v>0</v>
      </c>
      <c r="N2632" s="64">
        <v>51.2</v>
      </c>
    </row>
    <row r="2633" spans="1:14" x14ac:dyDescent="0.25">
      <c r="A2633" t="s">
        <v>430</v>
      </c>
      <c r="B2633" s="1" t="s">
        <v>807</v>
      </c>
      <c r="C2633" s="291" t="s">
        <v>822</v>
      </c>
      <c r="D2633" s="1">
        <v>14</v>
      </c>
      <c r="E2633" s="1">
        <v>4.45</v>
      </c>
      <c r="J2633" s="64" t="s">
        <v>430</v>
      </c>
      <c r="K2633" s="64" t="s">
        <v>702</v>
      </c>
      <c r="L2633" s="64">
        <v>250</v>
      </c>
      <c r="M2633" s="64">
        <v>0</v>
      </c>
      <c r="N2633" s="64">
        <v>53.2</v>
      </c>
    </row>
    <row r="2634" spans="1:14" x14ac:dyDescent="0.25">
      <c r="A2634" t="s">
        <v>430</v>
      </c>
      <c r="B2634" s="1" t="s">
        <v>807</v>
      </c>
      <c r="C2634" s="291" t="s">
        <v>822</v>
      </c>
      <c r="D2634" s="1">
        <v>15</v>
      </c>
      <c r="E2634" s="1">
        <v>4.6900000000000004</v>
      </c>
      <c r="J2634" s="64" t="s">
        <v>430</v>
      </c>
      <c r="K2634" s="64" t="s">
        <v>702</v>
      </c>
      <c r="L2634" s="64">
        <v>315</v>
      </c>
      <c r="M2634" s="64">
        <v>0</v>
      </c>
      <c r="N2634" s="64">
        <v>52.8</v>
      </c>
    </row>
    <row r="2635" spans="1:14" x14ac:dyDescent="0.25">
      <c r="A2635" t="s">
        <v>430</v>
      </c>
      <c r="B2635" s="1" t="s">
        <v>807</v>
      </c>
      <c r="C2635" s="291" t="s">
        <v>822</v>
      </c>
      <c r="D2635" s="1">
        <v>16</v>
      </c>
      <c r="E2635" s="1">
        <v>4.93</v>
      </c>
      <c r="J2635" s="64" t="s">
        <v>430</v>
      </c>
      <c r="K2635" s="64" t="s">
        <v>703</v>
      </c>
      <c r="L2635" s="64">
        <v>80</v>
      </c>
      <c r="M2635" s="64">
        <v>0</v>
      </c>
      <c r="N2635" s="64">
        <v>3.7</v>
      </c>
    </row>
    <row r="2636" spans="1:14" x14ac:dyDescent="0.25">
      <c r="A2636" t="s">
        <v>430</v>
      </c>
      <c r="B2636" s="1" t="s">
        <v>807</v>
      </c>
      <c r="C2636" s="291" t="s">
        <v>822</v>
      </c>
      <c r="D2636" s="1">
        <v>17</v>
      </c>
      <c r="E2636" s="1">
        <v>5.17</v>
      </c>
      <c r="J2636" s="64" t="s">
        <v>430</v>
      </c>
      <c r="K2636" s="64" t="s">
        <v>703</v>
      </c>
      <c r="L2636" s="64">
        <v>100</v>
      </c>
      <c r="M2636" s="64">
        <v>0</v>
      </c>
      <c r="N2636" s="64">
        <v>5.3</v>
      </c>
    </row>
    <row r="2637" spans="1:14" x14ac:dyDescent="0.25">
      <c r="A2637" t="s">
        <v>430</v>
      </c>
      <c r="B2637" s="1" t="s">
        <v>807</v>
      </c>
      <c r="C2637" s="291" t="s">
        <v>822</v>
      </c>
      <c r="D2637" s="1">
        <v>18</v>
      </c>
      <c r="E2637" s="1">
        <v>5.4</v>
      </c>
      <c r="J2637" s="64" t="s">
        <v>430</v>
      </c>
      <c r="K2637" s="64" t="s">
        <v>703</v>
      </c>
      <c r="L2637" s="64">
        <v>125</v>
      </c>
      <c r="M2637" s="64">
        <v>0</v>
      </c>
      <c r="N2637" s="64">
        <v>8.9</v>
      </c>
    </row>
    <row r="2638" spans="1:14" x14ac:dyDescent="0.25">
      <c r="A2638" t="s">
        <v>430</v>
      </c>
      <c r="B2638" s="1" t="s">
        <v>807</v>
      </c>
      <c r="C2638" s="291" t="s">
        <v>822</v>
      </c>
      <c r="D2638" s="1">
        <v>19</v>
      </c>
      <c r="E2638" s="1">
        <v>5.64</v>
      </c>
      <c r="J2638" s="64" t="s">
        <v>430</v>
      </c>
      <c r="K2638" s="64" t="s">
        <v>703</v>
      </c>
      <c r="L2638" s="64">
        <v>160</v>
      </c>
      <c r="M2638" s="64">
        <v>0</v>
      </c>
      <c r="N2638" s="64">
        <v>15.7</v>
      </c>
    </row>
    <row r="2639" spans="1:14" x14ac:dyDescent="0.25">
      <c r="A2639" t="s">
        <v>430</v>
      </c>
      <c r="B2639" s="1" t="s">
        <v>807</v>
      </c>
      <c r="C2639" s="291" t="s">
        <v>822</v>
      </c>
      <c r="D2639" s="1">
        <v>20</v>
      </c>
      <c r="E2639" s="1">
        <v>5.88</v>
      </c>
      <c r="J2639" s="64" t="s">
        <v>430</v>
      </c>
      <c r="K2639" s="64" t="s">
        <v>703</v>
      </c>
      <c r="L2639" s="64">
        <v>200</v>
      </c>
      <c r="M2639" s="64">
        <v>0</v>
      </c>
      <c r="N2639" s="64">
        <v>25.5</v>
      </c>
    </row>
    <row r="2640" spans="1:14" x14ac:dyDescent="0.25">
      <c r="A2640" t="s">
        <v>430</v>
      </c>
      <c r="B2640" s="1" t="s">
        <v>807</v>
      </c>
      <c r="C2640" s="291" t="s">
        <v>822</v>
      </c>
      <c r="D2640" s="1">
        <v>21</v>
      </c>
      <c r="E2640" s="1">
        <v>6.09</v>
      </c>
      <c r="J2640" s="64" t="s">
        <v>430</v>
      </c>
      <c r="K2640" s="64" t="s">
        <v>703</v>
      </c>
      <c r="L2640" s="64">
        <v>250</v>
      </c>
      <c r="M2640" s="64">
        <v>0</v>
      </c>
      <c r="N2640" s="64">
        <v>40.700000000000003</v>
      </c>
    </row>
    <row r="2641" spans="1:14" x14ac:dyDescent="0.25">
      <c r="A2641" t="s">
        <v>430</v>
      </c>
      <c r="B2641" s="1" t="s">
        <v>807</v>
      </c>
      <c r="C2641" s="291" t="s">
        <v>822</v>
      </c>
      <c r="D2641" s="1">
        <v>22</v>
      </c>
      <c r="E2641" s="1">
        <v>6.31</v>
      </c>
      <c r="J2641" s="64" t="s">
        <v>430</v>
      </c>
      <c r="K2641" s="64" t="s">
        <v>704</v>
      </c>
      <c r="L2641" s="64">
        <v>80</v>
      </c>
      <c r="M2641" s="64">
        <v>0</v>
      </c>
      <c r="N2641" s="64">
        <v>3.7</v>
      </c>
    </row>
    <row r="2642" spans="1:14" x14ac:dyDescent="0.25">
      <c r="A2642" t="s">
        <v>430</v>
      </c>
      <c r="B2642" s="1" t="s">
        <v>807</v>
      </c>
      <c r="C2642" s="291" t="s">
        <v>822</v>
      </c>
      <c r="D2642" s="1">
        <v>23</v>
      </c>
      <c r="E2642" s="1">
        <v>6.52</v>
      </c>
      <c r="J2642" s="64" t="s">
        <v>430</v>
      </c>
      <c r="K2642" s="64" t="s">
        <v>704</v>
      </c>
      <c r="L2642" s="64">
        <v>100</v>
      </c>
      <c r="M2642" s="64">
        <v>0</v>
      </c>
      <c r="N2642" s="64">
        <v>6.5</v>
      </c>
    </row>
    <row r="2643" spans="1:14" x14ac:dyDescent="0.25">
      <c r="A2643" t="s">
        <v>430</v>
      </c>
      <c r="B2643" s="1" t="s">
        <v>807</v>
      </c>
      <c r="C2643" s="291" t="s">
        <v>822</v>
      </c>
      <c r="D2643" s="1">
        <v>24</v>
      </c>
      <c r="E2643" s="1">
        <v>6.74</v>
      </c>
      <c r="J2643" s="64" t="s">
        <v>430</v>
      </c>
      <c r="K2643" s="64" t="s">
        <v>704</v>
      </c>
      <c r="L2643" s="64">
        <v>125</v>
      </c>
      <c r="M2643" s="64">
        <v>0</v>
      </c>
      <c r="N2643" s="64">
        <v>10.8</v>
      </c>
    </row>
    <row r="2644" spans="1:14" x14ac:dyDescent="0.25">
      <c r="A2644" t="s">
        <v>430</v>
      </c>
      <c r="B2644" s="1" t="s">
        <v>807</v>
      </c>
      <c r="C2644" s="291" t="s">
        <v>822</v>
      </c>
      <c r="D2644" s="1">
        <v>25</v>
      </c>
      <c r="E2644" s="1">
        <v>6.95</v>
      </c>
      <c r="J2644" s="64" t="s">
        <v>430</v>
      </c>
      <c r="K2644" s="64" t="s">
        <v>704</v>
      </c>
      <c r="L2644" s="64">
        <v>160</v>
      </c>
      <c r="M2644" s="64">
        <v>0</v>
      </c>
      <c r="N2644" s="64">
        <v>19.399999999999999</v>
      </c>
    </row>
    <row r="2645" spans="1:14" x14ac:dyDescent="0.25">
      <c r="A2645" t="s">
        <v>430</v>
      </c>
      <c r="B2645" s="1" t="s">
        <v>826</v>
      </c>
      <c r="C2645" s="291">
        <v>100</v>
      </c>
      <c r="D2645" s="1">
        <v>-15</v>
      </c>
      <c r="E2645" s="1">
        <v>0.5</v>
      </c>
      <c r="J2645" s="64" t="s">
        <v>430</v>
      </c>
      <c r="K2645" s="64" t="s">
        <v>704</v>
      </c>
      <c r="L2645" s="64">
        <v>200</v>
      </c>
      <c r="M2645" s="64">
        <v>0</v>
      </c>
      <c r="N2645" s="64">
        <v>29.7</v>
      </c>
    </row>
    <row r="2646" spans="1:14" x14ac:dyDescent="0.25">
      <c r="A2646" t="s">
        <v>430</v>
      </c>
      <c r="B2646" s="1" t="s">
        <v>826</v>
      </c>
      <c r="C2646" s="291">
        <v>100</v>
      </c>
      <c r="D2646" s="1">
        <v>-14</v>
      </c>
      <c r="E2646" s="1">
        <v>0.6</v>
      </c>
      <c r="J2646" s="64" t="s">
        <v>430</v>
      </c>
      <c r="K2646" s="64" t="s">
        <v>704</v>
      </c>
      <c r="L2646" s="64">
        <v>250</v>
      </c>
      <c r="M2646" s="64">
        <v>0</v>
      </c>
      <c r="N2646" s="64">
        <v>48.8</v>
      </c>
    </row>
    <row r="2647" spans="1:14" x14ac:dyDescent="0.25">
      <c r="A2647" t="s">
        <v>430</v>
      </c>
      <c r="B2647" s="1" t="s">
        <v>826</v>
      </c>
      <c r="C2647" s="291">
        <v>100</v>
      </c>
      <c r="D2647" s="1">
        <v>-13</v>
      </c>
      <c r="E2647" s="1">
        <v>0.7</v>
      </c>
      <c r="J2647" s="64" t="s">
        <v>430</v>
      </c>
      <c r="K2647" s="64" t="s">
        <v>705</v>
      </c>
      <c r="L2647" s="64">
        <v>80</v>
      </c>
      <c r="M2647" s="64">
        <v>0</v>
      </c>
      <c r="N2647" s="64">
        <v>4.3</v>
      </c>
    </row>
    <row r="2648" spans="1:14" x14ac:dyDescent="0.25">
      <c r="A2648" t="s">
        <v>430</v>
      </c>
      <c r="B2648" s="1" t="s">
        <v>826</v>
      </c>
      <c r="C2648" s="291">
        <v>100</v>
      </c>
      <c r="D2648" s="1">
        <v>-12</v>
      </c>
      <c r="E2648" s="1">
        <v>0.8</v>
      </c>
      <c r="J2648" s="64" t="s">
        <v>430</v>
      </c>
      <c r="K2648" s="64" t="s">
        <v>705</v>
      </c>
      <c r="L2648" s="64">
        <v>100</v>
      </c>
      <c r="M2648" s="64">
        <v>0</v>
      </c>
      <c r="N2648" s="64">
        <v>7.5</v>
      </c>
    </row>
    <row r="2649" spans="1:14" x14ac:dyDescent="0.25">
      <c r="A2649" t="s">
        <v>430</v>
      </c>
      <c r="B2649" s="1" t="s">
        <v>826</v>
      </c>
      <c r="C2649" s="291">
        <v>100</v>
      </c>
      <c r="D2649" s="1">
        <v>-11</v>
      </c>
      <c r="E2649" s="1">
        <v>0.9</v>
      </c>
      <c r="J2649" s="64" t="s">
        <v>430</v>
      </c>
      <c r="K2649" s="64" t="s">
        <v>705</v>
      </c>
      <c r="L2649" s="64">
        <v>125</v>
      </c>
      <c r="M2649" s="64">
        <v>0</v>
      </c>
      <c r="N2649" s="64">
        <v>12.6</v>
      </c>
    </row>
    <row r="2650" spans="1:14" x14ac:dyDescent="0.25">
      <c r="A2650" t="s">
        <v>430</v>
      </c>
      <c r="B2650" s="1" t="s">
        <v>826</v>
      </c>
      <c r="C2650" s="291">
        <v>100</v>
      </c>
      <c r="D2650" s="1">
        <v>-10</v>
      </c>
      <c r="E2650" s="1">
        <v>1</v>
      </c>
      <c r="J2650" s="64" t="s">
        <v>430</v>
      </c>
      <c r="K2650" s="64" t="s">
        <v>705</v>
      </c>
      <c r="L2650" s="64">
        <v>160</v>
      </c>
      <c r="M2650" s="64">
        <v>0</v>
      </c>
      <c r="N2650" s="64">
        <v>21.9</v>
      </c>
    </row>
    <row r="2651" spans="1:14" x14ac:dyDescent="0.25">
      <c r="A2651" t="s">
        <v>430</v>
      </c>
      <c r="B2651" s="1" t="s">
        <v>826</v>
      </c>
      <c r="C2651" s="291">
        <v>100</v>
      </c>
      <c r="D2651" s="1">
        <v>-9</v>
      </c>
      <c r="E2651" s="1">
        <v>1.08</v>
      </c>
      <c r="J2651" s="64" t="s">
        <v>430</v>
      </c>
      <c r="K2651" s="64" t="s">
        <v>705</v>
      </c>
      <c r="L2651" s="64">
        <v>200</v>
      </c>
      <c r="M2651" s="64">
        <v>0</v>
      </c>
      <c r="N2651" s="64">
        <v>31</v>
      </c>
    </row>
    <row r="2652" spans="1:14" x14ac:dyDescent="0.25">
      <c r="A2652" t="s">
        <v>430</v>
      </c>
      <c r="B2652" s="1" t="s">
        <v>826</v>
      </c>
      <c r="C2652" s="291">
        <v>100</v>
      </c>
      <c r="D2652" s="1">
        <v>-8</v>
      </c>
      <c r="E2652" s="1">
        <v>1.1599999999999999</v>
      </c>
      <c r="J2652" s="64" t="s">
        <v>430</v>
      </c>
      <c r="K2652" s="64" t="s">
        <v>705</v>
      </c>
      <c r="L2652" s="64">
        <v>250</v>
      </c>
      <c r="M2652" s="64">
        <v>0</v>
      </c>
      <c r="N2652" s="64">
        <v>51.5</v>
      </c>
    </row>
    <row r="2653" spans="1:14" x14ac:dyDescent="0.25">
      <c r="A2653" t="s">
        <v>430</v>
      </c>
      <c r="B2653" s="1" t="s">
        <v>826</v>
      </c>
      <c r="C2653" s="291">
        <v>100</v>
      </c>
      <c r="D2653" s="1">
        <v>-7</v>
      </c>
      <c r="E2653" s="1">
        <v>1.24</v>
      </c>
      <c r="J2653" s="64" t="s">
        <v>430</v>
      </c>
      <c r="K2653" s="64" t="s">
        <v>706</v>
      </c>
      <c r="L2653" s="64">
        <v>100</v>
      </c>
      <c r="M2653" s="64">
        <v>0</v>
      </c>
      <c r="N2653" s="64">
        <v>6</v>
      </c>
    </row>
    <row r="2654" spans="1:14" x14ac:dyDescent="0.25">
      <c r="A2654" t="s">
        <v>430</v>
      </c>
      <c r="B2654" s="1" t="s">
        <v>826</v>
      </c>
      <c r="C2654" s="291">
        <v>100</v>
      </c>
      <c r="D2654" s="1">
        <v>-6</v>
      </c>
      <c r="E2654" s="1">
        <v>1.32</v>
      </c>
      <c r="J2654" s="64" t="s">
        <v>430</v>
      </c>
      <c r="K2654" s="64" t="s">
        <v>706</v>
      </c>
      <c r="L2654" s="64">
        <v>125</v>
      </c>
      <c r="M2654" s="64">
        <v>0</v>
      </c>
      <c r="N2654" s="64">
        <v>9.9</v>
      </c>
    </row>
    <row r="2655" spans="1:14" x14ac:dyDescent="0.25">
      <c r="A2655" t="s">
        <v>430</v>
      </c>
      <c r="B2655" s="1" t="s">
        <v>826</v>
      </c>
      <c r="C2655" s="291">
        <v>100</v>
      </c>
      <c r="D2655" s="1">
        <v>-5</v>
      </c>
      <c r="E2655" s="1">
        <v>1.4</v>
      </c>
      <c r="J2655" s="64" t="s">
        <v>430</v>
      </c>
      <c r="K2655" s="64" t="s">
        <v>706</v>
      </c>
      <c r="L2655" s="64">
        <v>160</v>
      </c>
      <c r="M2655" s="64">
        <v>0</v>
      </c>
      <c r="N2655" s="64">
        <v>16.899999999999999</v>
      </c>
    </row>
    <row r="2656" spans="1:14" x14ac:dyDescent="0.25">
      <c r="A2656" t="s">
        <v>430</v>
      </c>
      <c r="B2656" s="1" t="s">
        <v>826</v>
      </c>
      <c r="C2656" s="291">
        <v>100</v>
      </c>
      <c r="D2656" s="1">
        <v>-4</v>
      </c>
      <c r="E2656" s="1">
        <v>1.5</v>
      </c>
      <c r="J2656" s="64" t="s">
        <v>430</v>
      </c>
      <c r="K2656" s="64" t="s">
        <v>706</v>
      </c>
      <c r="L2656" s="64">
        <v>200</v>
      </c>
      <c r="M2656" s="64">
        <v>0</v>
      </c>
      <c r="N2656" s="64">
        <v>28.3</v>
      </c>
    </row>
    <row r="2657" spans="1:14" x14ac:dyDescent="0.25">
      <c r="A2657" t="s">
        <v>430</v>
      </c>
      <c r="B2657" s="1" t="s">
        <v>826</v>
      </c>
      <c r="C2657" s="291">
        <v>100</v>
      </c>
      <c r="D2657" s="1">
        <v>-3</v>
      </c>
      <c r="E2657" s="1">
        <v>1.6</v>
      </c>
      <c r="J2657" s="64" t="s">
        <v>430</v>
      </c>
      <c r="K2657" s="64" t="s">
        <v>706</v>
      </c>
      <c r="L2657" s="64">
        <v>250</v>
      </c>
      <c r="M2657" s="64">
        <v>0</v>
      </c>
      <c r="N2657" s="64">
        <v>47.9</v>
      </c>
    </row>
    <row r="2658" spans="1:14" x14ac:dyDescent="0.25">
      <c r="A2658" t="s">
        <v>430</v>
      </c>
      <c r="B2658" s="1" t="s">
        <v>826</v>
      </c>
      <c r="C2658" s="291">
        <v>100</v>
      </c>
      <c r="D2658" s="1">
        <v>-2</v>
      </c>
      <c r="E2658" s="1">
        <v>1.7</v>
      </c>
      <c r="J2658" s="64" t="s">
        <v>430</v>
      </c>
      <c r="K2658" s="64" t="s">
        <v>706</v>
      </c>
      <c r="L2658" s="64">
        <v>315</v>
      </c>
      <c r="M2658" s="64">
        <v>0</v>
      </c>
      <c r="N2658" s="64">
        <v>78.599999999999994</v>
      </c>
    </row>
    <row r="2659" spans="1:14" x14ac:dyDescent="0.25">
      <c r="A2659" t="s">
        <v>430</v>
      </c>
      <c r="B2659" s="1" t="s">
        <v>826</v>
      </c>
      <c r="C2659" s="291">
        <v>100</v>
      </c>
      <c r="D2659" s="1">
        <v>-1</v>
      </c>
      <c r="E2659" s="1">
        <v>1.8</v>
      </c>
      <c r="J2659" s="64" t="s">
        <v>430</v>
      </c>
      <c r="K2659" s="64" t="s">
        <v>707</v>
      </c>
      <c r="L2659" s="64">
        <v>100</v>
      </c>
      <c r="M2659" s="64">
        <v>0</v>
      </c>
      <c r="N2659" s="64">
        <v>7.5</v>
      </c>
    </row>
    <row r="2660" spans="1:14" x14ac:dyDescent="0.25">
      <c r="A2660" t="s">
        <v>430</v>
      </c>
      <c r="B2660" s="1" t="s">
        <v>826</v>
      </c>
      <c r="C2660" s="291">
        <v>100</v>
      </c>
      <c r="D2660" s="1">
        <v>0</v>
      </c>
      <c r="E2660" s="1">
        <v>1.9</v>
      </c>
      <c r="J2660" s="64" t="s">
        <v>430</v>
      </c>
      <c r="K2660" s="64" t="s">
        <v>707</v>
      </c>
      <c r="L2660" s="64">
        <v>125</v>
      </c>
      <c r="M2660" s="64">
        <v>0</v>
      </c>
      <c r="N2660" s="64">
        <v>12.6</v>
      </c>
    </row>
    <row r="2661" spans="1:14" x14ac:dyDescent="0.25">
      <c r="A2661" t="s">
        <v>430</v>
      </c>
      <c r="B2661" s="1" t="s">
        <v>826</v>
      </c>
      <c r="C2661" s="291">
        <v>100</v>
      </c>
      <c r="D2661" s="1">
        <v>1</v>
      </c>
      <c r="E2661" s="1">
        <v>1.98</v>
      </c>
      <c r="J2661" s="64" t="s">
        <v>430</v>
      </c>
      <c r="K2661" s="64" t="s">
        <v>707</v>
      </c>
      <c r="L2661" s="64">
        <v>160</v>
      </c>
      <c r="M2661" s="64">
        <v>0</v>
      </c>
      <c r="N2661" s="64">
        <v>21.9</v>
      </c>
    </row>
    <row r="2662" spans="1:14" x14ac:dyDescent="0.25">
      <c r="A2662" t="s">
        <v>430</v>
      </c>
      <c r="B2662" s="1" t="s">
        <v>826</v>
      </c>
      <c r="C2662" s="291">
        <v>100</v>
      </c>
      <c r="D2662" s="1">
        <v>2</v>
      </c>
      <c r="E2662" s="1">
        <v>2.06</v>
      </c>
      <c r="J2662" s="64" t="s">
        <v>430</v>
      </c>
      <c r="K2662" s="64" t="s">
        <v>707</v>
      </c>
      <c r="L2662" s="64">
        <v>200</v>
      </c>
      <c r="M2662" s="64">
        <v>0</v>
      </c>
      <c r="N2662" s="64">
        <v>31</v>
      </c>
    </row>
    <row r="2663" spans="1:14" x14ac:dyDescent="0.25">
      <c r="A2663" t="s">
        <v>430</v>
      </c>
      <c r="B2663" s="1" t="s">
        <v>826</v>
      </c>
      <c r="C2663" s="291">
        <v>100</v>
      </c>
      <c r="D2663" s="1">
        <v>3</v>
      </c>
      <c r="E2663" s="1">
        <v>2.14</v>
      </c>
      <c r="J2663" s="64" t="s">
        <v>430</v>
      </c>
      <c r="K2663" s="64" t="s">
        <v>707</v>
      </c>
      <c r="L2663" s="64">
        <v>250</v>
      </c>
      <c r="M2663" s="64">
        <v>0</v>
      </c>
      <c r="N2663" s="64">
        <v>51.5</v>
      </c>
    </row>
    <row r="2664" spans="1:14" x14ac:dyDescent="0.25">
      <c r="A2664" t="s">
        <v>430</v>
      </c>
      <c r="B2664" s="1" t="s">
        <v>826</v>
      </c>
      <c r="C2664" s="291">
        <v>100</v>
      </c>
      <c r="D2664" s="1">
        <v>4</v>
      </c>
      <c r="E2664" s="1">
        <v>2.2200000000000002</v>
      </c>
      <c r="J2664" s="64" t="s">
        <v>430</v>
      </c>
      <c r="K2664" s="64" t="s">
        <v>707</v>
      </c>
      <c r="L2664" s="64">
        <v>315</v>
      </c>
      <c r="M2664" s="64">
        <v>0</v>
      </c>
      <c r="N2664" s="64">
        <v>0</v>
      </c>
    </row>
    <row r="2665" spans="1:14" x14ac:dyDescent="0.25">
      <c r="A2665" t="s">
        <v>430</v>
      </c>
      <c r="B2665" s="1" t="s">
        <v>826</v>
      </c>
      <c r="C2665" s="291">
        <v>100</v>
      </c>
      <c r="D2665" s="1">
        <v>5</v>
      </c>
      <c r="E2665" s="1">
        <v>2.2999999999999998</v>
      </c>
      <c r="J2665" s="64" t="s">
        <v>430</v>
      </c>
      <c r="K2665" s="64" t="s">
        <v>708</v>
      </c>
      <c r="L2665" s="64">
        <v>80</v>
      </c>
      <c r="M2665" s="64">
        <v>0</v>
      </c>
      <c r="N2665" s="64">
        <v>8.8000000000000007</v>
      </c>
    </row>
    <row r="2666" spans="1:14" x14ac:dyDescent="0.25">
      <c r="A2666" t="s">
        <v>430</v>
      </c>
      <c r="B2666" s="1" t="s">
        <v>826</v>
      </c>
      <c r="C2666" s="291">
        <v>100</v>
      </c>
      <c r="D2666" s="1">
        <v>6</v>
      </c>
      <c r="E2666" s="1">
        <v>2.4</v>
      </c>
      <c r="J2666" s="64" t="s">
        <v>430</v>
      </c>
      <c r="K2666" s="64" t="s">
        <v>708</v>
      </c>
      <c r="L2666" s="64">
        <v>100</v>
      </c>
      <c r="M2666" s="64">
        <v>0</v>
      </c>
      <c r="N2666" s="64">
        <v>8.8000000000000007</v>
      </c>
    </row>
    <row r="2667" spans="1:14" x14ac:dyDescent="0.25">
      <c r="A2667" t="s">
        <v>430</v>
      </c>
      <c r="B2667" s="1" t="s">
        <v>826</v>
      </c>
      <c r="C2667" s="291">
        <v>100</v>
      </c>
      <c r="D2667" s="1">
        <v>7</v>
      </c>
      <c r="E2667" s="1">
        <v>2.5</v>
      </c>
      <c r="J2667" s="64" t="s">
        <v>430</v>
      </c>
      <c r="K2667" s="64" t="s">
        <v>708</v>
      </c>
      <c r="L2667" s="64">
        <v>125</v>
      </c>
      <c r="M2667" s="64">
        <v>0</v>
      </c>
      <c r="N2667" s="64">
        <v>21.8</v>
      </c>
    </row>
    <row r="2668" spans="1:14" x14ac:dyDescent="0.25">
      <c r="A2668" t="s">
        <v>430</v>
      </c>
      <c r="B2668" s="1" t="s">
        <v>826</v>
      </c>
      <c r="C2668" s="291">
        <v>100</v>
      </c>
      <c r="D2668" s="1">
        <v>8</v>
      </c>
      <c r="E2668" s="1">
        <v>2.6</v>
      </c>
      <c r="J2668" s="64" t="s">
        <v>430</v>
      </c>
      <c r="K2668" s="64" t="s">
        <v>708</v>
      </c>
      <c r="L2668" s="64">
        <v>160</v>
      </c>
      <c r="M2668" s="64">
        <v>0</v>
      </c>
      <c r="N2668" s="64">
        <v>21.8</v>
      </c>
    </row>
    <row r="2669" spans="1:14" x14ac:dyDescent="0.25">
      <c r="A2669" t="s">
        <v>430</v>
      </c>
      <c r="B2669" s="1" t="s">
        <v>826</v>
      </c>
      <c r="C2669" s="291">
        <v>100</v>
      </c>
      <c r="D2669" s="1">
        <v>9</v>
      </c>
      <c r="E2669" s="1">
        <v>2.7</v>
      </c>
      <c r="J2669" s="64" t="s">
        <v>430</v>
      </c>
      <c r="K2669" s="64" t="s">
        <v>708</v>
      </c>
      <c r="L2669" s="64">
        <v>200</v>
      </c>
      <c r="M2669" s="64">
        <v>0</v>
      </c>
      <c r="N2669" s="64">
        <v>51.2</v>
      </c>
    </row>
    <row r="2670" spans="1:14" x14ac:dyDescent="0.25">
      <c r="A2670" t="s">
        <v>430</v>
      </c>
      <c r="B2670" s="1" t="s">
        <v>826</v>
      </c>
      <c r="C2670" s="291">
        <v>100</v>
      </c>
      <c r="D2670" s="1">
        <v>10</v>
      </c>
      <c r="E2670" s="1">
        <v>2.8</v>
      </c>
      <c r="J2670" s="64" t="s">
        <v>430</v>
      </c>
      <c r="K2670" s="64" t="s">
        <v>708</v>
      </c>
      <c r="L2670" s="64">
        <v>250</v>
      </c>
      <c r="M2670" s="64">
        <v>0</v>
      </c>
      <c r="N2670" s="64">
        <v>53.2</v>
      </c>
    </row>
    <row r="2671" spans="1:14" x14ac:dyDescent="0.25">
      <c r="A2671" t="s">
        <v>430</v>
      </c>
      <c r="B2671" s="1" t="s">
        <v>827</v>
      </c>
      <c r="C2671" s="291" t="s">
        <v>828</v>
      </c>
      <c r="D2671" s="1">
        <v>2</v>
      </c>
      <c r="E2671" s="1">
        <v>27.6</v>
      </c>
      <c r="J2671" s="64" t="s">
        <v>430</v>
      </c>
      <c r="K2671" s="64" t="s">
        <v>708</v>
      </c>
      <c r="L2671" s="64">
        <v>315</v>
      </c>
      <c r="M2671" s="64">
        <v>0</v>
      </c>
      <c r="N2671" s="64">
        <v>52.8</v>
      </c>
    </row>
    <row r="2672" spans="1:14" x14ac:dyDescent="0.25">
      <c r="A2672" t="s">
        <v>430</v>
      </c>
      <c r="B2672" s="1" t="s">
        <v>827</v>
      </c>
      <c r="C2672" s="291" t="s">
        <v>828</v>
      </c>
      <c r="D2672" s="1">
        <v>3</v>
      </c>
      <c r="E2672" s="1">
        <v>41.4</v>
      </c>
      <c r="J2672" s="64" t="s">
        <v>430</v>
      </c>
      <c r="K2672" s="64" t="s">
        <v>709</v>
      </c>
      <c r="L2672" s="64" t="s">
        <v>625</v>
      </c>
      <c r="M2672" s="64">
        <v>0</v>
      </c>
      <c r="N2672" s="64">
        <v>4</v>
      </c>
    </row>
    <row r="2673" spans="1:14" x14ac:dyDescent="0.25">
      <c r="A2673" t="s">
        <v>430</v>
      </c>
      <c r="B2673" s="1" t="s">
        <v>827</v>
      </c>
      <c r="C2673" s="291" t="s">
        <v>828</v>
      </c>
      <c r="D2673" s="1">
        <v>4</v>
      </c>
      <c r="E2673" s="1">
        <v>55.1</v>
      </c>
      <c r="J2673" s="64" t="s">
        <v>430</v>
      </c>
      <c r="K2673" s="64" t="s">
        <v>709</v>
      </c>
      <c r="L2673" s="64" t="s">
        <v>156</v>
      </c>
      <c r="M2673" s="64">
        <v>0</v>
      </c>
      <c r="N2673" s="64">
        <v>5.47</v>
      </c>
    </row>
    <row r="2674" spans="1:14" x14ac:dyDescent="0.25">
      <c r="A2674" t="s">
        <v>430</v>
      </c>
      <c r="B2674" s="1" t="s">
        <v>827</v>
      </c>
      <c r="C2674" s="291" t="s">
        <v>828</v>
      </c>
      <c r="D2674" s="1">
        <v>5</v>
      </c>
      <c r="E2674" s="1">
        <v>68.900000000000006</v>
      </c>
      <c r="J2674" s="64" t="s">
        <v>430</v>
      </c>
      <c r="K2674" s="64" t="s">
        <v>709</v>
      </c>
      <c r="L2674" s="64" t="s">
        <v>627</v>
      </c>
      <c r="M2674" s="64">
        <v>0</v>
      </c>
      <c r="N2674" s="64">
        <v>8.75</v>
      </c>
    </row>
    <row r="2675" spans="1:14" x14ac:dyDescent="0.25">
      <c r="A2675" t="s">
        <v>430</v>
      </c>
      <c r="B2675" s="1" t="s">
        <v>827</v>
      </c>
      <c r="C2675" s="291" t="s">
        <v>828</v>
      </c>
      <c r="D2675" s="1">
        <v>6</v>
      </c>
      <c r="E2675" s="1">
        <v>82.7</v>
      </c>
      <c r="J2675" s="64" t="s">
        <v>430</v>
      </c>
      <c r="K2675" s="64" t="s">
        <v>709</v>
      </c>
      <c r="L2675" s="64" t="s">
        <v>158</v>
      </c>
      <c r="M2675" s="64">
        <v>0</v>
      </c>
      <c r="N2675" s="64">
        <v>12</v>
      </c>
    </row>
    <row r="2676" spans="1:14" x14ac:dyDescent="0.25">
      <c r="A2676" t="s">
        <v>430</v>
      </c>
      <c r="B2676" s="1" t="s">
        <v>827</v>
      </c>
      <c r="C2676" s="291" t="s">
        <v>828</v>
      </c>
      <c r="D2676" s="1">
        <v>2</v>
      </c>
      <c r="E2676" s="1">
        <v>27.6</v>
      </c>
      <c r="J2676" s="64" t="s">
        <v>430</v>
      </c>
      <c r="K2676" s="64" t="s">
        <v>709</v>
      </c>
      <c r="L2676" s="64" t="s">
        <v>628</v>
      </c>
      <c r="M2676" s="64">
        <v>0</v>
      </c>
      <c r="N2676" s="64">
        <v>16.010000000000002</v>
      </c>
    </row>
    <row r="2677" spans="1:14" x14ac:dyDescent="0.25">
      <c r="A2677" t="s">
        <v>430</v>
      </c>
      <c r="B2677" s="1" t="s">
        <v>829</v>
      </c>
      <c r="C2677" s="291" t="s">
        <v>828</v>
      </c>
      <c r="D2677" s="1">
        <v>3</v>
      </c>
      <c r="E2677" s="1">
        <v>41.4</v>
      </c>
      <c r="J2677" s="64" t="s">
        <v>430</v>
      </c>
      <c r="K2677" s="64" t="s">
        <v>709</v>
      </c>
      <c r="L2677" s="64" t="s">
        <v>710</v>
      </c>
      <c r="M2677" s="64">
        <v>0</v>
      </c>
      <c r="N2677" s="64">
        <v>20.58</v>
      </c>
    </row>
    <row r="2678" spans="1:14" x14ac:dyDescent="0.25">
      <c r="A2678" t="s">
        <v>430</v>
      </c>
      <c r="B2678" s="1" t="s">
        <v>829</v>
      </c>
      <c r="C2678" s="291" t="s">
        <v>828</v>
      </c>
      <c r="D2678" s="1">
        <v>4</v>
      </c>
      <c r="E2678" s="1">
        <v>55.1</v>
      </c>
      <c r="J2678" s="64" t="s">
        <v>430</v>
      </c>
      <c r="K2678" s="64" t="s">
        <v>711</v>
      </c>
      <c r="L2678" s="64" t="s">
        <v>625</v>
      </c>
      <c r="M2678" s="64">
        <v>0</v>
      </c>
      <c r="N2678" s="64">
        <v>4</v>
      </c>
    </row>
    <row r="2679" spans="1:14" x14ac:dyDescent="0.25">
      <c r="A2679" t="s">
        <v>430</v>
      </c>
      <c r="B2679" s="1" t="s">
        <v>829</v>
      </c>
      <c r="C2679" s="291" t="s">
        <v>828</v>
      </c>
      <c r="D2679" s="1">
        <v>5</v>
      </c>
      <c r="E2679" s="1">
        <v>68.900000000000006</v>
      </c>
      <c r="J2679" s="64" t="s">
        <v>430</v>
      </c>
      <c r="K2679" s="64" t="s">
        <v>711</v>
      </c>
      <c r="L2679" s="64" t="s">
        <v>156</v>
      </c>
      <c r="M2679" s="64">
        <v>0</v>
      </c>
      <c r="N2679" s="64">
        <v>5.47</v>
      </c>
    </row>
    <row r="2680" spans="1:14" x14ac:dyDescent="0.25">
      <c r="A2680" t="s">
        <v>430</v>
      </c>
      <c r="B2680" s="1" t="s">
        <v>829</v>
      </c>
      <c r="C2680" s="291" t="s">
        <v>828</v>
      </c>
      <c r="D2680" s="1">
        <v>6</v>
      </c>
      <c r="E2680" s="1">
        <v>82.7</v>
      </c>
      <c r="J2680" s="64" t="s">
        <v>430</v>
      </c>
      <c r="K2680" s="64" t="s">
        <v>711</v>
      </c>
      <c r="L2680" s="64" t="s">
        <v>627</v>
      </c>
      <c r="M2680" s="64">
        <v>0</v>
      </c>
      <c r="N2680" s="64">
        <v>8.75</v>
      </c>
    </row>
    <row r="2681" spans="1:14" x14ac:dyDescent="0.25">
      <c r="A2681" t="s">
        <v>834</v>
      </c>
      <c r="B2681" s="1" t="s">
        <v>870</v>
      </c>
      <c r="C2681" s="291" t="s">
        <v>836</v>
      </c>
      <c r="D2681" s="1" t="s">
        <v>837</v>
      </c>
      <c r="E2681" s="1">
        <v>7.5</v>
      </c>
      <c r="J2681" s="64" t="s">
        <v>430</v>
      </c>
      <c r="K2681" s="64" t="s">
        <v>711</v>
      </c>
      <c r="L2681" s="64" t="s">
        <v>158</v>
      </c>
      <c r="M2681" s="64">
        <v>0</v>
      </c>
      <c r="N2681" s="64">
        <v>12</v>
      </c>
    </row>
    <row r="2682" spans="1:14" x14ac:dyDescent="0.25">
      <c r="A2682" t="s">
        <v>834</v>
      </c>
      <c r="B2682" s="1" t="s">
        <v>870</v>
      </c>
      <c r="C2682" s="291" t="s">
        <v>838</v>
      </c>
      <c r="D2682" s="1" t="s">
        <v>837</v>
      </c>
      <c r="E2682" s="1">
        <v>11.9</v>
      </c>
      <c r="J2682" s="64" t="s">
        <v>430</v>
      </c>
      <c r="K2682" s="64" t="s">
        <v>711</v>
      </c>
      <c r="L2682" s="64" t="s">
        <v>628</v>
      </c>
      <c r="M2682" s="64">
        <v>0</v>
      </c>
      <c r="N2682" s="64">
        <v>16.010000000000002</v>
      </c>
    </row>
    <row r="2683" spans="1:14" x14ac:dyDescent="0.25">
      <c r="A2683" t="s">
        <v>834</v>
      </c>
      <c r="B2683" s="1" t="s">
        <v>870</v>
      </c>
      <c r="C2683" s="291" t="s">
        <v>839</v>
      </c>
      <c r="D2683" s="1" t="s">
        <v>837</v>
      </c>
      <c r="E2683" s="1">
        <v>18.100000000000001</v>
      </c>
      <c r="J2683" s="64" t="s">
        <v>430</v>
      </c>
      <c r="K2683" s="64" t="s">
        <v>711</v>
      </c>
      <c r="L2683" s="64" t="s">
        <v>710</v>
      </c>
      <c r="M2683" s="64">
        <v>0</v>
      </c>
      <c r="N2683" s="64">
        <v>20.58</v>
      </c>
    </row>
    <row r="2684" spans="1:14" x14ac:dyDescent="0.25">
      <c r="A2684" t="s">
        <v>834</v>
      </c>
      <c r="B2684" s="1" t="s">
        <v>870</v>
      </c>
      <c r="C2684" s="291" t="s">
        <v>840</v>
      </c>
      <c r="D2684" s="1" t="s">
        <v>837</v>
      </c>
      <c r="E2684" s="1">
        <v>15.4</v>
      </c>
      <c r="J2684" s="64" t="s">
        <v>430</v>
      </c>
      <c r="K2684" s="64" t="s">
        <v>712</v>
      </c>
      <c r="L2684" s="64">
        <v>100</v>
      </c>
      <c r="M2684" s="64">
        <v>0</v>
      </c>
      <c r="N2684" s="64" t="s">
        <v>2544</v>
      </c>
    </row>
    <row r="2685" spans="1:14" x14ac:dyDescent="0.25">
      <c r="A2685" t="s">
        <v>834</v>
      </c>
      <c r="B2685" s="1" t="s">
        <v>870</v>
      </c>
      <c r="C2685" s="291" t="s">
        <v>841</v>
      </c>
      <c r="D2685" s="1" t="s">
        <v>837</v>
      </c>
      <c r="E2685" s="1">
        <v>25.3</v>
      </c>
      <c r="J2685" s="64" t="s">
        <v>430</v>
      </c>
      <c r="K2685" s="64" t="s">
        <v>712</v>
      </c>
      <c r="L2685" s="64">
        <v>125</v>
      </c>
      <c r="M2685" s="64">
        <v>0</v>
      </c>
      <c r="N2685" s="64" t="s">
        <v>2601</v>
      </c>
    </row>
    <row r="2686" spans="1:14" x14ac:dyDescent="0.25">
      <c r="A2686" t="s">
        <v>834</v>
      </c>
      <c r="B2686" s="1" t="s">
        <v>870</v>
      </c>
      <c r="C2686" s="291" t="s">
        <v>842</v>
      </c>
      <c r="D2686" s="1" t="s">
        <v>837</v>
      </c>
      <c r="E2686" s="1">
        <v>39.799999999999997</v>
      </c>
      <c r="J2686" s="64" t="s">
        <v>430</v>
      </c>
      <c r="K2686" s="64" t="s">
        <v>712</v>
      </c>
      <c r="L2686" s="64">
        <v>160</v>
      </c>
      <c r="M2686" s="64">
        <v>0</v>
      </c>
      <c r="N2686" s="64" t="s">
        <v>2509</v>
      </c>
    </row>
    <row r="2687" spans="1:14" x14ac:dyDescent="0.25">
      <c r="A2687" t="s">
        <v>834</v>
      </c>
      <c r="B2687" s="1" t="s">
        <v>870</v>
      </c>
      <c r="C2687" s="291" t="s">
        <v>843</v>
      </c>
      <c r="D2687" s="1" t="s">
        <v>837</v>
      </c>
      <c r="E2687" s="1">
        <v>20.7</v>
      </c>
      <c r="J2687" s="64" t="s">
        <v>430</v>
      </c>
      <c r="K2687" s="64" t="s">
        <v>712</v>
      </c>
      <c r="L2687" s="64">
        <v>200</v>
      </c>
      <c r="M2687" s="64">
        <v>0</v>
      </c>
      <c r="N2687" s="64" t="s">
        <v>2686</v>
      </c>
    </row>
    <row r="2688" spans="1:14" x14ac:dyDescent="0.25">
      <c r="A2688" t="s">
        <v>834</v>
      </c>
      <c r="B2688" s="1" t="s">
        <v>870</v>
      </c>
      <c r="C2688" s="291" t="s">
        <v>844</v>
      </c>
      <c r="D2688" s="1" t="s">
        <v>837</v>
      </c>
      <c r="E2688" s="1">
        <v>32.5</v>
      </c>
      <c r="J2688" s="64" t="s">
        <v>430</v>
      </c>
      <c r="K2688" s="64" t="s">
        <v>712</v>
      </c>
      <c r="L2688" s="64">
        <v>250</v>
      </c>
      <c r="M2688" s="64">
        <v>0</v>
      </c>
      <c r="N2688" s="64" t="s">
        <v>2687</v>
      </c>
    </row>
    <row r="2689" spans="1:14" x14ac:dyDescent="0.25">
      <c r="A2689" t="s">
        <v>834</v>
      </c>
      <c r="B2689" s="1" t="s">
        <v>870</v>
      </c>
      <c r="C2689" s="291" t="s">
        <v>845</v>
      </c>
      <c r="D2689" s="1" t="s">
        <v>837</v>
      </c>
      <c r="E2689" s="1">
        <v>46.7</v>
      </c>
      <c r="J2689" s="64" t="s">
        <v>430</v>
      </c>
      <c r="K2689" s="64" t="s">
        <v>712</v>
      </c>
      <c r="L2689" s="64">
        <v>100</v>
      </c>
      <c r="M2689" s="64">
        <v>0</v>
      </c>
      <c r="N2689" s="64" t="s">
        <v>2544</v>
      </c>
    </row>
    <row r="2690" spans="1:14" x14ac:dyDescent="0.25">
      <c r="A2690" t="s">
        <v>834</v>
      </c>
      <c r="B2690" s="1" t="s">
        <v>870</v>
      </c>
      <c r="C2690" s="291" t="s">
        <v>846</v>
      </c>
      <c r="D2690" s="1" t="s">
        <v>837</v>
      </c>
      <c r="E2690" s="1">
        <v>38.1</v>
      </c>
      <c r="J2690" s="64" t="s">
        <v>430</v>
      </c>
      <c r="K2690" s="64" t="s">
        <v>712</v>
      </c>
      <c r="L2690" s="64">
        <v>125</v>
      </c>
      <c r="M2690" s="64">
        <v>0</v>
      </c>
      <c r="N2690" s="64" t="s">
        <v>2601</v>
      </c>
    </row>
    <row r="2691" spans="1:14" x14ac:dyDescent="0.25">
      <c r="A2691" t="s">
        <v>834</v>
      </c>
      <c r="B2691" s="1" t="s">
        <v>870</v>
      </c>
      <c r="C2691" s="291" t="s">
        <v>847</v>
      </c>
      <c r="D2691" s="1" t="s">
        <v>837</v>
      </c>
      <c r="E2691" s="1">
        <v>60.3</v>
      </c>
      <c r="J2691" s="64" t="s">
        <v>430</v>
      </c>
      <c r="K2691" s="64" t="s">
        <v>712</v>
      </c>
      <c r="L2691" s="64">
        <v>160</v>
      </c>
      <c r="M2691" s="64">
        <v>0</v>
      </c>
      <c r="N2691" s="64" t="s">
        <v>2509</v>
      </c>
    </row>
    <row r="2692" spans="1:14" x14ac:dyDescent="0.25">
      <c r="A2692" t="s">
        <v>834</v>
      </c>
      <c r="B2692" s="1" t="s">
        <v>870</v>
      </c>
      <c r="C2692" s="291" t="s">
        <v>848</v>
      </c>
      <c r="D2692" s="1" t="s">
        <v>837</v>
      </c>
      <c r="E2692" s="1">
        <v>7.4</v>
      </c>
      <c r="J2692" s="64" t="s">
        <v>430</v>
      </c>
      <c r="K2692" s="64" t="s">
        <v>712</v>
      </c>
      <c r="L2692" s="64">
        <v>200</v>
      </c>
      <c r="M2692" s="64">
        <v>0</v>
      </c>
      <c r="N2692" s="64" t="s">
        <v>2686</v>
      </c>
    </row>
    <row r="2693" spans="1:14" x14ac:dyDescent="0.25">
      <c r="A2693" t="s">
        <v>834</v>
      </c>
      <c r="B2693" s="1" t="s">
        <v>870</v>
      </c>
      <c r="C2693" s="291" t="s">
        <v>849</v>
      </c>
      <c r="D2693" s="1" t="s">
        <v>837</v>
      </c>
      <c r="E2693" s="1">
        <v>11.5</v>
      </c>
      <c r="J2693" s="64" t="s">
        <v>430</v>
      </c>
      <c r="K2693" s="64" t="s">
        <v>712</v>
      </c>
      <c r="L2693" s="64">
        <v>250</v>
      </c>
      <c r="M2693" s="64">
        <v>0</v>
      </c>
      <c r="N2693" s="64" t="s">
        <v>2687</v>
      </c>
    </row>
    <row r="2694" spans="1:14" x14ac:dyDescent="0.25">
      <c r="A2694" t="s">
        <v>834</v>
      </c>
      <c r="B2694" s="1" t="s">
        <v>870</v>
      </c>
      <c r="C2694" s="291" t="s">
        <v>850</v>
      </c>
      <c r="D2694" s="1" t="s">
        <v>837</v>
      </c>
      <c r="E2694" s="1">
        <v>17.7</v>
      </c>
      <c r="J2694" s="64" t="s">
        <v>430</v>
      </c>
      <c r="K2694" s="64" t="s">
        <v>715</v>
      </c>
      <c r="L2694" s="64">
        <v>100</v>
      </c>
      <c r="M2694" s="64">
        <v>0</v>
      </c>
      <c r="N2694" s="64" t="s">
        <v>2559</v>
      </c>
    </row>
    <row r="2695" spans="1:14" x14ac:dyDescent="0.25">
      <c r="A2695" t="s">
        <v>834</v>
      </c>
      <c r="B2695" s="1" t="s">
        <v>870</v>
      </c>
      <c r="C2695" s="291" t="s">
        <v>851</v>
      </c>
      <c r="D2695" s="1" t="s">
        <v>837</v>
      </c>
      <c r="E2695" s="1">
        <v>15.4</v>
      </c>
      <c r="J2695" s="64" t="s">
        <v>430</v>
      </c>
      <c r="K2695" s="64" t="s">
        <v>715</v>
      </c>
      <c r="L2695" s="64">
        <v>125</v>
      </c>
      <c r="M2695" s="64">
        <v>0</v>
      </c>
      <c r="N2695" s="64" t="s">
        <v>2471</v>
      </c>
    </row>
    <row r="2696" spans="1:14" x14ac:dyDescent="0.25">
      <c r="A2696" t="s">
        <v>834</v>
      </c>
      <c r="B2696" s="1" t="s">
        <v>870</v>
      </c>
      <c r="C2696" s="291" t="s">
        <v>852</v>
      </c>
      <c r="D2696" s="1" t="s">
        <v>837</v>
      </c>
      <c r="E2696" s="1">
        <v>24.9</v>
      </c>
      <c r="J2696" s="64" t="s">
        <v>430</v>
      </c>
      <c r="K2696" s="64" t="s">
        <v>715</v>
      </c>
      <c r="L2696" s="64">
        <v>160</v>
      </c>
      <c r="M2696" s="64">
        <v>0</v>
      </c>
      <c r="N2696" s="64" t="s">
        <v>2688</v>
      </c>
    </row>
    <row r="2697" spans="1:14" x14ac:dyDescent="0.25">
      <c r="A2697" t="s">
        <v>834</v>
      </c>
      <c r="B2697" s="1" t="s">
        <v>870</v>
      </c>
      <c r="C2697" s="291" t="s">
        <v>853</v>
      </c>
      <c r="D2697" s="1" t="s">
        <v>837</v>
      </c>
      <c r="E2697" s="1">
        <v>35.5</v>
      </c>
      <c r="J2697" s="64" t="s">
        <v>430</v>
      </c>
      <c r="K2697" s="64" t="s">
        <v>715</v>
      </c>
      <c r="L2697" s="64">
        <v>200</v>
      </c>
      <c r="M2697" s="64">
        <v>0</v>
      </c>
      <c r="N2697" s="64" t="s">
        <v>2527</v>
      </c>
    </row>
    <row r="2698" spans="1:14" x14ac:dyDescent="0.25">
      <c r="A2698" t="s">
        <v>834</v>
      </c>
      <c r="B2698" s="1" t="s">
        <v>870</v>
      </c>
      <c r="C2698" s="291" t="s">
        <v>854</v>
      </c>
      <c r="D2698" s="1" t="s">
        <v>837</v>
      </c>
      <c r="E2698" s="1">
        <v>20.5</v>
      </c>
      <c r="J2698" s="64" t="s">
        <v>430</v>
      </c>
      <c r="K2698" s="64" t="s">
        <v>715</v>
      </c>
      <c r="L2698" s="64">
        <v>250</v>
      </c>
      <c r="M2698" s="64">
        <v>0</v>
      </c>
      <c r="N2698" s="64" t="s">
        <v>2655</v>
      </c>
    </row>
    <row r="2699" spans="1:14" x14ac:dyDescent="0.25">
      <c r="A2699" t="s">
        <v>834</v>
      </c>
      <c r="B2699" s="1" t="s">
        <v>870</v>
      </c>
      <c r="C2699" s="291" t="s">
        <v>855</v>
      </c>
      <c r="D2699" s="1" t="s">
        <v>837</v>
      </c>
      <c r="E2699" s="1">
        <v>31.1</v>
      </c>
      <c r="J2699" s="64" t="s">
        <v>430</v>
      </c>
      <c r="K2699" s="64" t="s">
        <v>715</v>
      </c>
      <c r="L2699" s="64">
        <v>100</v>
      </c>
      <c r="M2699" s="64">
        <v>0</v>
      </c>
      <c r="N2699" s="64" t="s">
        <v>2559</v>
      </c>
    </row>
    <row r="2700" spans="1:14" x14ac:dyDescent="0.25">
      <c r="A2700" t="s">
        <v>834</v>
      </c>
      <c r="B2700" s="1" t="s">
        <v>870</v>
      </c>
      <c r="C2700" s="291" t="s">
        <v>856</v>
      </c>
      <c r="D2700" s="1" t="s">
        <v>837</v>
      </c>
      <c r="E2700" s="1">
        <v>46.4</v>
      </c>
      <c r="J2700" s="64" t="s">
        <v>430</v>
      </c>
      <c r="K2700" s="64" t="s">
        <v>715</v>
      </c>
      <c r="L2700" s="64">
        <v>125</v>
      </c>
      <c r="M2700" s="64">
        <v>0</v>
      </c>
      <c r="N2700" s="64" t="s">
        <v>2471</v>
      </c>
    </row>
    <row r="2701" spans="1:14" x14ac:dyDescent="0.25">
      <c r="A2701" t="s">
        <v>834</v>
      </c>
      <c r="B2701" s="1" t="s">
        <v>870</v>
      </c>
      <c r="C2701" s="291" t="s">
        <v>857</v>
      </c>
      <c r="D2701" s="1" t="s">
        <v>837</v>
      </c>
      <c r="E2701" s="1">
        <v>38.1</v>
      </c>
      <c r="J2701" s="64" t="s">
        <v>430</v>
      </c>
      <c r="K2701" s="64" t="s">
        <v>715</v>
      </c>
      <c r="L2701" s="64">
        <v>160</v>
      </c>
      <c r="M2701" s="64">
        <v>0</v>
      </c>
      <c r="N2701" s="64" t="s">
        <v>2688</v>
      </c>
    </row>
    <row r="2702" spans="1:14" x14ac:dyDescent="0.25">
      <c r="A2702" t="s">
        <v>834</v>
      </c>
      <c r="B2702" s="1" t="s">
        <v>870</v>
      </c>
      <c r="C2702" s="291" t="s">
        <v>858</v>
      </c>
      <c r="D2702" s="1" t="s">
        <v>837</v>
      </c>
      <c r="E2702" s="1">
        <v>58.7</v>
      </c>
      <c r="J2702" s="64" t="s">
        <v>430</v>
      </c>
      <c r="K2702" s="64" t="s">
        <v>715</v>
      </c>
      <c r="L2702" s="64">
        <v>200</v>
      </c>
      <c r="M2702" s="64">
        <v>0</v>
      </c>
      <c r="N2702" s="64" t="s">
        <v>2527</v>
      </c>
    </row>
    <row r="2703" spans="1:14" x14ac:dyDescent="0.25">
      <c r="A2703" t="s">
        <v>834</v>
      </c>
      <c r="B2703" s="1" t="s">
        <v>870</v>
      </c>
      <c r="C2703" s="291" t="s">
        <v>859</v>
      </c>
      <c r="D2703" s="1" t="s">
        <v>837</v>
      </c>
      <c r="E2703" s="1">
        <v>7.2</v>
      </c>
      <c r="J2703" s="64" t="s">
        <v>430</v>
      </c>
      <c r="K2703" s="64" t="s">
        <v>715</v>
      </c>
      <c r="L2703" s="64">
        <v>250</v>
      </c>
      <c r="M2703" s="64">
        <v>0</v>
      </c>
      <c r="N2703" s="64" t="s">
        <v>2655</v>
      </c>
    </row>
    <row r="2704" spans="1:14" x14ac:dyDescent="0.25">
      <c r="A2704" t="s">
        <v>834</v>
      </c>
      <c r="B2704" s="1" t="s">
        <v>870</v>
      </c>
      <c r="C2704" s="291" t="s">
        <v>860</v>
      </c>
      <c r="D2704" s="1" t="s">
        <v>837</v>
      </c>
      <c r="E2704" s="1">
        <v>11.5</v>
      </c>
      <c r="J2704" s="64" t="s">
        <v>430</v>
      </c>
      <c r="K2704" s="64" t="s">
        <v>716</v>
      </c>
      <c r="L2704" s="64">
        <v>80</v>
      </c>
      <c r="M2704" s="64">
        <v>0</v>
      </c>
      <c r="N2704" s="64">
        <v>3.8</v>
      </c>
    </row>
    <row r="2705" spans="1:14" x14ac:dyDescent="0.25">
      <c r="A2705" t="s">
        <v>834</v>
      </c>
      <c r="B2705" s="1" t="s">
        <v>870</v>
      </c>
      <c r="C2705" s="291" t="s">
        <v>861</v>
      </c>
      <c r="D2705" s="1" t="s">
        <v>837</v>
      </c>
      <c r="E2705" s="1">
        <v>17.5</v>
      </c>
      <c r="J2705" s="64" t="s">
        <v>430</v>
      </c>
      <c r="K2705" s="64" t="s">
        <v>716</v>
      </c>
      <c r="L2705" s="64">
        <v>100</v>
      </c>
      <c r="M2705" s="64">
        <v>0</v>
      </c>
      <c r="N2705" s="64">
        <v>6.2</v>
      </c>
    </row>
    <row r="2706" spans="1:14" x14ac:dyDescent="0.25">
      <c r="A2706" t="s">
        <v>834</v>
      </c>
      <c r="B2706" s="1" t="s">
        <v>870</v>
      </c>
      <c r="C2706" s="291" t="s">
        <v>862</v>
      </c>
      <c r="D2706" s="1" t="s">
        <v>837</v>
      </c>
      <c r="E2706" s="1">
        <v>15</v>
      </c>
      <c r="J2706" s="64" t="s">
        <v>430</v>
      </c>
      <c r="K2706" s="64" t="s">
        <v>716</v>
      </c>
      <c r="L2706" s="64">
        <v>125</v>
      </c>
      <c r="M2706" s="64">
        <v>0</v>
      </c>
      <c r="N2706" s="64">
        <v>10.5</v>
      </c>
    </row>
    <row r="2707" spans="1:14" x14ac:dyDescent="0.25">
      <c r="A2707" t="s">
        <v>834</v>
      </c>
      <c r="B2707" s="1" t="s">
        <v>870</v>
      </c>
      <c r="C2707" s="291" t="s">
        <v>863</v>
      </c>
      <c r="D2707" s="1" t="s">
        <v>837</v>
      </c>
      <c r="E2707" s="1">
        <v>24.9</v>
      </c>
      <c r="J2707" s="64" t="s">
        <v>430</v>
      </c>
      <c r="K2707" s="64" t="s">
        <v>716</v>
      </c>
      <c r="L2707" s="64">
        <v>160</v>
      </c>
      <c r="M2707" s="64">
        <v>0</v>
      </c>
      <c r="N2707" s="64">
        <v>18.8</v>
      </c>
    </row>
    <row r="2708" spans="1:14" x14ac:dyDescent="0.25">
      <c r="A2708" t="s">
        <v>834</v>
      </c>
      <c r="B2708" s="1" t="s">
        <v>870</v>
      </c>
      <c r="C2708" s="291" t="s">
        <v>864</v>
      </c>
      <c r="D2708" s="1" t="s">
        <v>837</v>
      </c>
      <c r="E2708" s="1">
        <v>37.299999999999997</v>
      </c>
      <c r="J2708" s="64" t="s">
        <v>430</v>
      </c>
      <c r="K2708" s="64" t="s">
        <v>716</v>
      </c>
      <c r="L2708" s="64">
        <v>200</v>
      </c>
      <c r="M2708" s="64">
        <v>0</v>
      </c>
      <c r="N2708" s="64">
        <v>27.8</v>
      </c>
    </row>
    <row r="2709" spans="1:14" x14ac:dyDescent="0.25">
      <c r="A2709" t="s">
        <v>834</v>
      </c>
      <c r="B2709" s="1" t="s">
        <v>870</v>
      </c>
      <c r="C2709" s="291" t="s">
        <v>865</v>
      </c>
      <c r="D2709" s="1" t="s">
        <v>837</v>
      </c>
      <c r="E2709" s="1">
        <v>19.399999999999999</v>
      </c>
      <c r="J2709" s="64" t="s">
        <v>430</v>
      </c>
      <c r="K2709" s="64" t="s">
        <v>717</v>
      </c>
      <c r="L2709" s="64">
        <v>80</v>
      </c>
      <c r="M2709" s="64">
        <v>0</v>
      </c>
      <c r="N2709" s="64">
        <v>4.3</v>
      </c>
    </row>
    <row r="2710" spans="1:14" x14ac:dyDescent="0.25">
      <c r="A2710" t="s">
        <v>834</v>
      </c>
      <c r="B2710" s="1" t="s">
        <v>870</v>
      </c>
      <c r="C2710" s="291" t="s">
        <v>866</v>
      </c>
      <c r="D2710" s="1" t="s">
        <v>837</v>
      </c>
      <c r="E2710" s="1">
        <v>31.2</v>
      </c>
      <c r="J2710" s="64" t="s">
        <v>430</v>
      </c>
      <c r="K2710" s="64" t="s">
        <v>717</v>
      </c>
      <c r="L2710" s="64">
        <v>100</v>
      </c>
      <c r="M2710" s="64">
        <v>0</v>
      </c>
      <c r="N2710" s="64">
        <v>6.8</v>
      </c>
    </row>
    <row r="2711" spans="1:14" x14ac:dyDescent="0.25">
      <c r="A2711" t="s">
        <v>834</v>
      </c>
      <c r="B2711" s="1" t="s">
        <v>870</v>
      </c>
      <c r="C2711" s="291" t="s">
        <v>867</v>
      </c>
      <c r="D2711" s="1" t="s">
        <v>837</v>
      </c>
      <c r="E2711" s="1">
        <v>43.8</v>
      </c>
      <c r="J2711" s="64" t="s">
        <v>430</v>
      </c>
      <c r="K2711" s="64" t="s">
        <v>717</v>
      </c>
      <c r="L2711" s="64">
        <v>125</v>
      </c>
      <c r="M2711" s="64">
        <v>0</v>
      </c>
      <c r="N2711" s="64">
        <v>12.9</v>
      </c>
    </row>
    <row r="2712" spans="1:14" x14ac:dyDescent="0.25">
      <c r="A2712" t="s">
        <v>834</v>
      </c>
      <c r="B2712" s="1" t="s">
        <v>870</v>
      </c>
      <c r="C2712" s="291" t="s">
        <v>868</v>
      </c>
      <c r="D2712" s="1" t="s">
        <v>837</v>
      </c>
      <c r="E2712" s="1">
        <v>38.1</v>
      </c>
      <c r="J2712" s="64" t="s">
        <v>430</v>
      </c>
      <c r="K2712" s="64" t="s">
        <v>717</v>
      </c>
      <c r="L2712" s="64">
        <v>160</v>
      </c>
      <c r="M2712" s="64">
        <v>0</v>
      </c>
      <c r="N2712" s="64">
        <v>22.4</v>
      </c>
    </row>
    <row r="2713" spans="1:14" x14ac:dyDescent="0.25">
      <c r="A2713" t="s">
        <v>834</v>
      </c>
      <c r="B2713" s="1" t="s">
        <v>870</v>
      </c>
      <c r="C2713" s="291" t="s">
        <v>869</v>
      </c>
      <c r="D2713" s="1" t="s">
        <v>837</v>
      </c>
      <c r="E2713" s="1">
        <v>56</v>
      </c>
      <c r="J2713" s="64" t="s">
        <v>430</v>
      </c>
      <c r="K2713" s="64" t="s">
        <v>717</v>
      </c>
      <c r="L2713" s="64">
        <v>200</v>
      </c>
      <c r="M2713" s="64">
        <v>0</v>
      </c>
      <c r="N2713" s="64">
        <v>32.9</v>
      </c>
    </row>
    <row r="2714" spans="1:14" x14ac:dyDescent="0.25">
      <c r="A2714" t="s">
        <v>834</v>
      </c>
      <c r="B2714" s="1" t="s">
        <v>871</v>
      </c>
      <c r="C2714" s="291">
        <v>100</v>
      </c>
      <c r="D2714" s="1">
        <v>5</v>
      </c>
      <c r="E2714" s="1">
        <v>0.9</v>
      </c>
      <c r="J2714" s="64" t="s">
        <v>430</v>
      </c>
      <c r="K2714" s="64" t="s">
        <v>720</v>
      </c>
      <c r="L2714" s="64">
        <v>100</v>
      </c>
      <c r="M2714" s="64">
        <v>0</v>
      </c>
      <c r="N2714" s="64">
        <v>5.8</v>
      </c>
    </row>
    <row r="2715" spans="1:14" x14ac:dyDescent="0.25">
      <c r="A2715" t="s">
        <v>834</v>
      </c>
      <c r="B2715" s="1" t="s">
        <v>871</v>
      </c>
      <c r="C2715" s="291">
        <v>100</v>
      </c>
      <c r="D2715" s="1">
        <v>6</v>
      </c>
      <c r="E2715" s="1">
        <v>1.2</v>
      </c>
      <c r="J2715" s="64" t="s">
        <v>430</v>
      </c>
      <c r="K2715" s="64" t="s">
        <v>720</v>
      </c>
      <c r="L2715" s="64">
        <v>125</v>
      </c>
      <c r="M2715" s="64">
        <v>0</v>
      </c>
      <c r="N2715" s="64">
        <v>9.4</v>
      </c>
    </row>
    <row r="2716" spans="1:14" x14ac:dyDescent="0.25">
      <c r="A2716" t="s">
        <v>834</v>
      </c>
      <c r="B2716" s="1" t="s">
        <v>871</v>
      </c>
      <c r="C2716" s="291">
        <v>100</v>
      </c>
      <c r="D2716" s="1">
        <v>7</v>
      </c>
      <c r="E2716" s="1">
        <v>1.5</v>
      </c>
      <c r="J2716" s="64" t="s">
        <v>430</v>
      </c>
      <c r="K2716" s="64" t="s">
        <v>720</v>
      </c>
      <c r="L2716" s="64">
        <v>160</v>
      </c>
      <c r="M2716" s="64">
        <v>0</v>
      </c>
      <c r="N2716" s="64">
        <v>16.100000000000001</v>
      </c>
    </row>
    <row r="2717" spans="1:14" x14ac:dyDescent="0.25">
      <c r="A2717" t="s">
        <v>834</v>
      </c>
      <c r="B2717" s="1" t="s">
        <v>871</v>
      </c>
      <c r="C2717" s="291">
        <v>100</v>
      </c>
      <c r="D2717" s="1">
        <v>8</v>
      </c>
      <c r="E2717" s="1">
        <v>1.8</v>
      </c>
      <c r="J2717" s="64" t="s">
        <v>430</v>
      </c>
      <c r="K2717" s="64" t="s">
        <v>720</v>
      </c>
      <c r="L2717" s="64">
        <v>200</v>
      </c>
      <c r="M2717" s="64">
        <v>0</v>
      </c>
      <c r="N2717" s="64">
        <v>26.9</v>
      </c>
    </row>
    <row r="2718" spans="1:14" x14ac:dyDescent="0.25">
      <c r="A2718" t="s">
        <v>834</v>
      </c>
      <c r="B2718" s="1" t="s">
        <v>871</v>
      </c>
      <c r="C2718" s="291">
        <v>100</v>
      </c>
      <c r="D2718" s="1">
        <v>9</v>
      </c>
      <c r="E2718" s="1">
        <v>2</v>
      </c>
      <c r="J2718" s="64" t="s">
        <v>430</v>
      </c>
      <c r="K2718" s="64" t="s">
        <v>720</v>
      </c>
      <c r="L2718" s="64">
        <v>100</v>
      </c>
      <c r="M2718" s="64">
        <v>0</v>
      </c>
      <c r="N2718" s="64" t="s">
        <v>2488</v>
      </c>
    </row>
    <row r="2719" spans="1:14" x14ac:dyDescent="0.25">
      <c r="A2719" t="s">
        <v>834</v>
      </c>
      <c r="B2719" s="1" t="s">
        <v>871</v>
      </c>
      <c r="C2719" s="291">
        <v>100</v>
      </c>
      <c r="D2719" s="1">
        <v>10</v>
      </c>
      <c r="E2719" s="1">
        <v>2.2000000000000002</v>
      </c>
      <c r="J2719" s="64" t="s">
        <v>430</v>
      </c>
      <c r="K2719" s="64" t="s">
        <v>720</v>
      </c>
      <c r="L2719" s="64">
        <v>125</v>
      </c>
      <c r="M2719" s="64">
        <v>0</v>
      </c>
      <c r="N2719" s="64" t="s">
        <v>2689</v>
      </c>
    </row>
    <row r="2720" spans="1:14" x14ac:dyDescent="0.25">
      <c r="A2720" t="s">
        <v>834</v>
      </c>
      <c r="B2720" s="1" t="s">
        <v>871</v>
      </c>
      <c r="C2720" s="291">
        <v>100</v>
      </c>
      <c r="D2720" s="1">
        <v>11</v>
      </c>
      <c r="E2720" s="1">
        <v>2.5299999999999998</v>
      </c>
      <c r="J2720" s="64" t="s">
        <v>430</v>
      </c>
      <c r="K2720" s="64" t="s">
        <v>720</v>
      </c>
      <c r="L2720" s="64">
        <v>160</v>
      </c>
      <c r="M2720" s="64">
        <v>0</v>
      </c>
      <c r="N2720" s="64" t="s">
        <v>2632</v>
      </c>
    </row>
    <row r="2721" spans="1:14" x14ac:dyDescent="0.25">
      <c r="A2721" t="s">
        <v>834</v>
      </c>
      <c r="B2721" s="1" t="s">
        <v>871</v>
      </c>
      <c r="C2721" s="291">
        <v>100</v>
      </c>
      <c r="D2721" s="1">
        <v>12</v>
      </c>
      <c r="E2721" s="1">
        <v>2.87</v>
      </c>
      <c r="J2721" s="64" t="s">
        <v>430</v>
      </c>
      <c r="K2721" s="64" t="s">
        <v>720</v>
      </c>
      <c r="L2721" s="64">
        <v>200</v>
      </c>
      <c r="M2721" s="64">
        <v>0</v>
      </c>
      <c r="N2721" s="64" t="s">
        <v>2690</v>
      </c>
    </row>
    <row r="2722" spans="1:14" x14ac:dyDescent="0.25">
      <c r="A2722" t="s">
        <v>834</v>
      </c>
      <c r="B2722" s="1" t="s">
        <v>871</v>
      </c>
      <c r="C2722" s="291">
        <v>100</v>
      </c>
      <c r="D2722" s="1">
        <v>13</v>
      </c>
      <c r="E2722" s="1">
        <v>3.2</v>
      </c>
      <c r="J2722" s="64" t="s">
        <v>430</v>
      </c>
      <c r="K2722" s="64" t="s">
        <v>720</v>
      </c>
      <c r="L2722" s="64">
        <v>250</v>
      </c>
      <c r="M2722" s="64">
        <v>0</v>
      </c>
      <c r="N2722" s="64" t="s">
        <v>2691</v>
      </c>
    </row>
    <row r="2723" spans="1:14" x14ac:dyDescent="0.25">
      <c r="A2723" t="s">
        <v>834</v>
      </c>
      <c r="B2723" s="1" t="s">
        <v>871</v>
      </c>
      <c r="C2723" s="291">
        <v>100</v>
      </c>
      <c r="D2723" s="1">
        <v>14</v>
      </c>
      <c r="E2723" s="1">
        <v>3.36</v>
      </c>
      <c r="J2723" s="64" t="s">
        <v>430</v>
      </c>
      <c r="K2723" s="64" t="s">
        <v>721</v>
      </c>
      <c r="L2723" s="64">
        <v>100</v>
      </c>
      <c r="M2723" s="64">
        <v>0</v>
      </c>
      <c r="N2723" s="64">
        <v>6.4</v>
      </c>
    </row>
    <row r="2724" spans="1:14" x14ac:dyDescent="0.25">
      <c r="A2724" t="s">
        <v>834</v>
      </c>
      <c r="B2724" s="1" t="s">
        <v>871</v>
      </c>
      <c r="C2724" s="291">
        <v>100</v>
      </c>
      <c r="D2724" s="1">
        <v>15</v>
      </c>
      <c r="E2724" s="1">
        <v>3.52</v>
      </c>
      <c r="J2724" s="64" t="s">
        <v>430</v>
      </c>
      <c r="K2724" s="64" t="s">
        <v>721</v>
      </c>
      <c r="L2724" s="64">
        <v>125</v>
      </c>
      <c r="M2724" s="64">
        <v>0</v>
      </c>
      <c r="N2724" s="64">
        <v>12.6</v>
      </c>
    </row>
    <row r="2725" spans="1:14" x14ac:dyDescent="0.25">
      <c r="A2725" t="s">
        <v>834</v>
      </c>
      <c r="B2725" s="1" t="s">
        <v>871</v>
      </c>
      <c r="C2725" s="291">
        <v>100</v>
      </c>
      <c r="D2725" s="1">
        <v>16</v>
      </c>
      <c r="E2725" s="1">
        <v>3.68</v>
      </c>
      <c r="J2725" s="64" t="s">
        <v>430</v>
      </c>
      <c r="K2725" s="64" t="s">
        <v>721</v>
      </c>
      <c r="L2725" s="64">
        <v>160</v>
      </c>
      <c r="M2725" s="64">
        <v>0</v>
      </c>
      <c r="N2725" s="64">
        <v>22</v>
      </c>
    </row>
    <row r="2726" spans="1:14" x14ac:dyDescent="0.25">
      <c r="A2726" t="s">
        <v>834</v>
      </c>
      <c r="B2726" s="1" t="s">
        <v>871</v>
      </c>
      <c r="C2726" s="291">
        <v>100</v>
      </c>
      <c r="D2726" s="1">
        <v>17</v>
      </c>
      <c r="E2726" s="1">
        <v>3.84</v>
      </c>
      <c r="J2726" s="64" t="s">
        <v>430</v>
      </c>
      <c r="K2726" s="64" t="s">
        <v>721</v>
      </c>
      <c r="L2726" s="64">
        <v>200</v>
      </c>
      <c r="M2726" s="64">
        <v>0</v>
      </c>
      <c r="N2726" s="64">
        <v>32.700000000000003</v>
      </c>
    </row>
    <row r="2727" spans="1:14" x14ac:dyDescent="0.25">
      <c r="A2727" t="s">
        <v>834</v>
      </c>
      <c r="B2727" s="1" t="s">
        <v>871</v>
      </c>
      <c r="C2727" s="291">
        <v>100</v>
      </c>
      <c r="D2727" s="1">
        <v>18</v>
      </c>
      <c r="E2727" s="1">
        <v>4</v>
      </c>
      <c r="J2727" s="64" t="s">
        <v>430</v>
      </c>
      <c r="K2727" s="64" t="s">
        <v>721</v>
      </c>
      <c r="L2727" s="64">
        <v>100</v>
      </c>
      <c r="M2727" s="64">
        <v>0</v>
      </c>
      <c r="N2727" s="64" t="s">
        <v>2546</v>
      </c>
    </row>
    <row r="2728" spans="1:14" x14ac:dyDescent="0.25">
      <c r="A2728" t="s">
        <v>834</v>
      </c>
      <c r="B2728" s="1" t="s">
        <v>871</v>
      </c>
      <c r="C2728" s="291">
        <v>100</v>
      </c>
      <c r="D2728" s="1">
        <v>4</v>
      </c>
      <c r="E2728" s="1">
        <v>1.26</v>
      </c>
      <c r="J2728" s="64" t="s">
        <v>430</v>
      </c>
      <c r="K2728" s="64" t="s">
        <v>721</v>
      </c>
      <c r="L2728" s="64">
        <v>125</v>
      </c>
      <c r="M2728" s="64">
        <v>0</v>
      </c>
      <c r="N2728" s="64" t="s">
        <v>2483</v>
      </c>
    </row>
    <row r="2729" spans="1:14" x14ac:dyDescent="0.25">
      <c r="A2729" t="s">
        <v>834</v>
      </c>
      <c r="B2729" s="1" t="s">
        <v>871</v>
      </c>
      <c r="C2729" s="291">
        <v>100</v>
      </c>
      <c r="D2729" s="1">
        <v>5</v>
      </c>
      <c r="E2729" s="1">
        <v>1.57</v>
      </c>
      <c r="J2729" s="64" t="s">
        <v>430</v>
      </c>
      <c r="K2729" s="64" t="s">
        <v>721</v>
      </c>
      <c r="L2729" s="64">
        <v>160</v>
      </c>
      <c r="M2729" s="64">
        <v>0</v>
      </c>
      <c r="N2729" s="64" t="s">
        <v>2669</v>
      </c>
    </row>
    <row r="2730" spans="1:14" x14ac:dyDescent="0.25">
      <c r="A2730" t="s">
        <v>834</v>
      </c>
      <c r="B2730" s="1" t="s">
        <v>871</v>
      </c>
      <c r="C2730" s="291">
        <v>100</v>
      </c>
      <c r="D2730" s="1">
        <v>6</v>
      </c>
      <c r="E2730" s="1">
        <v>1.87</v>
      </c>
      <c r="J2730" s="64" t="s">
        <v>430</v>
      </c>
      <c r="K2730" s="64" t="s">
        <v>721</v>
      </c>
      <c r="L2730" s="64">
        <v>200</v>
      </c>
      <c r="M2730" s="64">
        <v>0</v>
      </c>
      <c r="N2730" s="64" t="s">
        <v>2692</v>
      </c>
    </row>
    <row r="2731" spans="1:14" x14ac:dyDescent="0.25">
      <c r="A2731" t="s">
        <v>834</v>
      </c>
      <c r="B2731" s="1" t="s">
        <v>871</v>
      </c>
      <c r="C2731" s="291">
        <v>100</v>
      </c>
      <c r="D2731" s="1">
        <v>7</v>
      </c>
      <c r="E2731" s="1">
        <v>2.1800000000000002</v>
      </c>
      <c r="J2731" s="64" t="s">
        <v>430</v>
      </c>
      <c r="K2731" s="64" t="s">
        <v>721</v>
      </c>
      <c r="L2731" s="64">
        <v>250</v>
      </c>
      <c r="M2731" s="64">
        <v>0</v>
      </c>
      <c r="N2731" s="64" t="s">
        <v>2655</v>
      </c>
    </row>
    <row r="2732" spans="1:14" x14ac:dyDescent="0.25">
      <c r="A2732" t="s">
        <v>834</v>
      </c>
      <c r="B2732" s="1" t="s">
        <v>871</v>
      </c>
      <c r="C2732" s="291">
        <v>100</v>
      </c>
      <c r="D2732" s="1">
        <v>8</v>
      </c>
      <c r="E2732" s="1">
        <v>2.4900000000000002</v>
      </c>
      <c r="J2732" s="64" t="s">
        <v>430</v>
      </c>
      <c r="K2732" s="64" t="s">
        <v>722</v>
      </c>
      <c r="L2732" s="64">
        <v>200</v>
      </c>
      <c r="M2732" s="64">
        <v>0</v>
      </c>
      <c r="N2732" s="64">
        <v>26.9</v>
      </c>
    </row>
    <row r="2733" spans="1:14" x14ac:dyDescent="0.25">
      <c r="A2733" t="s">
        <v>834</v>
      </c>
      <c r="B2733" s="1" t="s">
        <v>871</v>
      </c>
      <c r="C2733" s="291">
        <v>100</v>
      </c>
      <c r="D2733" s="1">
        <v>9</v>
      </c>
      <c r="E2733" s="1">
        <v>2.8</v>
      </c>
      <c r="J2733" s="64" t="s">
        <v>430</v>
      </c>
      <c r="K2733" s="64" t="s">
        <v>722</v>
      </c>
      <c r="L2733" s="64">
        <v>250</v>
      </c>
      <c r="M2733" s="64">
        <v>0</v>
      </c>
      <c r="N2733" s="64">
        <v>46.2</v>
      </c>
    </row>
    <row r="2734" spans="1:14" x14ac:dyDescent="0.25">
      <c r="A2734" t="s">
        <v>834</v>
      </c>
      <c r="B2734" s="1" t="s">
        <v>871</v>
      </c>
      <c r="C2734" s="291">
        <v>100</v>
      </c>
      <c r="D2734" s="1">
        <v>10</v>
      </c>
      <c r="E2734" s="1">
        <v>3.12</v>
      </c>
      <c r="J2734" s="64" t="s">
        <v>430</v>
      </c>
      <c r="K2734" s="64" t="s">
        <v>723</v>
      </c>
      <c r="L2734" s="64">
        <v>200</v>
      </c>
      <c r="M2734" s="64">
        <v>0</v>
      </c>
      <c r="N2734" s="64">
        <v>32.6</v>
      </c>
    </row>
    <row r="2735" spans="1:14" x14ac:dyDescent="0.25">
      <c r="A2735" t="s">
        <v>834</v>
      </c>
      <c r="B2735" s="1" t="s">
        <v>871</v>
      </c>
      <c r="C2735" s="291">
        <v>100</v>
      </c>
      <c r="D2735" s="1">
        <v>11</v>
      </c>
      <c r="E2735" s="1">
        <v>3.44</v>
      </c>
      <c r="J2735" s="64" t="s">
        <v>430</v>
      </c>
      <c r="K2735" s="64" t="s">
        <v>723</v>
      </c>
      <c r="L2735" s="64">
        <v>250</v>
      </c>
      <c r="M2735" s="64">
        <v>0</v>
      </c>
      <c r="N2735" s="64">
        <v>52.9</v>
      </c>
    </row>
    <row r="2736" spans="1:14" x14ac:dyDescent="0.25">
      <c r="A2736" t="s">
        <v>834</v>
      </c>
      <c r="B2736" s="1" t="s">
        <v>871</v>
      </c>
      <c r="C2736" s="291">
        <v>100</v>
      </c>
      <c r="D2736" s="1">
        <v>12</v>
      </c>
      <c r="E2736" s="1">
        <v>3.77</v>
      </c>
      <c r="J2736" s="64" t="s">
        <v>430</v>
      </c>
      <c r="K2736" s="64" t="s">
        <v>724</v>
      </c>
      <c r="L2736" s="64">
        <v>100</v>
      </c>
      <c r="M2736" s="64">
        <v>0</v>
      </c>
      <c r="N2736" s="64">
        <v>6</v>
      </c>
    </row>
    <row r="2737" spans="1:14" x14ac:dyDescent="0.25">
      <c r="A2737" t="s">
        <v>834</v>
      </c>
      <c r="B2737" s="1" t="s">
        <v>871</v>
      </c>
      <c r="C2737" s="291">
        <v>100</v>
      </c>
      <c r="D2737" s="1">
        <v>13</v>
      </c>
      <c r="E2737" s="1">
        <v>4.09</v>
      </c>
      <c r="J2737" s="64" t="s">
        <v>430</v>
      </c>
      <c r="K2737" s="64" t="s">
        <v>724</v>
      </c>
      <c r="L2737" s="64">
        <v>125</v>
      </c>
      <c r="M2737" s="64">
        <v>0</v>
      </c>
      <c r="N2737" s="64">
        <v>9.9</v>
      </c>
    </row>
    <row r="2738" spans="1:14" x14ac:dyDescent="0.25">
      <c r="A2738" t="s">
        <v>834</v>
      </c>
      <c r="B2738" s="1" t="s">
        <v>871</v>
      </c>
      <c r="C2738" s="291">
        <v>100</v>
      </c>
      <c r="D2738" s="1">
        <v>14</v>
      </c>
      <c r="E2738" s="1">
        <v>4.3</v>
      </c>
      <c r="J2738" s="64" t="s">
        <v>430</v>
      </c>
      <c r="K2738" s="64" t="s">
        <v>724</v>
      </c>
      <c r="L2738" s="64">
        <v>160</v>
      </c>
      <c r="M2738" s="64">
        <v>0</v>
      </c>
      <c r="N2738" s="64">
        <v>16.899999999999999</v>
      </c>
    </row>
    <row r="2739" spans="1:14" x14ac:dyDescent="0.25">
      <c r="A2739" t="s">
        <v>834</v>
      </c>
      <c r="B2739" s="1" t="s">
        <v>871</v>
      </c>
      <c r="C2739" s="291">
        <v>100</v>
      </c>
      <c r="D2739" s="1">
        <v>15</v>
      </c>
      <c r="E2739" s="1">
        <v>4.5</v>
      </c>
      <c r="J2739" s="64" t="s">
        <v>430</v>
      </c>
      <c r="K2739" s="64" t="s">
        <v>724</v>
      </c>
      <c r="L2739" s="64">
        <v>200</v>
      </c>
      <c r="M2739" s="64">
        <v>0</v>
      </c>
      <c r="N2739" s="64">
        <v>28.3</v>
      </c>
    </row>
    <row r="2740" spans="1:14" x14ac:dyDescent="0.25">
      <c r="A2740" t="s">
        <v>834</v>
      </c>
      <c r="B2740" s="1" t="s">
        <v>871</v>
      </c>
      <c r="C2740" s="291">
        <v>100</v>
      </c>
      <c r="D2740" s="1">
        <v>16</v>
      </c>
      <c r="E2740" s="1">
        <v>4.71</v>
      </c>
      <c r="J2740" s="64" t="s">
        <v>430</v>
      </c>
      <c r="K2740" s="64" t="s">
        <v>724</v>
      </c>
      <c r="L2740" s="64">
        <v>250</v>
      </c>
      <c r="M2740" s="64">
        <v>0</v>
      </c>
      <c r="N2740" s="64">
        <v>47.9</v>
      </c>
    </row>
    <row r="2741" spans="1:14" x14ac:dyDescent="0.25">
      <c r="A2741" t="s">
        <v>834</v>
      </c>
      <c r="B2741" s="1" t="s">
        <v>871</v>
      </c>
      <c r="C2741" s="291">
        <v>125</v>
      </c>
      <c r="D2741" s="1">
        <v>4</v>
      </c>
      <c r="E2741" s="1">
        <v>1.1000000000000001</v>
      </c>
      <c r="J2741" s="64" t="s">
        <v>430</v>
      </c>
      <c r="K2741" s="64" t="s">
        <v>724</v>
      </c>
      <c r="L2741" s="64">
        <v>315</v>
      </c>
      <c r="M2741" s="64">
        <v>0</v>
      </c>
      <c r="N2741" s="64">
        <v>78.599999999999994</v>
      </c>
    </row>
    <row r="2742" spans="1:14" x14ac:dyDescent="0.25">
      <c r="A2742" t="s">
        <v>834</v>
      </c>
      <c r="B2742" s="1" t="s">
        <v>871</v>
      </c>
      <c r="C2742" s="291">
        <v>125</v>
      </c>
      <c r="D2742" s="1">
        <v>5</v>
      </c>
      <c r="E2742" s="1">
        <v>1.33</v>
      </c>
      <c r="J2742" s="64" t="s">
        <v>430</v>
      </c>
      <c r="K2742" s="64" t="s">
        <v>725</v>
      </c>
      <c r="L2742" s="64">
        <v>100</v>
      </c>
      <c r="M2742" s="64">
        <v>0</v>
      </c>
      <c r="N2742" s="64">
        <v>7.5</v>
      </c>
    </row>
    <row r="2743" spans="1:14" x14ac:dyDescent="0.25">
      <c r="A2743" t="s">
        <v>834</v>
      </c>
      <c r="B2743" s="1" t="s">
        <v>871</v>
      </c>
      <c r="C2743" s="291">
        <v>125</v>
      </c>
      <c r="D2743" s="1">
        <v>6</v>
      </c>
      <c r="E2743" s="1">
        <v>1.57</v>
      </c>
      <c r="J2743" s="64" t="s">
        <v>430</v>
      </c>
      <c r="K2743" s="64" t="s">
        <v>725</v>
      </c>
      <c r="L2743" s="64">
        <v>125</v>
      </c>
      <c r="M2743" s="64">
        <v>0</v>
      </c>
      <c r="N2743" s="64">
        <v>12.6</v>
      </c>
    </row>
    <row r="2744" spans="1:14" x14ac:dyDescent="0.25">
      <c r="A2744" t="s">
        <v>834</v>
      </c>
      <c r="B2744" s="1" t="s">
        <v>871</v>
      </c>
      <c r="C2744" s="291">
        <v>125</v>
      </c>
      <c r="D2744" s="1">
        <v>7</v>
      </c>
      <c r="E2744" s="1">
        <v>1.8</v>
      </c>
      <c r="J2744" s="64" t="s">
        <v>430</v>
      </c>
      <c r="K2744" s="64" t="s">
        <v>725</v>
      </c>
      <c r="L2744" s="64">
        <v>160</v>
      </c>
      <c r="M2744" s="64">
        <v>0</v>
      </c>
      <c r="N2744" s="64">
        <v>21.9</v>
      </c>
    </row>
    <row r="2745" spans="1:14" x14ac:dyDescent="0.25">
      <c r="A2745" t="s">
        <v>834</v>
      </c>
      <c r="B2745" s="1" t="s">
        <v>871</v>
      </c>
      <c r="C2745" s="291">
        <v>125</v>
      </c>
      <c r="D2745" s="1">
        <v>8</v>
      </c>
      <c r="E2745" s="1">
        <v>2.1</v>
      </c>
      <c r="J2745" s="64" t="s">
        <v>430</v>
      </c>
      <c r="K2745" s="64" t="s">
        <v>725</v>
      </c>
      <c r="L2745" s="64">
        <v>200</v>
      </c>
      <c r="M2745" s="64">
        <v>0</v>
      </c>
      <c r="N2745" s="64">
        <v>32</v>
      </c>
    </row>
    <row r="2746" spans="1:14" x14ac:dyDescent="0.25">
      <c r="A2746" t="s">
        <v>834</v>
      </c>
      <c r="B2746" s="1" t="s">
        <v>871</v>
      </c>
      <c r="C2746" s="291">
        <v>125</v>
      </c>
      <c r="D2746" s="1">
        <v>9</v>
      </c>
      <c r="E2746" s="1">
        <v>2.4</v>
      </c>
      <c r="J2746" s="64" t="s">
        <v>430</v>
      </c>
      <c r="K2746" s="64" t="s">
        <v>725</v>
      </c>
      <c r="L2746" s="64">
        <v>250</v>
      </c>
      <c r="M2746" s="64">
        <v>0</v>
      </c>
      <c r="N2746" s="64">
        <v>51.5</v>
      </c>
    </row>
    <row r="2747" spans="1:14" x14ac:dyDescent="0.25">
      <c r="A2747" t="s">
        <v>834</v>
      </c>
      <c r="B2747" s="1" t="s">
        <v>871</v>
      </c>
      <c r="C2747" s="291">
        <v>125</v>
      </c>
      <c r="D2747" s="1">
        <v>10</v>
      </c>
      <c r="E2747" s="1">
        <v>2.7</v>
      </c>
      <c r="J2747" s="64" t="s">
        <v>430</v>
      </c>
      <c r="K2747" s="64" t="s">
        <v>725</v>
      </c>
      <c r="L2747" s="64">
        <v>315</v>
      </c>
      <c r="M2747" s="64">
        <v>0</v>
      </c>
      <c r="N2747" s="64">
        <v>0</v>
      </c>
    </row>
    <row r="2748" spans="1:14" x14ac:dyDescent="0.25">
      <c r="A2748" t="s">
        <v>834</v>
      </c>
      <c r="B2748" s="1" t="s">
        <v>871</v>
      </c>
      <c r="C2748" s="291">
        <v>125</v>
      </c>
      <c r="D2748" s="1">
        <v>11</v>
      </c>
      <c r="E2748" s="1">
        <v>3</v>
      </c>
      <c r="J2748" s="64" t="s">
        <v>430</v>
      </c>
      <c r="K2748" s="64" t="s">
        <v>726</v>
      </c>
      <c r="L2748" s="64" t="s">
        <v>727</v>
      </c>
      <c r="M2748" s="64">
        <v>3</v>
      </c>
      <c r="N2748" s="64">
        <v>0.82</v>
      </c>
    </row>
    <row r="2749" spans="1:14" x14ac:dyDescent="0.25">
      <c r="A2749" t="s">
        <v>834</v>
      </c>
      <c r="B2749" s="1" t="s">
        <v>871</v>
      </c>
      <c r="C2749" s="291">
        <v>125</v>
      </c>
      <c r="D2749" s="1">
        <v>12</v>
      </c>
      <c r="E2749" s="1">
        <v>3.3</v>
      </c>
      <c r="J2749" s="64" t="s">
        <v>430</v>
      </c>
      <c r="K2749" s="64" t="s">
        <v>726</v>
      </c>
      <c r="L2749" s="64" t="s">
        <v>727</v>
      </c>
      <c r="M2749" s="64">
        <v>4</v>
      </c>
      <c r="N2749" s="64">
        <v>1.1000000000000001</v>
      </c>
    </row>
    <row r="2750" spans="1:14" x14ac:dyDescent="0.25">
      <c r="A2750" t="s">
        <v>834</v>
      </c>
      <c r="B2750" s="1" t="s">
        <v>871</v>
      </c>
      <c r="C2750" s="291">
        <v>125</v>
      </c>
      <c r="D2750" s="1">
        <v>13</v>
      </c>
      <c r="E2750" s="1">
        <v>3.56</v>
      </c>
      <c r="J2750" s="64" t="s">
        <v>430</v>
      </c>
      <c r="K2750" s="64" t="s">
        <v>726</v>
      </c>
      <c r="L2750" s="64" t="s">
        <v>727</v>
      </c>
      <c r="M2750" s="64">
        <v>5</v>
      </c>
      <c r="N2750" s="64">
        <v>1.37</v>
      </c>
    </row>
    <row r="2751" spans="1:14" x14ac:dyDescent="0.25">
      <c r="A2751" t="s">
        <v>834</v>
      </c>
      <c r="B2751" s="1" t="s">
        <v>871</v>
      </c>
      <c r="C2751" s="291">
        <v>125</v>
      </c>
      <c r="D2751" s="1">
        <v>14</v>
      </c>
      <c r="E2751" s="1">
        <v>2.82</v>
      </c>
      <c r="J2751" s="64" t="s">
        <v>430</v>
      </c>
      <c r="K2751" s="64" t="s">
        <v>726</v>
      </c>
      <c r="L2751" s="64" t="s">
        <v>727</v>
      </c>
      <c r="M2751" s="64">
        <v>6</v>
      </c>
      <c r="N2751" s="64">
        <v>1.65</v>
      </c>
    </row>
    <row r="2752" spans="1:14" x14ac:dyDescent="0.25">
      <c r="A2752" t="s">
        <v>834</v>
      </c>
      <c r="B2752" s="1" t="s">
        <v>871</v>
      </c>
      <c r="C2752" s="291">
        <v>125</v>
      </c>
      <c r="D2752" s="1">
        <v>15</v>
      </c>
      <c r="E2752" s="1">
        <v>4.08</v>
      </c>
      <c r="J2752" s="64" t="s">
        <v>430</v>
      </c>
      <c r="K2752" s="64" t="s">
        <v>726</v>
      </c>
      <c r="L2752" s="64" t="s">
        <v>727</v>
      </c>
      <c r="M2752" s="64">
        <v>7</v>
      </c>
      <c r="N2752" s="64">
        <v>1.88</v>
      </c>
    </row>
    <row r="2753" spans="1:14" x14ac:dyDescent="0.25">
      <c r="A2753" t="s">
        <v>834</v>
      </c>
      <c r="B2753" s="1" t="s">
        <v>871</v>
      </c>
      <c r="C2753" s="291">
        <v>125</v>
      </c>
      <c r="D2753" s="1">
        <v>16</v>
      </c>
      <c r="E2753" s="1">
        <v>4.34</v>
      </c>
      <c r="J2753" s="64" t="s">
        <v>430</v>
      </c>
      <c r="K2753" s="64" t="s">
        <v>726</v>
      </c>
      <c r="L2753" s="64" t="s">
        <v>727</v>
      </c>
      <c r="M2753" s="64">
        <v>8</v>
      </c>
      <c r="N2753" s="64">
        <v>2.1</v>
      </c>
    </row>
    <row r="2754" spans="1:14" x14ac:dyDescent="0.25">
      <c r="A2754" t="s">
        <v>834</v>
      </c>
      <c r="B2754" s="1" t="s">
        <v>871</v>
      </c>
      <c r="C2754" s="291">
        <v>125</v>
      </c>
      <c r="D2754" s="1">
        <v>17</v>
      </c>
      <c r="E2754" s="1">
        <v>4.5999999999999996</v>
      </c>
      <c r="J2754" s="64" t="s">
        <v>430</v>
      </c>
      <c r="K2754" s="64" t="s">
        <v>726</v>
      </c>
      <c r="L2754" s="64" t="s">
        <v>727</v>
      </c>
      <c r="M2754" s="64">
        <v>9</v>
      </c>
      <c r="N2754" s="64">
        <v>2.33</v>
      </c>
    </row>
    <row r="2755" spans="1:14" x14ac:dyDescent="0.25">
      <c r="A2755" t="s">
        <v>834</v>
      </c>
      <c r="B2755" s="1" t="s">
        <v>871</v>
      </c>
      <c r="C2755" s="291">
        <v>125</v>
      </c>
      <c r="D2755" s="1">
        <v>4</v>
      </c>
      <c r="E2755" s="1">
        <v>1.82</v>
      </c>
      <c r="J2755" s="64" t="s">
        <v>430</v>
      </c>
      <c r="K2755" s="64" t="s">
        <v>726</v>
      </c>
      <c r="L2755" s="64" t="s">
        <v>727</v>
      </c>
      <c r="M2755" s="64">
        <v>10</v>
      </c>
      <c r="N2755" s="64">
        <v>2.5499999999999998</v>
      </c>
    </row>
    <row r="2756" spans="1:14" x14ac:dyDescent="0.25">
      <c r="A2756" t="s">
        <v>834</v>
      </c>
      <c r="B2756" s="1" t="s">
        <v>871</v>
      </c>
      <c r="C2756" s="291">
        <v>125</v>
      </c>
      <c r="D2756" s="1">
        <v>5</v>
      </c>
      <c r="E2756" s="1">
        <v>2.2599999999999998</v>
      </c>
      <c r="J2756" s="64" t="s">
        <v>430</v>
      </c>
      <c r="K2756" s="64" t="s">
        <v>726</v>
      </c>
      <c r="L2756" s="64" t="s">
        <v>727</v>
      </c>
      <c r="M2756" s="64">
        <v>11</v>
      </c>
      <c r="N2756" s="64">
        <v>2.78</v>
      </c>
    </row>
    <row r="2757" spans="1:14" x14ac:dyDescent="0.25">
      <c r="A2757" t="s">
        <v>834</v>
      </c>
      <c r="B2757" s="1" t="s">
        <v>871</v>
      </c>
      <c r="C2757" s="291">
        <v>125</v>
      </c>
      <c r="D2757" s="1">
        <v>6</v>
      </c>
      <c r="E2757" s="1">
        <v>2.7</v>
      </c>
      <c r="J2757" s="64" t="s">
        <v>430</v>
      </c>
      <c r="K2757" s="64" t="s">
        <v>726</v>
      </c>
      <c r="L2757" s="64" t="s">
        <v>727</v>
      </c>
      <c r="M2757" s="64">
        <v>12</v>
      </c>
      <c r="N2757" s="64">
        <v>3</v>
      </c>
    </row>
    <row r="2758" spans="1:14" x14ac:dyDescent="0.25">
      <c r="A2758" t="s">
        <v>834</v>
      </c>
      <c r="B2758" s="1" t="s">
        <v>871</v>
      </c>
      <c r="C2758" s="291">
        <v>125</v>
      </c>
      <c r="D2758" s="1">
        <v>7</v>
      </c>
      <c r="E2758" s="1">
        <v>3.14</v>
      </c>
      <c r="J2758" s="64" t="s">
        <v>430</v>
      </c>
      <c r="K2758" s="64" t="s">
        <v>726</v>
      </c>
      <c r="L2758" s="64" t="s">
        <v>728</v>
      </c>
      <c r="M2758" s="64">
        <v>3</v>
      </c>
      <c r="N2758" s="64">
        <v>0.9</v>
      </c>
    </row>
    <row r="2759" spans="1:14" x14ac:dyDescent="0.25">
      <c r="A2759" t="s">
        <v>834</v>
      </c>
      <c r="B2759" s="1" t="s">
        <v>871</v>
      </c>
      <c r="C2759" s="291">
        <v>125</v>
      </c>
      <c r="D2759" s="1">
        <v>8</v>
      </c>
      <c r="E2759" s="1">
        <v>3.55</v>
      </c>
      <c r="J2759" s="64" t="s">
        <v>430</v>
      </c>
      <c r="K2759" s="64" t="s">
        <v>726</v>
      </c>
      <c r="L2759" s="64" t="s">
        <v>728</v>
      </c>
      <c r="M2759" s="64">
        <v>4</v>
      </c>
      <c r="N2759" s="64">
        <v>1.1499999999999999</v>
      </c>
    </row>
    <row r="2760" spans="1:14" x14ac:dyDescent="0.25">
      <c r="A2760" t="s">
        <v>834</v>
      </c>
      <c r="B2760" s="1" t="s">
        <v>871</v>
      </c>
      <c r="C2760" s="291">
        <v>125</v>
      </c>
      <c r="D2760" s="1">
        <v>9</v>
      </c>
      <c r="E2760" s="1">
        <v>3.96</v>
      </c>
      <c r="J2760" s="64" t="s">
        <v>430</v>
      </c>
      <c r="K2760" s="64" t="s">
        <v>726</v>
      </c>
      <c r="L2760" s="64" t="s">
        <v>728</v>
      </c>
      <c r="M2760" s="64">
        <v>5</v>
      </c>
      <c r="N2760" s="64">
        <v>1.39</v>
      </c>
    </row>
    <row r="2761" spans="1:14" x14ac:dyDescent="0.25">
      <c r="A2761" t="s">
        <v>834</v>
      </c>
      <c r="B2761" s="1" t="s">
        <v>871</v>
      </c>
      <c r="C2761" s="291">
        <v>125</v>
      </c>
      <c r="D2761" s="1">
        <v>10</v>
      </c>
      <c r="E2761" s="1">
        <v>4.37</v>
      </c>
      <c r="J2761" s="64" t="s">
        <v>430</v>
      </c>
      <c r="K2761" s="64" t="s">
        <v>726</v>
      </c>
      <c r="L2761" s="64" t="s">
        <v>728</v>
      </c>
      <c r="M2761" s="64">
        <v>6</v>
      </c>
      <c r="N2761" s="64">
        <v>1.64</v>
      </c>
    </row>
    <row r="2762" spans="1:14" x14ac:dyDescent="0.25">
      <c r="A2762" t="s">
        <v>834</v>
      </c>
      <c r="B2762" s="1" t="s">
        <v>871</v>
      </c>
      <c r="C2762" s="291">
        <v>125</v>
      </c>
      <c r="D2762" s="1">
        <v>11</v>
      </c>
      <c r="E2762" s="1">
        <v>4.5999999999999996</v>
      </c>
      <c r="J2762" s="64" t="s">
        <v>430</v>
      </c>
      <c r="K2762" s="64" t="s">
        <v>726</v>
      </c>
      <c r="L2762" s="64" t="s">
        <v>728</v>
      </c>
      <c r="M2762" s="64">
        <v>7</v>
      </c>
      <c r="N2762" s="64">
        <v>1.86</v>
      </c>
    </row>
    <row r="2763" spans="1:14" x14ac:dyDescent="0.25">
      <c r="A2763" t="s">
        <v>834</v>
      </c>
      <c r="B2763" s="1" t="s">
        <v>871</v>
      </c>
      <c r="C2763" s="291">
        <v>125</v>
      </c>
      <c r="D2763" s="1">
        <v>12</v>
      </c>
      <c r="E2763" s="1">
        <v>4.84</v>
      </c>
      <c r="J2763" s="64" t="s">
        <v>430</v>
      </c>
      <c r="K2763" s="64" t="s">
        <v>726</v>
      </c>
      <c r="L2763" s="64" t="s">
        <v>728</v>
      </c>
      <c r="M2763" s="64">
        <v>8</v>
      </c>
      <c r="N2763" s="64">
        <v>2.09</v>
      </c>
    </row>
    <row r="2764" spans="1:14" x14ac:dyDescent="0.25">
      <c r="A2764" t="s">
        <v>834</v>
      </c>
      <c r="B2764" s="1" t="s">
        <v>871</v>
      </c>
      <c r="C2764" s="291">
        <v>125</v>
      </c>
      <c r="D2764" s="1">
        <v>13</v>
      </c>
      <c r="E2764" s="1">
        <v>5.07</v>
      </c>
      <c r="J2764" s="64" t="s">
        <v>430</v>
      </c>
      <c r="K2764" s="64" t="s">
        <v>726</v>
      </c>
      <c r="L2764" s="64" t="s">
        <v>728</v>
      </c>
      <c r="M2764" s="64">
        <v>9</v>
      </c>
      <c r="N2764" s="64">
        <v>2.31</v>
      </c>
    </row>
    <row r="2765" spans="1:14" x14ac:dyDescent="0.25">
      <c r="A2765" t="s">
        <v>834</v>
      </c>
      <c r="B2765" s="1" t="s">
        <v>871</v>
      </c>
      <c r="C2765" s="291">
        <v>125</v>
      </c>
      <c r="D2765" s="1">
        <v>14</v>
      </c>
      <c r="E2765" s="1">
        <v>5.22</v>
      </c>
      <c r="J2765" s="64" t="s">
        <v>430</v>
      </c>
      <c r="K2765" s="64" t="s">
        <v>726</v>
      </c>
      <c r="L2765" s="64" t="s">
        <v>728</v>
      </c>
      <c r="M2765" s="64">
        <v>10</v>
      </c>
      <c r="N2765" s="64">
        <v>2.5099999999999998</v>
      </c>
    </row>
    <row r="2766" spans="1:14" x14ac:dyDescent="0.25">
      <c r="A2766" t="s">
        <v>834</v>
      </c>
      <c r="B2766" s="1" t="s">
        <v>871</v>
      </c>
      <c r="C2766" s="291">
        <v>125</v>
      </c>
      <c r="D2766" s="1">
        <v>15</v>
      </c>
      <c r="E2766" s="1">
        <v>5.36</v>
      </c>
      <c r="J2766" s="64" t="s">
        <v>430</v>
      </c>
      <c r="K2766" s="64" t="s">
        <v>726</v>
      </c>
      <c r="L2766" s="64" t="s">
        <v>728</v>
      </c>
      <c r="M2766" s="64">
        <v>11</v>
      </c>
      <c r="N2766" s="64">
        <v>2.7</v>
      </c>
    </row>
    <row r="2767" spans="1:14" x14ac:dyDescent="0.25">
      <c r="A2767" t="s">
        <v>834</v>
      </c>
      <c r="B2767" s="1" t="s">
        <v>871</v>
      </c>
      <c r="C2767" s="291">
        <v>125</v>
      </c>
      <c r="D2767" s="1">
        <v>16</v>
      </c>
      <c r="E2767" s="1">
        <v>5.51</v>
      </c>
      <c r="J2767" s="64" t="s">
        <v>430</v>
      </c>
      <c r="K2767" s="64" t="s">
        <v>726</v>
      </c>
      <c r="L2767" s="64" t="s">
        <v>728</v>
      </c>
      <c r="M2767" s="64">
        <v>12</v>
      </c>
      <c r="N2767" s="64">
        <v>2.9</v>
      </c>
    </row>
    <row r="2768" spans="1:14" x14ac:dyDescent="0.25">
      <c r="A2768" t="s">
        <v>834</v>
      </c>
      <c r="B2768" s="1" t="s">
        <v>871</v>
      </c>
      <c r="C2768" s="291">
        <v>160</v>
      </c>
      <c r="D2768" s="1">
        <v>4</v>
      </c>
      <c r="E2768" s="1">
        <v>1</v>
      </c>
      <c r="J2768" s="64" t="s">
        <v>430</v>
      </c>
      <c r="K2768" s="64" t="s">
        <v>726</v>
      </c>
      <c r="L2768" s="64" t="s">
        <v>729</v>
      </c>
      <c r="M2768" s="64">
        <v>3</v>
      </c>
      <c r="N2768" s="64">
        <v>0.9</v>
      </c>
    </row>
    <row r="2769" spans="1:14" x14ac:dyDescent="0.25">
      <c r="A2769" t="s">
        <v>834</v>
      </c>
      <c r="B2769" s="1" t="s">
        <v>871</v>
      </c>
      <c r="C2769" s="291">
        <v>160</v>
      </c>
      <c r="D2769" s="1">
        <v>5</v>
      </c>
      <c r="E2769" s="1">
        <v>1.23</v>
      </c>
      <c r="J2769" s="64" t="s">
        <v>430</v>
      </c>
      <c r="K2769" s="64" t="s">
        <v>726</v>
      </c>
      <c r="L2769" s="64" t="s">
        <v>729</v>
      </c>
      <c r="M2769" s="64">
        <v>4</v>
      </c>
      <c r="N2769" s="64">
        <v>1.1399999999999999</v>
      </c>
    </row>
    <row r="2770" spans="1:14" x14ac:dyDescent="0.25">
      <c r="A2770" t="s">
        <v>834</v>
      </c>
      <c r="B2770" s="1" t="s">
        <v>871</v>
      </c>
      <c r="C2770" s="291">
        <v>160</v>
      </c>
      <c r="D2770" s="1">
        <v>6</v>
      </c>
      <c r="E2770" s="1">
        <v>1.47</v>
      </c>
      <c r="J2770" s="64" t="s">
        <v>430</v>
      </c>
      <c r="K2770" s="64" t="s">
        <v>726</v>
      </c>
      <c r="L2770" s="64" t="s">
        <v>729</v>
      </c>
      <c r="M2770" s="64">
        <v>5</v>
      </c>
      <c r="N2770" s="64">
        <v>1.39</v>
      </c>
    </row>
    <row r="2771" spans="1:14" x14ac:dyDescent="0.25">
      <c r="A2771" t="s">
        <v>834</v>
      </c>
      <c r="B2771" s="1" t="s">
        <v>871</v>
      </c>
      <c r="C2771" s="291">
        <v>160</v>
      </c>
      <c r="D2771" s="1">
        <v>7</v>
      </c>
      <c r="E2771" s="1">
        <v>1.7</v>
      </c>
      <c r="J2771" s="64" t="s">
        <v>430</v>
      </c>
      <c r="K2771" s="64" t="s">
        <v>726</v>
      </c>
      <c r="L2771" s="64" t="s">
        <v>729</v>
      </c>
      <c r="M2771" s="64">
        <v>6</v>
      </c>
      <c r="N2771" s="64">
        <v>1.63</v>
      </c>
    </row>
    <row r="2772" spans="1:14" x14ac:dyDescent="0.25">
      <c r="A2772" t="s">
        <v>834</v>
      </c>
      <c r="B2772" s="1" t="s">
        <v>871</v>
      </c>
      <c r="C2772" s="291">
        <v>160</v>
      </c>
      <c r="D2772" s="1">
        <v>8</v>
      </c>
      <c r="E2772" s="1">
        <v>2.15</v>
      </c>
      <c r="J2772" s="64" t="s">
        <v>430</v>
      </c>
      <c r="K2772" s="64" t="s">
        <v>726</v>
      </c>
      <c r="L2772" s="64" t="s">
        <v>729</v>
      </c>
      <c r="M2772" s="64">
        <v>7</v>
      </c>
      <c r="N2772" s="64">
        <v>1.86</v>
      </c>
    </row>
    <row r="2773" spans="1:14" x14ac:dyDescent="0.25">
      <c r="A2773" t="s">
        <v>834</v>
      </c>
      <c r="B2773" s="1" t="s">
        <v>871</v>
      </c>
      <c r="C2773" s="291">
        <v>160</v>
      </c>
      <c r="D2773" s="1">
        <v>9</v>
      </c>
      <c r="E2773" s="1">
        <v>2.6</v>
      </c>
      <c r="J2773" s="64" t="s">
        <v>430</v>
      </c>
      <c r="K2773" s="64" t="s">
        <v>726</v>
      </c>
      <c r="L2773" s="64" t="s">
        <v>729</v>
      </c>
      <c r="M2773" s="64">
        <v>8</v>
      </c>
      <c r="N2773" s="64">
        <v>2.08</v>
      </c>
    </row>
    <row r="2774" spans="1:14" x14ac:dyDescent="0.25">
      <c r="A2774" t="s">
        <v>834</v>
      </c>
      <c r="B2774" s="1" t="s">
        <v>871</v>
      </c>
      <c r="C2774" s="291">
        <v>160</v>
      </c>
      <c r="D2774" s="1">
        <v>10</v>
      </c>
      <c r="E2774" s="1">
        <v>2.97</v>
      </c>
      <c r="J2774" s="64" t="s">
        <v>430</v>
      </c>
      <c r="K2774" s="64" t="s">
        <v>726</v>
      </c>
      <c r="L2774" s="64" t="s">
        <v>729</v>
      </c>
      <c r="M2774" s="64">
        <v>9</v>
      </c>
      <c r="N2774" s="64">
        <v>2.31</v>
      </c>
    </row>
    <row r="2775" spans="1:14" x14ac:dyDescent="0.25">
      <c r="A2775" t="s">
        <v>834</v>
      </c>
      <c r="B2775" s="1" t="s">
        <v>871</v>
      </c>
      <c r="C2775" s="291">
        <v>160</v>
      </c>
      <c r="D2775" s="1">
        <v>11</v>
      </c>
      <c r="E2775" s="1">
        <v>3.33</v>
      </c>
      <c r="J2775" s="64" t="s">
        <v>430</v>
      </c>
      <c r="K2775" s="64" t="s">
        <v>726</v>
      </c>
      <c r="L2775" s="64" t="s">
        <v>729</v>
      </c>
      <c r="M2775" s="64">
        <v>10</v>
      </c>
      <c r="N2775" s="64">
        <v>2.52</v>
      </c>
    </row>
    <row r="2776" spans="1:14" x14ac:dyDescent="0.25">
      <c r="A2776" t="s">
        <v>834</v>
      </c>
      <c r="B2776" s="1" t="s">
        <v>871</v>
      </c>
      <c r="C2776" s="291">
        <v>160</v>
      </c>
      <c r="D2776" s="1">
        <v>12</v>
      </c>
      <c r="E2776" s="1">
        <v>3.7</v>
      </c>
      <c r="J2776" s="64" t="s">
        <v>430</v>
      </c>
      <c r="K2776" s="64" t="s">
        <v>726</v>
      </c>
      <c r="L2776" s="64" t="s">
        <v>729</v>
      </c>
      <c r="M2776" s="64">
        <v>11</v>
      </c>
      <c r="N2776" s="64">
        <v>2.74</v>
      </c>
    </row>
    <row r="2777" spans="1:14" x14ac:dyDescent="0.25">
      <c r="A2777" t="s">
        <v>834</v>
      </c>
      <c r="B2777" s="1" t="s">
        <v>871</v>
      </c>
      <c r="C2777" s="291">
        <v>160</v>
      </c>
      <c r="D2777" s="1">
        <v>13</v>
      </c>
      <c r="E2777" s="1">
        <v>4.18</v>
      </c>
      <c r="J2777" s="64" t="s">
        <v>430</v>
      </c>
      <c r="K2777" s="64" t="s">
        <v>726</v>
      </c>
      <c r="L2777" s="64" t="s">
        <v>729</v>
      </c>
      <c r="M2777" s="64">
        <v>12</v>
      </c>
      <c r="N2777" s="64">
        <v>2.95</v>
      </c>
    </row>
    <row r="2778" spans="1:14" x14ac:dyDescent="0.25">
      <c r="A2778" t="s">
        <v>834</v>
      </c>
      <c r="B2778" s="1" t="s">
        <v>871</v>
      </c>
      <c r="C2778" s="291">
        <v>160</v>
      </c>
      <c r="D2778" s="1">
        <v>14</v>
      </c>
      <c r="E2778" s="1">
        <v>4.66</v>
      </c>
      <c r="J2778" s="64" t="s">
        <v>430</v>
      </c>
      <c r="K2778" s="64" t="s">
        <v>726</v>
      </c>
      <c r="L2778" s="64" t="s">
        <v>730</v>
      </c>
      <c r="M2778" s="64">
        <v>3</v>
      </c>
      <c r="N2778" s="64">
        <v>1.4</v>
      </c>
    </row>
    <row r="2779" spans="1:14" x14ac:dyDescent="0.25">
      <c r="A2779" t="s">
        <v>834</v>
      </c>
      <c r="B2779" s="1" t="s">
        <v>871</v>
      </c>
      <c r="C2779" s="291">
        <v>160</v>
      </c>
      <c r="D2779" s="1">
        <v>15</v>
      </c>
      <c r="E2779" s="1">
        <v>5.14</v>
      </c>
      <c r="J2779" s="64" t="s">
        <v>430</v>
      </c>
      <c r="K2779" s="64" t="s">
        <v>726</v>
      </c>
      <c r="L2779" s="64" t="s">
        <v>730</v>
      </c>
      <c r="M2779" s="64">
        <v>4</v>
      </c>
      <c r="N2779" s="64">
        <v>1.69</v>
      </c>
    </row>
    <row r="2780" spans="1:14" x14ac:dyDescent="0.25">
      <c r="A2780" t="s">
        <v>834</v>
      </c>
      <c r="B2780" s="1" t="s">
        <v>871</v>
      </c>
      <c r="C2780" s="291">
        <v>160</v>
      </c>
      <c r="D2780" s="1">
        <v>16</v>
      </c>
      <c r="E2780" s="1">
        <v>5.62</v>
      </c>
      <c r="J2780" s="64" t="s">
        <v>430</v>
      </c>
      <c r="K2780" s="64" t="s">
        <v>726</v>
      </c>
      <c r="L2780" s="64" t="s">
        <v>730</v>
      </c>
      <c r="M2780" s="64">
        <v>5</v>
      </c>
      <c r="N2780" s="64">
        <v>2.5299999999999998</v>
      </c>
    </row>
    <row r="2781" spans="1:14" x14ac:dyDescent="0.25">
      <c r="A2781" t="s">
        <v>834</v>
      </c>
      <c r="B2781" s="1" t="s">
        <v>871</v>
      </c>
      <c r="C2781" s="291">
        <v>160</v>
      </c>
      <c r="D2781" s="1">
        <v>17</v>
      </c>
      <c r="E2781" s="1">
        <v>6.1</v>
      </c>
      <c r="J2781" s="64" t="s">
        <v>430</v>
      </c>
      <c r="K2781" s="64" t="s">
        <v>726</v>
      </c>
      <c r="L2781" s="64" t="s">
        <v>730</v>
      </c>
      <c r="M2781" s="64">
        <v>6</v>
      </c>
      <c r="N2781" s="64">
        <v>3.09</v>
      </c>
    </row>
    <row r="2782" spans="1:14" x14ac:dyDescent="0.25">
      <c r="A2782" t="s">
        <v>834</v>
      </c>
      <c r="B2782" s="1" t="s">
        <v>871</v>
      </c>
      <c r="C2782" s="291">
        <v>160</v>
      </c>
      <c r="D2782" s="1">
        <v>4</v>
      </c>
      <c r="E2782" s="1">
        <v>2.2200000000000002</v>
      </c>
      <c r="J2782" s="64" t="s">
        <v>430</v>
      </c>
      <c r="K2782" s="64" t="s">
        <v>726</v>
      </c>
      <c r="L2782" s="64" t="s">
        <v>730</v>
      </c>
      <c r="M2782" s="64">
        <v>7</v>
      </c>
      <c r="N2782" s="64">
        <v>3.57</v>
      </c>
    </row>
    <row r="2783" spans="1:14" x14ac:dyDescent="0.25">
      <c r="A2783" t="s">
        <v>834</v>
      </c>
      <c r="B2783" s="1" t="s">
        <v>871</v>
      </c>
      <c r="C2783" s="291">
        <v>160</v>
      </c>
      <c r="D2783" s="1">
        <v>5</v>
      </c>
      <c r="E2783" s="1">
        <v>2.8</v>
      </c>
      <c r="J2783" s="64" t="s">
        <v>430</v>
      </c>
      <c r="K2783" s="64" t="s">
        <v>726</v>
      </c>
      <c r="L2783" s="64" t="s">
        <v>730</v>
      </c>
      <c r="M2783" s="64">
        <v>8</v>
      </c>
      <c r="N2783" s="64">
        <v>4.04</v>
      </c>
    </row>
    <row r="2784" spans="1:14" x14ac:dyDescent="0.25">
      <c r="A2784" t="s">
        <v>834</v>
      </c>
      <c r="B2784" s="1" t="s">
        <v>871</v>
      </c>
      <c r="C2784" s="291">
        <v>160</v>
      </c>
      <c r="D2784" s="1">
        <v>6</v>
      </c>
      <c r="E2784" s="1">
        <v>3.4</v>
      </c>
      <c r="J2784" s="64" t="s">
        <v>430</v>
      </c>
      <c r="K2784" s="64" t="s">
        <v>726</v>
      </c>
      <c r="L2784" s="64" t="s">
        <v>730</v>
      </c>
      <c r="M2784" s="64">
        <v>9</v>
      </c>
      <c r="N2784" s="64">
        <v>4.5199999999999996</v>
      </c>
    </row>
    <row r="2785" spans="1:14" x14ac:dyDescent="0.25">
      <c r="A2785" t="s">
        <v>834</v>
      </c>
      <c r="B2785" s="1" t="s">
        <v>871</v>
      </c>
      <c r="C2785" s="291">
        <v>160</v>
      </c>
      <c r="D2785" s="1">
        <v>7</v>
      </c>
      <c r="E2785" s="1">
        <v>4</v>
      </c>
      <c r="J2785" s="64" t="s">
        <v>430</v>
      </c>
      <c r="K2785" s="64" t="s">
        <v>726</v>
      </c>
      <c r="L2785" s="64" t="s">
        <v>730</v>
      </c>
      <c r="M2785" s="64">
        <v>10</v>
      </c>
      <c r="N2785" s="64">
        <v>4.88</v>
      </c>
    </row>
    <row r="2786" spans="1:14" x14ac:dyDescent="0.25">
      <c r="A2786" t="s">
        <v>834</v>
      </c>
      <c r="B2786" s="1" t="s">
        <v>871</v>
      </c>
      <c r="C2786" s="291">
        <v>160</v>
      </c>
      <c r="D2786" s="1">
        <v>8</v>
      </c>
      <c r="E2786" s="1">
        <v>4.54</v>
      </c>
      <c r="J2786" s="64" t="s">
        <v>430</v>
      </c>
      <c r="K2786" s="64" t="s">
        <v>726</v>
      </c>
      <c r="L2786" s="64" t="s">
        <v>730</v>
      </c>
      <c r="M2786" s="64">
        <v>11</v>
      </c>
      <c r="N2786" s="64">
        <v>5.25</v>
      </c>
    </row>
    <row r="2787" spans="1:14" x14ac:dyDescent="0.25">
      <c r="A2787" t="s">
        <v>834</v>
      </c>
      <c r="B2787" s="1" t="s">
        <v>871</v>
      </c>
      <c r="C2787" s="291">
        <v>160</v>
      </c>
      <c r="D2787" s="1">
        <v>9</v>
      </c>
      <c r="E2787" s="1">
        <v>5.07</v>
      </c>
      <c r="J2787" s="64" t="s">
        <v>430</v>
      </c>
      <c r="K2787" s="64" t="s">
        <v>726</v>
      </c>
      <c r="L2787" s="64" t="s">
        <v>730</v>
      </c>
      <c r="M2787" s="64">
        <v>12</v>
      </c>
      <c r="N2787" s="64">
        <v>5.61</v>
      </c>
    </row>
    <row r="2788" spans="1:14" x14ac:dyDescent="0.25">
      <c r="A2788" t="s">
        <v>834</v>
      </c>
      <c r="B2788" s="1" t="s">
        <v>871</v>
      </c>
      <c r="C2788" s="291">
        <v>160</v>
      </c>
      <c r="D2788" s="1">
        <v>10</v>
      </c>
      <c r="E2788" s="1">
        <v>6.07</v>
      </c>
      <c r="J2788" s="64" t="s">
        <v>430</v>
      </c>
      <c r="K2788" s="64" t="s">
        <v>726</v>
      </c>
      <c r="L2788" s="64" t="s">
        <v>731</v>
      </c>
      <c r="M2788" s="64">
        <v>3</v>
      </c>
      <c r="N2788" s="64">
        <v>1.41</v>
      </c>
    </row>
    <row r="2789" spans="1:14" x14ac:dyDescent="0.25">
      <c r="A2789" t="s">
        <v>834</v>
      </c>
      <c r="B2789" s="1" t="s">
        <v>871</v>
      </c>
      <c r="C2789" s="291">
        <v>160</v>
      </c>
      <c r="D2789" s="1">
        <v>11</v>
      </c>
      <c r="E2789" s="1">
        <v>6.38</v>
      </c>
      <c r="J2789" s="64" t="s">
        <v>430</v>
      </c>
      <c r="K2789" s="64" t="s">
        <v>726</v>
      </c>
      <c r="L2789" s="64" t="s">
        <v>731</v>
      </c>
      <c r="M2789" s="64">
        <v>4</v>
      </c>
      <c r="N2789" s="64">
        <v>1.96</v>
      </c>
    </row>
    <row r="2790" spans="1:14" x14ac:dyDescent="0.25">
      <c r="A2790" t="s">
        <v>834</v>
      </c>
      <c r="B2790" s="1" t="s">
        <v>871</v>
      </c>
      <c r="C2790" s="291">
        <v>160</v>
      </c>
      <c r="D2790" s="1">
        <v>12</v>
      </c>
      <c r="E2790" s="1">
        <v>6.69</v>
      </c>
      <c r="J2790" s="64" t="s">
        <v>430</v>
      </c>
      <c r="K2790" s="64" t="s">
        <v>726</v>
      </c>
      <c r="L2790" s="64" t="s">
        <v>731</v>
      </c>
      <c r="M2790" s="64">
        <v>5</v>
      </c>
      <c r="N2790" s="64">
        <v>2.5</v>
      </c>
    </row>
    <row r="2791" spans="1:14" x14ac:dyDescent="0.25">
      <c r="A2791" t="s">
        <v>834</v>
      </c>
      <c r="B2791" s="1" t="s">
        <v>871</v>
      </c>
      <c r="C2791" s="291">
        <v>160</v>
      </c>
      <c r="D2791" s="1">
        <v>13</v>
      </c>
      <c r="E2791" s="1">
        <v>7</v>
      </c>
      <c r="J2791" s="64" t="s">
        <v>430</v>
      </c>
      <c r="K2791" s="64" t="s">
        <v>726</v>
      </c>
      <c r="L2791" s="64" t="s">
        <v>731</v>
      </c>
      <c r="M2791" s="64">
        <v>6</v>
      </c>
      <c r="N2791" s="64">
        <v>3.06</v>
      </c>
    </row>
    <row r="2792" spans="1:14" x14ac:dyDescent="0.25">
      <c r="A2792" t="s">
        <v>834</v>
      </c>
      <c r="B2792" s="1" t="s">
        <v>871</v>
      </c>
      <c r="C2792" s="291">
        <v>160</v>
      </c>
      <c r="D2792" s="1">
        <v>14</v>
      </c>
      <c r="E2792" s="1">
        <v>7.34</v>
      </c>
      <c r="J2792" s="64" t="s">
        <v>430</v>
      </c>
      <c r="K2792" s="64" t="s">
        <v>726</v>
      </c>
      <c r="L2792" s="64" t="s">
        <v>731</v>
      </c>
      <c r="M2792" s="64">
        <v>7</v>
      </c>
      <c r="N2792" s="64">
        <v>3.49</v>
      </c>
    </row>
    <row r="2793" spans="1:14" x14ac:dyDescent="0.25">
      <c r="A2793" t="s">
        <v>834</v>
      </c>
      <c r="B2793" s="1" t="s">
        <v>871</v>
      </c>
      <c r="C2793" s="291">
        <v>160</v>
      </c>
      <c r="D2793" s="1">
        <v>15</v>
      </c>
      <c r="E2793" s="1">
        <v>7.69</v>
      </c>
      <c r="J2793" s="64" t="s">
        <v>430</v>
      </c>
      <c r="K2793" s="64" t="s">
        <v>726</v>
      </c>
      <c r="L2793" s="64" t="s">
        <v>731</v>
      </c>
      <c r="M2793" s="64">
        <v>8</v>
      </c>
      <c r="N2793" s="64">
        <v>3.94</v>
      </c>
    </row>
    <row r="2794" spans="1:14" x14ac:dyDescent="0.25">
      <c r="A2794" t="s">
        <v>834</v>
      </c>
      <c r="B2794" s="1" t="s">
        <v>871</v>
      </c>
      <c r="C2794" s="291">
        <v>160</v>
      </c>
      <c r="D2794" s="1">
        <v>16</v>
      </c>
      <c r="E2794" s="1">
        <v>8.0399999999999991</v>
      </c>
      <c r="J2794" s="64" t="s">
        <v>430</v>
      </c>
      <c r="K2794" s="64" t="s">
        <v>726</v>
      </c>
      <c r="L2794" s="64" t="s">
        <v>731</v>
      </c>
      <c r="M2794" s="64">
        <v>9</v>
      </c>
      <c r="N2794" s="64">
        <v>4.38</v>
      </c>
    </row>
    <row r="2795" spans="1:14" x14ac:dyDescent="0.25">
      <c r="A2795" t="s">
        <v>834</v>
      </c>
      <c r="B2795" s="1" t="s">
        <v>872</v>
      </c>
      <c r="C2795" s="291" t="s">
        <v>873</v>
      </c>
      <c r="D2795" s="1" t="s">
        <v>837</v>
      </c>
      <c r="E2795" s="1">
        <v>42.1</v>
      </c>
      <c r="J2795" s="64" t="s">
        <v>430</v>
      </c>
      <c r="K2795" s="64" t="s">
        <v>726</v>
      </c>
      <c r="L2795" s="64" t="s">
        <v>731</v>
      </c>
      <c r="M2795" s="64">
        <v>10</v>
      </c>
      <c r="N2795" s="64">
        <v>4.6900000000000004</v>
      </c>
    </row>
    <row r="2796" spans="1:14" x14ac:dyDescent="0.25">
      <c r="A2796" t="s">
        <v>834</v>
      </c>
      <c r="B2796" s="1" t="s">
        <v>872</v>
      </c>
      <c r="C2796" s="291" t="s">
        <v>874</v>
      </c>
      <c r="D2796" s="1" t="s">
        <v>837</v>
      </c>
      <c r="E2796" s="1">
        <v>66.099999999999994</v>
      </c>
      <c r="J2796" s="64" t="s">
        <v>430</v>
      </c>
      <c r="K2796" s="64" t="s">
        <v>726</v>
      </c>
      <c r="L2796" s="64" t="s">
        <v>731</v>
      </c>
      <c r="M2796" s="64">
        <v>11</v>
      </c>
      <c r="N2796" s="64">
        <v>5</v>
      </c>
    </row>
    <row r="2797" spans="1:14" x14ac:dyDescent="0.25">
      <c r="A2797" t="s">
        <v>834</v>
      </c>
      <c r="B2797" s="1" t="s">
        <v>872</v>
      </c>
      <c r="C2797" s="291" t="s">
        <v>875</v>
      </c>
      <c r="D2797" s="1" t="s">
        <v>837</v>
      </c>
      <c r="E2797" s="1">
        <v>90.6</v>
      </c>
      <c r="J2797" s="64" t="s">
        <v>430</v>
      </c>
      <c r="K2797" s="64" t="s">
        <v>726</v>
      </c>
      <c r="L2797" s="64" t="s">
        <v>731</v>
      </c>
      <c r="M2797" s="64">
        <v>12</v>
      </c>
      <c r="N2797" s="64">
        <v>5.31</v>
      </c>
    </row>
    <row r="2798" spans="1:14" x14ac:dyDescent="0.25">
      <c r="A2798" t="s">
        <v>834</v>
      </c>
      <c r="B2798" s="1" t="s">
        <v>872</v>
      </c>
      <c r="C2798" s="291" t="s">
        <v>836</v>
      </c>
      <c r="D2798" s="1" t="s">
        <v>837</v>
      </c>
      <c r="E2798" s="1">
        <v>7.6</v>
      </c>
      <c r="J2798" s="64" t="s">
        <v>430</v>
      </c>
      <c r="K2798" s="64" t="s">
        <v>726</v>
      </c>
      <c r="L2798" s="64" t="s">
        <v>732</v>
      </c>
      <c r="M2798" s="64">
        <v>3</v>
      </c>
      <c r="N2798" s="64">
        <v>1.41</v>
      </c>
    </row>
    <row r="2799" spans="1:14" x14ac:dyDescent="0.25">
      <c r="A2799" t="s">
        <v>834</v>
      </c>
      <c r="B2799" s="1" t="s">
        <v>872</v>
      </c>
      <c r="C2799" s="291" t="s">
        <v>838</v>
      </c>
      <c r="D2799" s="1" t="s">
        <v>837</v>
      </c>
      <c r="E2799" s="1">
        <v>11.4</v>
      </c>
      <c r="J2799" s="64" t="s">
        <v>430</v>
      </c>
      <c r="K2799" s="64" t="s">
        <v>726</v>
      </c>
      <c r="L2799" s="64" t="s">
        <v>732</v>
      </c>
      <c r="M2799" s="64">
        <v>4</v>
      </c>
      <c r="N2799" s="64">
        <v>1.96</v>
      </c>
    </row>
    <row r="2800" spans="1:14" x14ac:dyDescent="0.25">
      <c r="A2800" t="s">
        <v>834</v>
      </c>
      <c r="B2800" s="1" t="s">
        <v>872</v>
      </c>
      <c r="C2800" s="291" t="s">
        <v>839</v>
      </c>
      <c r="D2800" s="1" t="s">
        <v>837</v>
      </c>
      <c r="E2800" s="1">
        <v>17.399999999999999</v>
      </c>
      <c r="J2800" s="64" t="s">
        <v>430</v>
      </c>
      <c r="K2800" s="64" t="s">
        <v>726</v>
      </c>
      <c r="L2800" s="64" t="s">
        <v>732</v>
      </c>
      <c r="M2800" s="64">
        <v>5</v>
      </c>
      <c r="N2800" s="64">
        <v>2.5099999999999998</v>
      </c>
    </row>
    <row r="2801" spans="1:14" x14ac:dyDescent="0.25">
      <c r="A2801" t="s">
        <v>834</v>
      </c>
      <c r="B2801" s="1" t="s">
        <v>872</v>
      </c>
      <c r="C2801" s="291" t="s">
        <v>876</v>
      </c>
      <c r="D2801" s="1" t="s">
        <v>837</v>
      </c>
      <c r="E2801" s="1">
        <v>24.8</v>
      </c>
      <c r="J2801" s="64" t="s">
        <v>430</v>
      </c>
      <c r="K2801" s="64" t="s">
        <v>726</v>
      </c>
      <c r="L2801" s="64" t="s">
        <v>732</v>
      </c>
      <c r="M2801" s="64">
        <v>6</v>
      </c>
      <c r="N2801" s="64">
        <v>3.06</v>
      </c>
    </row>
    <row r="2802" spans="1:14" x14ac:dyDescent="0.25">
      <c r="A2802" t="s">
        <v>834</v>
      </c>
      <c r="B2802" s="1" t="s">
        <v>872</v>
      </c>
      <c r="C2802" s="291" t="s">
        <v>840</v>
      </c>
      <c r="D2802" s="1" t="s">
        <v>837</v>
      </c>
      <c r="E2802" s="1">
        <v>15.6</v>
      </c>
      <c r="J2802" s="64" t="s">
        <v>430</v>
      </c>
      <c r="K2802" s="64" t="s">
        <v>726</v>
      </c>
      <c r="L2802" s="64" t="s">
        <v>732</v>
      </c>
      <c r="M2802" s="64">
        <v>7</v>
      </c>
      <c r="N2802" s="64">
        <v>3.51</v>
      </c>
    </row>
    <row r="2803" spans="1:14" x14ac:dyDescent="0.25">
      <c r="A2803" t="s">
        <v>834</v>
      </c>
      <c r="B2803" s="1" t="s">
        <v>872</v>
      </c>
      <c r="C2803" s="291" t="s">
        <v>841</v>
      </c>
      <c r="D2803" s="1" t="s">
        <v>837</v>
      </c>
      <c r="E2803" s="1">
        <v>24.6</v>
      </c>
      <c r="J2803" s="64" t="s">
        <v>430</v>
      </c>
      <c r="K2803" s="64" t="s">
        <v>726</v>
      </c>
      <c r="L2803" s="64" t="s">
        <v>732</v>
      </c>
      <c r="M2803" s="64">
        <v>8</v>
      </c>
      <c r="N2803" s="64">
        <v>3.95</v>
      </c>
    </row>
    <row r="2804" spans="1:14" x14ac:dyDescent="0.25">
      <c r="A2804" t="s">
        <v>834</v>
      </c>
      <c r="B2804" s="1" t="s">
        <v>872</v>
      </c>
      <c r="C2804" s="291" t="s">
        <v>842</v>
      </c>
      <c r="D2804" s="1" t="s">
        <v>837</v>
      </c>
      <c r="E2804" s="1">
        <v>37.299999999999997</v>
      </c>
      <c r="J2804" s="64" t="s">
        <v>430</v>
      </c>
      <c r="K2804" s="64" t="s">
        <v>726</v>
      </c>
      <c r="L2804" s="64" t="s">
        <v>732</v>
      </c>
      <c r="M2804" s="64">
        <v>9</v>
      </c>
      <c r="N2804" s="64">
        <v>4.4000000000000004</v>
      </c>
    </row>
    <row r="2805" spans="1:14" x14ac:dyDescent="0.25">
      <c r="A2805" t="s">
        <v>834</v>
      </c>
      <c r="B2805" s="1" t="s">
        <v>872</v>
      </c>
      <c r="C2805" s="291" t="s">
        <v>843</v>
      </c>
      <c r="D2805" s="1" t="s">
        <v>837</v>
      </c>
      <c r="E2805" s="1">
        <v>20.5</v>
      </c>
      <c r="J2805" s="64" t="s">
        <v>430</v>
      </c>
      <c r="K2805" s="64" t="s">
        <v>726</v>
      </c>
      <c r="L2805" s="64" t="s">
        <v>732</v>
      </c>
      <c r="M2805" s="64">
        <v>10</v>
      </c>
      <c r="N2805" s="64">
        <v>4.72</v>
      </c>
    </row>
    <row r="2806" spans="1:14" x14ac:dyDescent="0.25">
      <c r="A2806" t="s">
        <v>834</v>
      </c>
      <c r="B2806" s="1" t="s">
        <v>872</v>
      </c>
      <c r="C2806" s="291" t="s">
        <v>844</v>
      </c>
      <c r="D2806" s="1" t="s">
        <v>837</v>
      </c>
      <c r="E2806" s="1">
        <v>31.6</v>
      </c>
      <c r="J2806" s="64" t="s">
        <v>430</v>
      </c>
      <c r="K2806" s="64" t="s">
        <v>726</v>
      </c>
      <c r="L2806" s="64" t="s">
        <v>732</v>
      </c>
      <c r="M2806" s="64">
        <v>11</v>
      </c>
      <c r="N2806" s="64">
        <v>5.04</v>
      </c>
    </row>
    <row r="2807" spans="1:14" x14ac:dyDescent="0.25">
      <c r="A2807" t="s">
        <v>834</v>
      </c>
      <c r="B2807" s="1" t="s">
        <v>872</v>
      </c>
      <c r="C2807" s="291" t="s">
        <v>845</v>
      </c>
      <c r="D2807" s="1" t="s">
        <v>837</v>
      </c>
      <c r="E2807" s="1">
        <v>46.3</v>
      </c>
      <c r="J2807" s="64" t="s">
        <v>430</v>
      </c>
      <c r="K2807" s="64" t="s">
        <v>726</v>
      </c>
      <c r="L2807" s="64" t="s">
        <v>732</v>
      </c>
      <c r="M2807" s="64">
        <v>12</v>
      </c>
      <c r="N2807" s="64">
        <v>5.36</v>
      </c>
    </row>
    <row r="2808" spans="1:14" x14ac:dyDescent="0.25">
      <c r="A2808" t="s">
        <v>834</v>
      </c>
      <c r="B2808" s="1" t="s">
        <v>872</v>
      </c>
      <c r="C2808" s="291" t="s">
        <v>877</v>
      </c>
      <c r="D2808" s="1" t="s">
        <v>837</v>
      </c>
      <c r="E2808" s="1">
        <v>25.2</v>
      </c>
      <c r="J2808" s="64" t="s">
        <v>430</v>
      </c>
      <c r="K2808" s="64" t="s">
        <v>726</v>
      </c>
      <c r="L2808" s="64" t="s">
        <v>733</v>
      </c>
      <c r="M2808" s="64">
        <v>3</v>
      </c>
      <c r="N2808" s="64">
        <v>1.04</v>
      </c>
    </row>
    <row r="2809" spans="1:14" x14ac:dyDescent="0.25">
      <c r="A2809" t="s">
        <v>834</v>
      </c>
      <c r="B2809" s="1" t="s">
        <v>872</v>
      </c>
      <c r="C2809" s="291" t="s">
        <v>846</v>
      </c>
      <c r="D2809" s="1" t="s">
        <v>837</v>
      </c>
      <c r="E2809" s="1">
        <v>37.700000000000003</v>
      </c>
      <c r="J2809" s="64" t="s">
        <v>430</v>
      </c>
      <c r="K2809" s="64" t="s">
        <v>726</v>
      </c>
      <c r="L2809" s="64" t="s">
        <v>733</v>
      </c>
      <c r="M2809" s="64">
        <v>4</v>
      </c>
      <c r="N2809" s="64">
        <v>1.35</v>
      </c>
    </row>
    <row r="2810" spans="1:14" x14ac:dyDescent="0.25">
      <c r="A2810" t="s">
        <v>834</v>
      </c>
      <c r="B2810" s="1" t="s">
        <v>872</v>
      </c>
      <c r="C2810" s="291" t="s">
        <v>847</v>
      </c>
      <c r="D2810" s="1" t="s">
        <v>837</v>
      </c>
      <c r="E2810" s="1">
        <v>59.8</v>
      </c>
      <c r="J2810" s="64" t="s">
        <v>430</v>
      </c>
      <c r="K2810" s="64" t="s">
        <v>726</v>
      </c>
      <c r="L2810" s="64" t="s">
        <v>733</v>
      </c>
      <c r="M2810" s="64">
        <v>5</v>
      </c>
      <c r="N2810" s="64">
        <v>1.67</v>
      </c>
    </row>
    <row r="2811" spans="1:14" x14ac:dyDescent="0.25">
      <c r="A2811" t="s">
        <v>834</v>
      </c>
      <c r="B2811" s="1" t="s">
        <v>872</v>
      </c>
      <c r="C2811" s="291" t="s">
        <v>878</v>
      </c>
      <c r="D2811" s="1" t="s">
        <v>837</v>
      </c>
      <c r="E2811" s="1">
        <v>84</v>
      </c>
      <c r="J2811" s="64" t="s">
        <v>430</v>
      </c>
      <c r="K2811" s="64" t="s">
        <v>726</v>
      </c>
      <c r="L2811" s="64" t="s">
        <v>733</v>
      </c>
      <c r="M2811" s="64">
        <v>6</v>
      </c>
      <c r="N2811" s="64">
        <v>1.98</v>
      </c>
    </row>
    <row r="2812" spans="1:14" x14ac:dyDescent="0.25">
      <c r="A2812" t="s">
        <v>834</v>
      </c>
      <c r="B2812" s="1" t="s">
        <v>872</v>
      </c>
      <c r="C2812" s="291" t="s">
        <v>879</v>
      </c>
      <c r="D2812" s="1" t="s">
        <v>837</v>
      </c>
      <c r="E2812" s="1">
        <v>33.200000000000003</v>
      </c>
      <c r="J2812" s="64" t="s">
        <v>430</v>
      </c>
      <c r="K2812" s="64" t="s">
        <v>726</v>
      </c>
      <c r="L2812" s="64" t="s">
        <v>733</v>
      </c>
      <c r="M2812" s="64">
        <v>7</v>
      </c>
      <c r="N2812" s="64">
        <v>2.2599999999999998</v>
      </c>
    </row>
    <row r="2813" spans="1:14" x14ac:dyDescent="0.25">
      <c r="A2813" t="s">
        <v>834</v>
      </c>
      <c r="B2813" s="1" t="s">
        <v>872</v>
      </c>
      <c r="C2813" s="291" t="s">
        <v>880</v>
      </c>
      <c r="D2813" s="1" t="s">
        <v>837</v>
      </c>
      <c r="E2813" s="1">
        <v>52.1</v>
      </c>
      <c r="J2813" s="64" t="s">
        <v>430</v>
      </c>
      <c r="K2813" s="64" t="s">
        <v>726</v>
      </c>
      <c r="L2813" s="64" t="s">
        <v>733</v>
      </c>
      <c r="M2813" s="64">
        <v>8</v>
      </c>
      <c r="N2813" s="64">
        <v>2.54</v>
      </c>
    </row>
    <row r="2814" spans="1:14" x14ac:dyDescent="0.25">
      <c r="A2814" t="s">
        <v>834</v>
      </c>
      <c r="B2814" s="1" t="s">
        <v>872</v>
      </c>
      <c r="C2814" s="291" t="s">
        <v>881</v>
      </c>
      <c r="D2814" s="1" t="s">
        <v>837</v>
      </c>
      <c r="E2814" s="1">
        <v>71.599999999999994</v>
      </c>
      <c r="J2814" s="64" t="s">
        <v>430</v>
      </c>
      <c r="K2814" s="64" t="s">
        <v>726</v>
      </c>
      <c r="L2814" s="64" t="s">
        <v>733</v>
      </c>
      <c r="M2814" s="64">
        <v>9</v>
      </c>
      <c r="N2814" s="64">
        <v>2.82</v>
      </c>
    </row>
    <row r="2815" spans="1:14" x14ac:dyDescent="0.25">
      <c r="A2815" t="s">
        <v>834</v>
      </c>
      <c r="B2815" s="1" t="s">
        <v>872</v>
      </c>
      <c r="C2815" s="291" t="s">
        <v>882</v>
      </c>
      <c r="D2815" s="1" t="s">
        <v>837</v>
      </c>
      <c r="E2815" s="1">
        <v>42.1</v>
      </c>
      <c r="J2815" s="64" t="s">
        <v>430</v>
      </c>
      <c r="K2815" s="64" t="s">
        <v>726</v>
      </c>
      <c r="L2815" s="64" t="s">
        <v>733</v>
      </c>
      <c r="M2815" s="64">
        <v>10</v>
      </c>
      <c r="N2815" s="64">
        <v>3.36</v>
      </c>
    </row>
    <row r="2816" spans="1:14" x14ac:dyDescent="0.25">
      <c r="A2816" t="s">
        <v>834</v>
      </c>
      <c r="B2816" s="1" t="s">
        <v>872</v>
      </c>
      <c r="C2816" s="291" t="s">
        <v>883</v>
      </c>
      <c r="D2816" s="1" t="s">
        <v>837</v>
      </c>
      <c r="E2816" s="1">
        <v>66.099999999999994</v>
      </c>
      <c r="J2816" s="64" t="s">
        <v>430</v>
      </c>
      <c r="K2816" s="64" t="s">
        <v>726</v>
      </c>
      <c r="L2816" s="64" t="s">
        <v>733</v>
      </c>
      <c r="M2816" s="64">
        <v>11</v>
      </c>
      <c r="N2816" s="64">
        <v>3.91</v>
      </c>
    </row>
    <row r="2817" spans="1:14" x14ac:dyDescent="0.25">
      <c r="A2817" t="s">
        <v>834</v>
      </c>
      <c r="B2817" s="1" t="s">
        <v>872</v>
      </c>
      <c r="C2817" s="291" t="s">
        <v>884</v>
      </c>
      <c r="D2817" s="1" t="s">
        <v>837</v>
      </c>
      <c r="E2817" s="1">
        <v>90.6</v>
      </c>
      <c r="J2817" s="64" t="s">
        <v>430</v>
      </c>
      <c r="K2817" s="64" t="s">
        <v>726</v>
      </c>
      <c r="L2817" s="64" t="s">
        <v>733</v>
      </c>
      <c r="M2817" s="64">
        <v>12</v>
      </c>
      <c r="N2817" s="64">
        <v>4.45</v>
      </c>
    </row>
    <row r="2818" spans="1:14" x14ac:dyDescent="0.25">
      <c r="A2818" t="s">
        <v>834</v>
      </c>
      <c r="B2818" s="1" t="s">
        <v>872</v>
      </c>
      <c r="C2818" s="291" t="s">
        <v>848</v>
      </c>
      <c r="D2818" s="1" t="s">
        <v>837</v>
      </c>
      <c r="E2818" s="1">
        <v>7.2</v>
      </c>
      <c r="J2818" s="64" t="s">
        <v>430</v>
      </c>
      <c r="K2818" s="64" t="s">
        <v>726</v>
      </c>
      <c r="L2818" s="64" t="s">
        <v>734</v>
      </c>
      <c r="M2818" s="64">
        <v>3</v>
      </c>
      <c r="N2818" s="64">
        <v>1.03</v>
      </c>
    </row>
    <row r="2819" spans="1:14" x14ac:dyDescent="0.25">
      <c r="A2819" t="s">
        <v>834</v>
      </c>
      <c r="B2819" s="1" t="s">
        <v>872</v>
      </c>
      <c r="C2819" s="291" t="s">
        <v>849</v>
      </c>
      <c r="D2819" s="1" t="s">
        <v>837</v>
      </c>
      <c r="E2819" s="1">
        <v>11.5</v>
      </c>
      <c r="J2819" s="64" t="s">
        <v>430</v>
      </c>
      <c r="K2819" s="64" t="s">
        <v>726</v>
      </c>
      <c r="L2819" s="64" t="s">
        <v>734</v>
      </c>
      <c r="M2819" s="64">
        <v>4</v>
      </c>
      <c r="N2819" s="64">
        <v>1.34</v>
      </c>
    </row>
    <row r="2820" spans="1:14" x14ac:dyDescent="0.25">
      <c r="A2820" t="s">
        <v>834</v>
      </c>
      <c r="B2820" s="1" t="s">
        <v>872</v>
      </c>
      <c r="C2820" s="291" t="s">
        <v>850</v>
      </c>
      <c r="D2820" s="1" t="s">
        <v>837</v>
      </c>
      <c r="E2820" s="1">
        <v>17.2</v>
      </c>
      <c r="J2820" s="64" t="s">
        <v>430</v>
      </c>
      <c r="K2820" s="64" t="s">
        <v>726</v>
      </c>
      <c r="L2820" s="64" t="s">
        <v>734</v>
      </c>
      <c r="M2820" s="64">
        <v>5</v>
      </c>
      <c r="N2820" s="64">
        <v>1.64</v>
      </c>
    </row>
    <row r="2821" spans="1:14" x14ac:dyDescent="0.25">
      <c r="A2821" t="s">
        <v>834</v>
      </c>
      <c r="B2821" s="1" t="s">
        <v>872</v>
      </c>
      <c r="C2821" s="291" t="s">
        <v>885</v>
      </c>
      <c r="D2821" s="1" t="s">
        <v>837</v>
      </c>
      <c r="E2821" s="1">
        <v>24.8</v>
      </c>
      <c r="J2821" s="64" t="s">
        <v>430</v>
      </c>
      <c r="K2821" s="64" t="s">
        <v>726</v>
      </c>
      <c r="L2821" s="64" t="s">
        <v>734</v>
      </c>
      <c r="M2821" s="64">
        <v>6</v>
      </c>
      <c r="N2821" s="64">
        <v>1.95</v>
      </c>
    </row>
    <row r="2822" spans="1:14" x14ac:dyDescent="0.25">
      <c r="A2822" t="s">
        <v>834</v>
      </c>
      <c r="B2822" s="1" t="s">
        <v>872</v>
      </c>
      <c r="C2822" s="291" t="s">
        <v>851</v>
      </c>
      <c r="D2822" s="1" t="s">
        <v>837</v>
      </c>
      <c r="E2822" s="1">
        <v>15.6</v>
      </c>
      <c r="J2822" s="64" t="s">
        <v>430</v>
      </c>
      <c r="K2822" s="64" t="s">
        <v>726</v>
      </c>
      <c r="L2822" s="64" t="s">
        <v>734</v>
      </c>
      <c r="M2822" s="64">
        <v>7</v>
      </c>
      <c r="N2822" s="64">
        <v>2.25</v>
      </c>
    </row>
    <row r="2823" spans="1:14" x14ac:dyDescent="0.25">
      <c r="A2823" t="s">
        <v>834</v>
      </c>
      <c r="B2823" s="1" t="s">
        <v>872</v>
      </c>
      <c r="C2823" s="291" t="s">
        <v>852</v>
      </c>
      <c r="D2823" s="1" t="s">
        <v>837</v>
      </c>
      <c r="E2823" s="1">
        <v>24.3</v>
      </c>
      <c r="J2823" s="64" t="s">
        <v>430</v>
      </c>
      <c r="K2823" s="64" t="s">
        <v>726</v>
      </c>
      <c r="L2823" s="64" t="s">
        <v>734</v>
      </c>
      <c r="M2823" s="64">
        <v>8</v>
      </c>
      <c r="N2823" s="64">
        <v>2.54</v>
      </c>
    </row>
    <row r="2824" spans="1:14" x14ac:dyDescent="0.25">
      <c r="A2824" t="s">
        <v>834</v>
      </c>
      <c r="B2824" s="1" t="s">
        <v>872</v>
      </c>
      <c r="C2824" s="291" t="s">
        <v>853</v>
      </c>
      <c r="D2824" s="1" t="s">
        <v>837</v>
      </c>
      <c r="E2824" s="1">
        <v>34.9</v>
      </c>
      <c r="J2824" s="64" t="s">
        <v>430</v>
      </c>
      <c r="K2824" s="64" t="s">
        <v>726</v>
      </c>
      <c r="L2824" s="64" t="s">
        <v>734</v>
      </c>
      <c r="M2824" s="64">
        <v>9</v>
      </c>
      <c r="N2824" s="64">
        <v>2.84</v>
      </c>
    </row>
    <row r="2825" spans="1:14" x14ac:dyDescent="0.25">
      <c r="A2825" t="s">
        <v>834</v>
      </c>
      <c r="B2825" s="1" t="s">
        <v>872</v>
      </c>
      <c r="C2825" s="291" t="s">
        <v>854</v>
      </c>
      <c r="D2825" s="1" t="s">
        <v>837</v>
      </c>
      <c r="E2825" s="1">
        <v>20.3</v>
      </c>
      <c r="J2825" s="64" t="s">
        <v>430</v>
      </c>
      <c r="K2825" s="64" t="s">
        <v>726</v>
      </c>
      <c r="L2825" s="64" t="s">
        <v>734</v>
      </c>
      <c r="M2825" s="64">
        <v>10</v>
      </c>
      <c r="N2825" s="64">
        <v>3.38</v>
      </c>
    </row>
    <row r="2826" spans="1:14" x14ac:dyDescent="0.25">
      <c r="A2826" t="s">
        <v>834</v>
      </c>
      <c r="B2826" s="1" t="s">
        <v>872</v>
      </c>
      <c r="C2826" s="291" t="s">
        <v>855</v>
      </c>
      <c r="D2826" s="1" t="s">
        <v>837</v>
      </c>
      <c r="E2826" s="1">
        <v>30.8</v>
      </c>
      <c r="J2826" s="64" t="s">
        <v>430</v>
      </c>
      <c r="K2826" s="64" t="s">
        <v>726</v>
      </c>
      <c r="L2826" s="64" t="s">
        <v>734</v>
      </c>
      <c r="M2826" s="64">
        <v>11</v>
      </c>
      <c r="N2826" s="64">
        <v>3.92</v>
      </c>
    </row>
    <row r="2827" spans="1:14" x14ac:dyDescent="0.25">
      <c r="A2827" t="s">
        <v>834</v>
      </c>
      <c r="B2827" s="1" t="s">
        <v>872</v>
      </c>
      <c r="C2827" s="291" t="s">
        <v>856</v>
      </c>
      <c r="D2827" s="1" t="s">
        <v>837</v>
      </c>
      <c r="E2827" s="1">
        <v>46.1</v>
      </c>
      <c r="J2827" s="64" t="s">
        <v>430</v>
      </c>
      <c r="K2827" s="64" t="s">
        <v>726</v>
      </c>
      <c r="L2827" s="64" t="s">
        <v>734</v>
      </c>
      <c r="M2827" s="64">
        <v>12</v>
      </c>
      <c r="N2827" s="64">
        <v>4.46</v>
      </c>
    </row>
    <row r="2828" spans="1:14" x14ac:dyDescent="0.25">
      <c r="A2828" t="s">
        <v>834</v>
      </c>
      <c r="B2828" s="1" t="s">
        <v>872</v>
      </c>
      <c r="C2828" s="291" t="s">
        <v>886</v>
      </c>
      <c r="D2828" s="1" t="s">
        <v>837</v>
      </c>
      <c r="E2828" s="1">
        <v>25.2</v>
      </c>
      <c r="J2828" s="64" t="s">
        <v>430</v>
      </c>
      <c r="K2828" s="64" t="s">
        <v>726</v>
      </c>
      <c r="L2828" s="64" t="s">
        <v>735</v>
      </c>
      <c r="M2828" s="64">
        <v>3</v>
      </c>
      <c r="N2828" s="64">
        <v>1.03</v>
      </c>
    </row>
    <row r="2829" spans="1:14" x14ac:dyDescent="0.25">
      <c r="A2829" t="s">
        <v>834</v>
      </c>
      <c r="B2829" s="1" t="s">
        <v>872</v>
      </c>
      <c r="C2829" s="291" t="s">
        <v>857</v>
      </c>
      <c r="D2829" s="1" t="s">
        <v>837</v>
      </c>
      <c r="E2829" s="1">
        <v>37.700000000000003</v>
      </c>
      <c r="J2829" s="64" t="s">
        <v>430</v>
      </c>
      <c r="K2829" s="64" t="s">
        <v>726</v>
      </c>
      <c r="L2829" s="64" t="s">
        <v>735</v>
      </c>
      <c r="M2829" s="64">
        <v>4</v>
      </c>
      <c r="N2829" s="64">
        <v>1.34</v>
      </c>
    </row>
    <row r="2830" spans="1:14" x14ac:dyDescent="0.25">
      <c r="A2830" t="s">
        <v>834</v>
      </c>
      <c r="B2830" s="1" t="s">
        <v>872</v>
      </c>
      <c r="C2830" s="291" t="s">
        <v>858</v>
      </c>
      <c r="D2830" s="1" t="s">
        <v>837</v>
      </c>
      <c r="E2830" s="1">
        <v>59.4</v>
      </c>
      <c r="J2830" s="64" t="s">
        <v>430</v>
      </c>
      <c r="K2830" s="64" t="s">
        <v>726</v>
      </c>
      <c r="L2830" s="64" t="s">
        <v>735</v>
      </c>
      <c r="M2830" s="64">
        <v>5</v>
      </c>
      <c r="N2830" s="64">
        <v>1.64</v>
      </c>
    </row>
    <row r="2831" spans="1:14" x14ac:dyDescent="0.25">
      <c r="A2831" t="s">
        <v>834</v>
      </c>
      <c r="B2831" s="1" t="s">
        <v>872</v>
      </c>
      <c r="C2831" s="291" t="s">
        <v>887</v>
      </c>
      <c r="D2831" s="1" t="s">
        <v>837</v>
      </c>
      <c r="E2831" s="1">
        <v>81.599999999999994</v>
      </c>
      <c r="J2831" s="64" t="s">
        <v>430</v>
      </c>
      <c r="K2831" s="64" t="s">
        <v>726</v>
      </c>
      <c r="L2831" s="64" t="s">
        <v>735</v>
      </c>
      <c r="M2831" s="64">
        <v>6</v>
      </c>
      <c r="N2831" s="64">
        <v>1.95</v>
      </c>
    </row>
    <row r="2832" spans="1:14" x14ac:dyDescent="0.25">
      <c r="A2832" t="s">
        <v>834</v>
      </c>
      <c r="B2832" s="1" t="s">
        <v>872</v>
      </c>
      <c r="C2832" s="291" t="s">
        <v>888</v>
      </c>
      <c r="D2832" s="1" t="s">
        <v>837</v>
      </c>
      <c r="E2832" s="1">
        <v>33.200000000000003</v>
      </c>
      <c r="J2832" s="64" t="s">
        <v>430</v>
      </c>
      <c r="K2832" s="64" t="s">
        <v>726</v>
      </c>
      <c r="L2832" s="64" t="s">
        <v>735</v>
      </c>
      <c r="M2832" s="64">
        <v>7</v>
      </c>
      <c r="N2832" s="64">
        <v>2.25</v>
      </c>
    </row>
    <row r="2833" spans="1:14" x14ac:dyDescent="0.25">
      <c r="A2833" t="s">
        <v>834</v>
      </c>
      <c r="B2833" s="1" t="s">
        <v>872</v>
      </c>
      <c r="C2833" s="291" t="s">
        <v>889</v>
      </c>
      <c r="D2833" s="1" t="s">
        <v>837</v>
      </c>
      <c r="E2833" s="1">
        <v>52.1</v>
      </c>
      <c r="J2833" s="64" t="s">
        <v>430</v>
      </c>
      <c r="K2833" s="64" t="s">
        <v>726</v>
      </c>
      <c r="L2833" s="64" t="s">
        <v>735</v>
      </c>
      <c r="M2833" s="64">
        <v>8</v>
      </c>
      <c r="N2833" s="64">
        <v>2.54</v>
      </c>
    </row>
    <row r="2834" spans="1:14" x14ac:dyDescent="0.25">
      <c r="A2834" t="s">
        <v>834</v>
      </c>
      <c r="B2834" s="1" t="s">
        <v>872</v>
      </c>
      <c r="C2834" s="291" t="s">
        <v>890</v>
      </c>
      <c r="D2834" s="1" t="s">
        <v>837</v>
      </c>
      <c r="E2834" s="1">
        <v>71.599999999999994</v>
      </c>
      <c r="J2834" s="64" t="s">
        <v>430</v>
      </c>
      <c r="K2834" s="64" t="s">
        <v>726</v>
      </c>
      <c r="L2834" s="64" t="s">
        <v>735</v>
      </c>
      <c r="M2834" s="64">
        <v>9</v>
      </c>
      <c r="N2834" s="64">
        <v>2.84</v>
      </c>
    </row>
    <row r="2835" spans="1:14" x14ac:dyDescent="0.25">
      <c r="A2835" t="s">
        <v>834</v>
      </c>
      <c r="B2835" s="1" t="s">
        <v>872</v>
      </c>
      <c r="C2835" s="291" t="s">
        <v>891</v>
      </c>
      <c r="D2835" s="1" t="s">
        <v>837</v>
      </c>
      <c r="E2835" s="1">
        <v>42.1</v>
      </c>
      <c r="J2835" s="64" t="s">
        <v>430</v>
      </c>
      <c r="K2835" s="64" t="s">
        <v>726</v>
      </c>
      <c r="L2835" s="64" t="s">
        <v>735</v>
      </c>
      <c r="M2835" s="64">
        <v>10</v>
      </c>
      <c r="N2835" s="64">
        <v>3.38</v>
      </c>
    </row>
    <row r="2836" spans="1:14" x14ac:dyDescent="0.25">
      <c r="A2836" t="s">
        <v>834</v>
      </c>
      <c r="B2836" s="1" t="s">
        <v>872</v>
      </c>
      <c r="C2836" s="291" t="s">
        <v>892</v>
      </c>
      <c r="D2836" s="1" t="s">
        <v>837</v>
      </c>
      <c r="E2836" s="1">
        <v>66.099999999999994</v>
      </c>
      <c r="J2836" s="64" t="s">
        <v>430</v>
      </c>
      <c r="K2836" s="64" t="s">
        <v>726</v>
      </c>
      <c r="L2836" s="64" t="s">
        <v>735</v>
      </c>
      <c r="M2836" s="64">
        <v>11</v>
      </c>
      <c r="N2836" s="64">
        <v>3.92</v>
      </c>
    </row>
    <row r="2837" spans="1:14" x14ac:dyDescent="0.25">
      <c r="A2837" t="s">
        <v>834</v>
      </c>
      <c r="B2837" s="1" t="s">
        <v>872</v>
      </c>
      <c r="C2837" s="291" t="s">
        <v>893</v>
      </c>
      <c r="D2837" s="1" t="s">
        <v>837</v>
      </c>
      <c r="E2837" s="1">
        <v>90.6</v>
      </c>
      <c r="J2837" s="64" t="s">
        <v>430</v>
      </c>
      <c r="K2837" s="64" t="s">
        <v>726</v>
      </c>
      <c r="L2837" s="64" t="s">
        <v>735</v>
      </c>
      <c r="M2837" s="64">
        <v>12</v>
      </c>
      <c r="N2837" s="64">
        <v>4.46</v>
      </c>
    </row>
    <row r="2838" spans="1:14" x14ac:dyDescent="0.25">
      <c r="A2838" t="s">
        <v>834</v>
      </c>
      <c r="B2838" s="1" t="s">
        <v>872</v>
      </c>
      <c r="C2838" s="291" t="s">
        <v>859</v>
      </c>
      <c r="D2838" s="1" t="s">
        <v>837</v>
      </c>
      <c r="E2838" s="1">
        <v>7.3</v>
      </c>
      <c r="J2838" s="64" t="s">
        <v>430</v>
      </c>
      <c r="K2838" s="64" t="s">
        <v>726</v>
      </c>
      <c r="L2838" s="64" t="s">
        <v>736</v>
      </c>
      <c r="M2838" s="64">
        <v>3</v>
      </c>
      <c r="N2838" s="64">
        <v>1.61</v>
      </c>
    </row>
    <row r="2839" spans="1:14" x14ac:dyDescent="0.25">
      <c r="A2839" t="s">
        <v>834</v>
      </c>
      <c r="B2839" s="1" t="s">
        <v>872</v>
      </c>
      <c r="C2839" s="291" t="s">
        <v>860</v>
      </c>
      <c r="D2839" s="1" t="s">
        <v>837</v>
      </c>
      <c r="E2839" s="1">
        <v>11.4</v>
      </c>
      <c r="J2839" s="64" t="s">
        <v>430</v>
      </c>
      <c r="K2839" s="64" t="s">
        <v>726</v>
      </c>
      <c r="L2839" s="64" t="s">
        <v>736</v>
      </c>
      <c r="M2839" s="64">
        <v>4</v>
      </c>
      <c r="N2839" s="64">
        <v>2.25</v>
      </c>
    </row>
    <row r="2840" spans="1:14" x14ac:dyDescent="0.25">
      <c r="A2840" t="s">
        <v>834</v>
      </c>
      <c r="B2840" s="1" t="s">
        <v>872</v>
      </c>
      <c r="C2840" s="291" t="s">
        <v>861</v>
      </c>
      <c r="D2840" s="1" t="s">
        <v>837</v>
      </c>
      <c r="E2840" s="1">
        <v>17.2</v>
      </c>
      <c r="J2840" s="64" t="s">
        <v>430</v>
      </c>
      <c r="K2840" s="64" t="s">
        <v>726</v>
      </c>
      <c r="L2840" s="64" t="s">
        <v>736</v>
      </c>
      <c r="M2840" s="64">
        <v>5</v>
      </c>
      <c r="N2840" s="64">
        <v>2.88</v>
      </c>
    </row>
    <row r="2841" spans="1:14" x14ac:dyDescent="0.25">
      <c r="A2841" t="s">
        <v>834</v>
      </c>
      <c r="B2841" s="1" t="s">
        <v>872</v>
      </c>
      <c r="C2841" s="291" t="s">
        <v>894</v>
      </c>
      <c r="D2841" s="1" t="s">
        <v>837</v>
      </c>
      <c r="E2841" s="1">
        <v>24.8</v>
      </c>
      <c r="J2841" s="64" t="s">
        <v>430</v>
      </c>
      <c r="K2841" s="64" t="s">
        <v>726</v>
      </c>
      <c r="L2841" s="64" t="s">
        <v>736</v>
      </c>
      <c r="M2841" s="64">
        <v>6</v>
      </c>
      <c r="N2841" s="64">
        <v>3.52</v>
      </c>
    </row>
    <row r="2842" spans="1:14" x14ac:dyDescent="0.25">
      <c r="A2842" t="s">
        <v>834</v>
      </c>
      <c r="B2842" s="1" t="s">
        <v>872</v>
      </c>
      <c r="C2842" s="291" t="s">
        <v>862</v>
      </c>
      <c r="D2842" s="1" t="s">
        <v>837</v>
      </c>
      <c r="E2842" s="1">
        <v>15</v>
      </c>
      <c r="J2842" s="64" t="s">
        <v>430</v>
      </c>
      <c r="K2842" s="64" t="s">
        <v>726</v>
      </c>
      <c r="L2842" s="64" t="s">
        <v>736</v>
      </c>
      <c r="M2842" s="64">
        <v>7</v>
      </c>
      <c r="N2842" s="64">
        <v>4.1399999999999997</v>
      </c>
    </row>
    <row r="2843" spans="1:14" x14ac:dyDescent="0.25">
      <c r="A2843" t="s">
        <v>834</v>
      </c>
      <c r="B2843" s="1" t="s">
        <v>872</v>
      </c>
      <c r="C2843" s="291" t="s">
        <v>863</v>
      </c>
      <c r="D2843" s="1" t="s">
        <v>837</v>
      </c>
      <c r="E2843" s="1">
        <v>24.5</v>
      </c>
      <c r="J2843" s="64" t="s">
        <v>430</v>
      </c>
      <c r="K2843" s="64" t="s">
        <v>726</v>
      </c>
      <c r="L2843" s="64" t="s">
        <v>736</v>
      </c>
      <c r="M2843" s="64">
        <v>8</v>
      </c>
      <c r="N2843" s="64">
        <v>4.7699999999999996</v>
      </c>
    </row>
    <row r="2844" spans="1:14" x14ac:dyDescent="0.25">
      <c r="A2844" t="s">
        <v>834</v>
      </c>
      <c r="B2844" s="1" t="s">
        <v>872</v>
      </c>
      <c r="C2844" s="291" t="s">
        <v>864</v>
      </c>
      <c r="D2844" s="1" t="s">
        <v>837</v>
      </c>
      <c r="E2844" s="1">
        <v>35.799999999999997</v>
      </c>
      <c r="J2844" s="64" t="s">
        <v>430</v>
      </c>
      <c r="K2844" s="64" t="s">
        <v>726</v>
      </c>
      <c r="L2844" s="64" t="s">
        <v>736</v>
      </c>
      <c r="M2844" s="64">
        <v>9</v>
      </c>
      <c r="N2844" s="64">
        <v>5.39</v>
      </c>
    </row>
    <row r="2845" spans="1:14" x14ac:dyDescent="0.25">
      <c r="A2845" t="s">
        <v>834</v>
      </c>
      <c r="B2845" s="1" t="s">
        <v>872</v>
      </c>
      <c r="C2845" s="291" t="s">
        <v>865</v>
      </c>
      <c r="D2845" s="1" t="s">
        <v>837</v>
      </c>
      <c r="E2845" s="1">
        <v>19.7</v>
      </c>
      <c r="J2845" s="64" t="s">
        <v>430</v>
      </c>
      <c r="K2845" s="64" t="s">
        <v>726</v>
      </c>
      <c r="L2845" s="64" t="s">
        <v>736</v>
      </c>
      <c r="M2845" s="64">
        <v>10</v>
      </c>
      <c r="N2845" s="64">
        <v>6.34</v>
      </c>
    </row>
    <row r="2846" spans="1:14" x14ac:dyDescent="0.25">
      <c r="A2846" t="s">
        <v>834</v>
      </c>
      <c r="B2846" s="1" t="s">
        <v>872</v>
      </c>
      <c r="C2846" s="291" t="s">
        <v>866</v>
      </c>
      <c r="D2846" s="1" t="s">
        <v>837</v>
      </c>
      <c r="E2846" s="1">
        <v>30.9</v>
      </c>
      <c r="J2846" s="64" t="s">
        <v>430</v>
      </c>
      <c r="K2846" s="64" t="s">
        <v>726</v>
      </c>
      <c r="L2846" s="64" t="s">
        <v>736</v>
      </c>
      <c r="M2846" s="64">
        <v>11</v>
      </c>
      <c r="N2846" s="64">
        <v>7.3</v>
      </c>
    </row>
    <row r="2847" spans="1:14" x14ac:dyDescent="0.25">
      <c r="A2847" t="s">
        <v>834</v>
      </c>
      <c r="B2847" s="1" t="s">
        <v>872</v>
      </c>
      <c r="C2847" s="291" t="s">
        <v>867</v>
      </c>
      <c r="D2847" s="1" t="s">
        <v>837</v>
      </c>
      <c r="E2847" s="1">
        <v>44</v>
      </c>
      <c r="J2847" s="64" t="s">
        <v>430</v>
      </c>
      <c r="K2847" s="64" t="s">
        <v>726</v>
      </c>
      <c r="L2847" s="64" t="s">
        <v>736</v>
      </c>
      <c r="M2847" s="64">
        <v>12</v>
      </c>
      <c r="N2847" s="64">
        <v>8.25</v>
      </c>
    </row>
    <row r="2848" spans="1:14" x14ac:dyDescent="0.25">
      <c r="A2848" t="s">
        <v>834</v>
      </c>
      <c r="B2848" s="1" t="s">
        <v>872</v>
      </c>
      <c r="C2848" s="291" t="s">
        <v>895</v>
      </c>
      <c r="D2848" s="1" t="s">
        <v>837</v>
      </c>
      <c r="E2848" s="1">
        <v>25.2</v>
      </c>
      <c r="J2848" s="64" t="s">
        <v>430</v>
      </c>
      <c r="K2848" s="64" t="s">
        <v>726</v>
      </c>
      <c r="L2848" s="64" t="s">
        <v>737</v>
      </c>
      <c r="M2848" s="64">
        <v>3</v>
      </c>
      <c r="N2848" s="64">
        <v>1.6</v>
      </c>
    </row>
    <row r="2849" spans="1:14" x14ac:dyDescent="0.25">
      <c r="A2849" t="s">
        <v>834</v>
      </c>
      <c r="B2849" s="1" t="s">
        <v>872</v>
      </c>
      <c r="C2849" s="291" t="s">
        <v>868</v>
      </c>
      <c r="D2849" s="1" t="s">
        <v>837</v>
      </c>
      <c r="E2849" s="1">
        <v>37.700000000000003</v>
      </c>
      <c r="J2849" s="64" t="s">
        <v>430</v>
      </c>
      <c r="K2849" s="64" t="s">
        <v>726</v>
      </c>
      <c r="L2849" s="64" t="s">
        <v>737</v>
      </c>
      <c r="M2849" s="64">
        <v>4</v>
      </c>
      <c r="N2849" s="64">
        <v>2.2400000000000002</v>
      </c>
    </row>
    <row r="2850" spans="1:14" x14ac:dyDescent="0.25">
      <c r="A2850" t="s">
        <v>834</v>
      </c>
      <c r="B2850" s="1" t="s">
        <v>872</v>
      </c>
      <c r="C2850" s="291" t="s">
        <v>869</v>
      </c>
      <c r="D2850" s="1" t="s">
        <v>837</v>
      </c>
      <c r="E2850" s="1">
        <v>56.8</v>
      </c>
      <c r="J2850" s="64" t="s">
        <v>430</v>
      </c>
      <c r="K2850" s="64" t="s">
        <v>726</v>
      </c>
      <c r="L2850" s="64" t="s">
        <v>737</v>
      </c>
      <c r="M2850" s="64">
        <v>5</v>
      </c>
      <c r="N2850" s="64">
        <v>2.87</v>
      </c>
    </row>
    <row r="2851" spans="1:14" x14ac:dyDescent="0.25">
      <c r="A2851" t="s">
        <v>834</v>
      </c>
      <c r="B2851" s="1" t="s">
        <v>872</v>
      </c>
      <c r="C2851" s="291" t="s">
        <v>896</v>
      </c>
      <c r="D2851" s="1" t="s">
        <v>837</v>
      </c>
      <c r="E2851" s="1">
        <v>82.7</v>
      </c>
      <c r="J2851" s="64" t="s">
        <v>430</v>
      </c>
      <c r="K2851" s="64" t="s">
        <v>726</v>
      </c>
      <c r="L2851" s="64" t="s">
        <v>737</v>
      </c>
      <c r="M2851" s="64">
        <v>6</v>
      </c>
      <c r="N2851" s="64">
        <v>3.51</v>
      </c>
    </row>
    <row r="2852" spans="1:14" x14ac:dyDescent="0.25">
      <c r="A2852" t="s">
        <v>834</v>
      </c>
      <c r="B2852" s="1" t="s">
        <v>872</v>
      </c>
      <c r="C2852" s="291" t="s">
        <v>897</v>
      </c>
      <c r="D2852" s="1" t="s">
        <v>837</v>
      </c>
      <c r="E2852" s="1">
        <v>33.200000000000003</v>
      </c>
      <c r="J2852" s="64" t="s">
        <v>430</v>
      </c>
      <c r="K2852" s="64" t="s">
        <v>726</v>
      </c>
      <c r="L2852" s="64" t="s">
        <v>737</v>
      </c>
      <c r="M2852" s="64">
        <v>7</v>
      </c>
      <c r="N2852" s="64">
        <v>4.12</v>
      </c>
    </row>
    <row r="2853" spans="1:14" x14ac:dyDescent="0.25">
      <c r="A2853" t="s">
        <v>834</v>
      </c>
      <c r="B2853" s="1" t="s">
        <v>872</v>
      </c>
      <c r="C2853" s="291" t="s">
        <v>898</v>
      </c>
      <c r="D2853" s="1" t="s">
        <v>837</v>
      </c>
      <c r="E2853" s="1">
        <v>52.1</v>
      </c>
      <c r="J2853" s="64" t="s">
        <v>430</v>
      </c>
      <c r="K2853" s="64" t="s">
        <v>726</v>
      </c>
      <c r="L2853" s="64" t="s">
        <v>737</v>
      </c>
      <c r="M2853" s="64">
        <v>8</v>
      </c>
      <c r="N2853" s="64">
        <v>4.72</v>
      </c>
    </row>
    <row r="2854" spans="1:14" x14ac:dyDescent="0.25">
      <c r="A2854" t="s">
        <v>834</v>
      </c>
      <c r="B2854" s="1" t="s">
        <v>872</v>
      </c>
      <c r="C2854" s="291" t="s">
        <v>899</v>
      </c>
      <c r="D2854" s="1" t="s">
        <v>837</v>
      </c>
      <c r="E2854" s="1">
        <v>71.599999999999994</v>
      </c>
      <c r="J2854" s="64" t="s">
        <v>430</v>
      </c>
      <c r="K2854" s="64" t="s">
        <v>726</v>
      </c>
      <c r="L2854" s="64" t="s">
        <v>737</v>
      </c>
      <c r="M2854" s="64">
        <v>9</v>
      </c>
      <c r="N2854" s="64">
        <v>5.33</v>
      </c>
    </row>
    <row r="2855" spans="1:14" x14ac:dyDescent="0.25">
      <c r="A2855" t="s">
        <v>834</v>
      </c>
      <c r="B2855" s="1" t="s">
        <v>900</v>
      </c>
      <c r="C2855" s="291" t="s">
        <v>836</v>
      </c>
      <c r="D2855" s="1" t="s">
        <v>837</v>
      </c>
      <c r="E2855" s="1">
        <v>7.7</v>
      </c>
      <c r="J2855" s="64" t="s">
        <v>430</v>
      </c>
      <c r="K2855" s="64" t="s">
        <v>726</v>
      </c>
      <c r="L2855" s="64" t="s">
        <v>737</v>
      </c>
      <c r="M2855" s="64">
        <v>10</v>
      </c>
      <c r="N2855" s="64">
        <v>6.24</v>
      </c>
    </row>
    <row r="2856" spans="1:14" x14ac:dyDescent="0.25">
      <c r="A2856" t="s">
        <v>834</v>
      </c>
      <c r="B2856" s="1" t="s">
        <v>900</v>
      </c>
      <c r="C2856" s="291" t="s">
        <v>838</v>
      </c>
      <c r="D2856" s="1" t="s">
        <v>837</v>
      </c>
      <c r="E2856" s="1">
        <v>11.3</v>
      </c>
      <c r="J2856" s="64" t="s">
        <v>430</v>
      </c>
      <c r="K2856" s="64" t="s">
        <v>726</v>
      </c>
      <c r="L2856" s="64" t="s">
        <v>737</v>
      </c>
      <c r="M2856" s="64">
        <v>11</v>
      </c>
      <c r="N2856" s="64">
        <v>7.16</v>
      </c>
    </row>
    <row r="2857" spans="1:14" x14ac:dyDescent="0.25">
      <c r="A2857" t="s">
        <v>834</v>
      </c>
      <c r="B2857" s="1" t="s">
        <v>900</v>
      </c>
      <c r="C2857" s="291" t="s">
        <v>839</v>
      </c>
      <c r="D2857" s="1" t="s">
        <v>837</v>
      </c>
      <c r="E2857" s="1">
        <v>16.100000000000001</v>
      </c>
      <c r="J2857" s="64" t="s">
        <v>430</v>
      </c>
      <c r="K2857" s="64" t="s">
        <v>726</v>
      </c>
      <c r="L2857" s="64" t="s">
        <v>737</v>
      </c>
      <c r="M2857" s="64">
        <v>12</v>
      </c>
      <c r="N2857" s="64">
        <v>8.07</v>
      </c>
    </row>
    <row r="2858" spans="1:14" x14ac:dyDescent="0.25">
      <c r="A2858" t="s">
        <v>834</v>
      </c>
      <c r="B2858" s="1" t="s">
        <v>900</v>
      </c>
      <c r="C2858" s="291" t="s">
        <v>840</v>
      </c>
      <c r="D2858" s="1" t="s">
        <v>837</v>
      </c>
      <c r="E2858" s="1">
        <v>15.2</v>
      </c>
      <c r="J2858" s="64" t="s">
        <v>430</v>
      </c>
      <c r="K2858" s="64" t="s">
        <v>726</v>
      </c>
      <c r="L2858" s="64" t="s">
        <v>738</v>
      </c>
      <c r="M2858" s="64">
        <v>3</v>
      </c>
      <c r="N2858" s="64">
        <v>1.6</v>
      </c>
    </row>
    <row r="2859" spans="1:14" x14ac:dyDescent="0.25">
      <c r="A2859" t="s">
        <v>834</v>
      </c>
      <c r="B2859" s="1" t="s">
        <v>900</v>
      </c>
      <c r="C2859" s="291" t="s">
        <v>841</v>
      </c>
      <c r="D2859" s="1" t="s">
        <v>837</v>
      </c>
      <c r="E2859" s="1">
        <v>22.6</v>
      </c>
      <c r="J2859" s="64" t="s">
        <v>430</v>
      </c>
      <c r="K2859" s="64" t="s">
        <v>726</v>
      </c>
      <c r="L2859" s="64" t="s">
        <v>738</v>
      </c>
      <c r="M2859" s="64">
        <v>4</v>
      </c>
      <c r="N2859" s="64">
        <v>2.2400000000000002</v>
      </c>
    </row>
    <row r="2860" spans="1:14" x14ac:dyDescent="0.25">
      <c r="A2860" t="s">
        <v>834</v>
      </c>
      <c r="B2860" s="1" t="s">
        <v>900</v>
      </c>
      <c r="C2860" s="291" t="s">
        <v>842</v>
      </c>
      <c r="D2860" s="1" t="s">
        <v>837</v>
      </c>
      <c r="E2860" s="1">
        <v>31.5</v>
      </c>
      <c r="J2860" s="64" t="s">
        <v>430</v>
      </c>
      <c r="K2860" s="64" t="s">
        <v>726</v>
      </c>
      <c r="L2860" s="64" t="s">
        <v>738</v>
      </c>
      <c r="M2860" s="64">
        <v>5</v>
      </c>
      <c r="N2860" s="64">
        <v>2.87</v>
      </c>
    </row>
    <row r="2861" spans="1:14" x14ac:dyDescent="0.25">
      <c r="A2861" t="s">
        <v>834</v>
      </c>
      <c r="B2861" s="1" t="s">
        <v>900</v>
      </c>
      <c r="C2861" s="291" t="s">
        <v>843</v>
      </c>
      <c r="D2861" s="1" t="s">
        <v>837</v>
      </c>
      <c r="E2861" s="1">
        <v>20</v>
      </c>
      <c r="J2861" s="64" t="s">
        <v>430</v>
      </c>
      <c r="K2861" s="64" t="s">
        <v>726</v>
      </c>
      <c r="L2861" s="64" t="s">
        <v>738</v>
      </c>
      <c r="M2861" s="64">
        <v>6</v>
      </c>
      <c r="N2861" s="64">
        <v>3.51</v>
      </c>
    </row>
    <row r="2862" spans="1:14" x14ac:dyDescent="0.25">
      <c r="A2862" t="s">
        <v>834</v>
      </c>
      <c r="B2862" s="1" t="s">
        <v>900</v>
      </c>
      <c r="C2862" s="291" t="s">
        <v>844</v>
      </c>
      <c r="D2862" s="1" t="s">
        <v>837</v>
      </c>
      <c r="E2862" s="1">
        <v>27.6</v>
      </c>
      <c r="J2862" s="64" t="s">
        <v>430</v>
      </c>
      <c r="K2862" s="64" t="s">
        <v>726</v>
      </c>
      <c r="L2862" s="64" t="s">
        <v>738</v>
      </c>
      <c r="M2862" s="64">
        <v>7</v>
      </c>
      <c r="N2862" s="64">
        <v>4.12</v>
      </c>
    </row>
    <row r="2863" spans="1:14" x14ac:dyDescent="0.25">
      <c r="A2863" t="s">
        <v>834</v>
      </c>
      <c r="B2863" s="1" t="s">
        <v>900</v>
      </c>
      <c r="C2863" s="291" t="s">
        <v>845</v>
      </c>
      <c r="D2863" s="1" t="s">
        <v>837</v>
      </c>
      <c r="E2863" s="1">
        <v>41.1</v>
      </c>
      <c r="J2863" s="64" t="s">
        <v>430</v>
      </c>
      <c r="K2863" s="64" t="s">
        <v>726</v>
      </c>
      <c r="L2863" s="64" t="s">
        <v>738</v>
      </c>
      <c r="M2863" s="64">
        <v>8</v>
      </c>
      <c r="N2863" s="64">
        <v>4.72</v>
      </c>
    </row>
    <row r="2864" spans="1:14" x14ac:dyDescent="0.25">
      <c r="A2864" t="s">
        <v>834</v>
      </c>
      <c r="B2864" s="1" t="s">
        <v>900</v>
      </c>
      <c r="C2864" s="291" t="s">
        <v>846</v>
      </c>
      <c r="D2864" s="1" t="s">
        <v>837</v>
      </c>
      <c r="E2864" s="1">
        <v>34.200000000000003</v>
      </c>
      <c r="J2864" s="64" t="s">
        <v>430</v>
      </c>
      <c r="K2864" s="64" t="s">
        <v>726</v>
      </c>
      <c r="L2864" s="64" t="s">
        <v>738</v>
      </c>
      <c r="M2864" s="64">
        <v>9</v>
      </c>
      <c r="N2864" s="64">
        <v>5.33</v>
      </c>
    </row>
    <row r="2865" spans="1:14" x14ac:dyDescent="0.25">
      <c r="A2865" t="s">
        <v>834</v>
      </c>
      <c r="B2865" s="1" t="s">
        <v>900</v>
      </c>
      <c r="C2865" s="291" t="s">
        <v>847</v>
      </c>
      <c r="D2865" s="1" t="s">
        <v>837</v>
      </c>
      <c r="E2865" s="1">
        <v>49.6</v>
      </c>
      <c r="J2865" s="64" t="s">
        <v>430</v>
      </c>
      <c r="K2865" s="64" t="s">
        <v>726</v>
      </c>
      <c r="L2865" s="64" t="s">
        <v>738</v>
      </c>
      <c r="M2865" s="64">
        <v>10</v>
      </c>
      <c r="N2865" s="64">
        <v>6.24</v>
      </c>
    </row>
    <row r="2866" spans="1:14" x14ac:dyDescent="0.25">
      <c r="A2866" t="s">
        <v>834</v>
      </c>
      <c r="B2866" s="1" t="s">
        <v>900</v>
      </c>
      <c r="C2866" s="291" t="s">
        <v>848</v>
      </c>
      <c r="D2866" s="1" t="s">
        <v>837</v>
      </c>
      <c r="E2866" s="1">
        <v>7.3</v>
      </c>
      <c r="J2866" s="64" t="s">
        <v>430</v>
      </c>
      <c r="K2866" s="64" t="s">
        <v>726</v>
      </c>
      <c r="L2866" s="64" t="s">
        <v>738</v>
      </c>
      <c r="M2866" s="64">
        <v>11</v>
      </c>
      <c r="N2866" s="64">
        <v>7.16</v>
      </c>
    </row>
    <row r="2867" spans="1:14" x14ac:dyDescent="0.25">
      <c r="A2867" t="s">
        <v>834</v>
      </c>
      <c r="B2867" s="1" t="s">
        <v>900</v>
      </c>
      <c r="C2867" s="291" t="s">
        <v>849</v>
      </c>
      <c r="D2867" s="1" t="s">
        <v>837</v>
      </c>
      <c r="E2867" s="1">
        <v>11.3</v>
      </c>
      <c r="J2867" s="64" t="s">
        <v>430</v>
      </c>
      <c r="K2867" s="64" t="s">
        <v>726</v>
      </c>
      <c r="L2867" s="64" t="s">
        <v>738</v>
      </c>
      <c r="M2867" s="64">
        <v>12</v>
      </c>
      <c r="N2867" s="64">
        <v>8.07</v>
      </c>
    </row>
    <row r="2868" spans="1:14" x14ac:dyDescent="0.25">
      <c r="A2868" t="s">
        <v>834</v>
      </c>
      <c r="B2868" s="1" t="s">
        <v>900</v>
      </c>
      <c r="C2868" s="291" t="s">
        <v>850</v>
      </c>
      <c r="D2868" s="1" t="s">
        <v>837</v>
      </c>
      <c r="E2868" s="1">
        <v>17</v>
      </c>
      <c r="J2868" s="64" t="s">
        <v>430</v>
      </c>
      <c r="K2868" s="64" t="s">
        <v>726</v>
      </c>
      <c r="L2868" s="64" t="s">
        <v>739</v>
      </c>
      <c r="M2868" s="64">
        <v>3</v>
      </c>
      <c r="N2868" s="64">
        <v>1.18</v>
      </c>
    </row>
    <row r="2869" spans="1:14" x14ac:dyDescent="0.25">
      <c r="A2869" t="s">
        <v>834</v>
      </c>
      <c r="B2869" s="1" t="s">
        <v>900</v>
      </c>
      <c r="C2869" s="291" t="s">
        <v>851</v>
      </c>
      <c r="D2869" s="1" t="s">
        <v>837</v>
      </c>
      <c r="E2869" s="1">
        <v>15.3</v>
      </c>
      <c r="J2869" s="64" t="s">
        <v>430</v>
      </c>
      <c r="K2869" s="64" t="s">
        <v>726</v>
      </c>
      <c r="L2869" s="64" t="s">
        <v>739</v>
      </c>
      <c r="M2869" s="64">
        <v>4</v>
      </c>
      <c r="N2869" s="64">
        <v>1.59</v>
      </c>
    </row>
    <row r="2870" spans="1:14" x14ac:dyDescent="0.25">
      <c r="A2870" t="s">
        <v>834</v>
      </c>
      <c r="B2870" s="1" t="s">
        <v>900</v>
      </c>
      <c r="C2870" s="291" t="s">
        <v>852</v>
      </c>
      <c r="D2870" s="1" t="s">
        <v>837</v>
      </c>
      <c r="E2870" s="1">
        <v>21.7</v>
      </c>
      <c r="J2870" s="64" t="s">
        <v>430</v>
      </c>
      <c r="K2870" s="64" t="s">
        <v>726</v>
      </c>
      <c r="L2870" s="64" t="s">
        <v>739</v>
      </c>
      <c r="M2870" s="64">
        <v>5</v>
      </c>
      <c r="N2870" s="64">
        <v>2</v>
      </c>
    </row>
    <row r="2871" spans="1:14" x14ac:dyDescent="0.25">
      <c r="A2871" t="s">
        <v>834</v>
      </c>
      <c r="B2871" s="1" t="s">
        <v>900</v>
      </c>
      <c r="C2871" s="291" t="s">
        <v>853</v>
      </c>
      <c r="D2871" s="1" t="s">
        <v>837</v>
      </c>
      <c r="E2871" s="1">
        <v>30</v>
      </c>
      <c r="J2871" s="64" t="s">
        <v>430</v>
      </c>
      <c r="K2871" s="64" t="s">
        <v>726</v>
      </c>
      <c r="L2871" s="64" t="s">
        <v>739</v>
      </c>
      <c r="M2871" s="64">
        <v>6</v>
      </c>
      <c r="N2871" s="64">
        <v>2.41</v>
      </c>
    </row>
    <row r="2872" spans="1:14" x14ac:dyDescent="0.25">
      <c r="A2872" t="s">
        <v>834</v>
      </c>
      <c r="B2872" s="1" t="s">
        <v>900</v>
      </c>
      <c r="C2872" s="291" t="s">
        <v>854</v>
      </c>
      <c r="D2872" s="1" t="s">
        <v>837</v>
      </c>
      <c r="E2872" s="1">
        <v>21.5</v>
      </c>
      <c r="J2872" s="64" t="s">
        <v>430</v>
      </c>
      <c r="K2872" s="64" t="s">
        <v>726</v>
      </c>
      <c r="L2872" s="64" t="s">
        <v>739</v>
      </c>
      <c r="M2872" s="64">
        <v>7</v>
      </c>
      <c r="N2872" s="64">
        <v>2.76</v>
      </c>
    </row>
    <row r="2873" spans="1:14" x14ac:dyDescent="0.25">
      <c r="A2873" t="s">
        <v>834</v>
      </c>
      <c r="B2873" s="1" t="s">
        <v>900</v>
      </c>
      <c r="C2873" s="291" t="s">
        <v>855</v>
      </c>
      <c r="D2873" s="1" t="s">
        <v>837</v>
      </c>
      <c r="E2873" s="1">
        <v>26.6</v>
      </c>
      <c r="J2873" s="64" t="s">
        <v>430</v>
      </c>
      <c r="K2873" s="64" t="s">
        <v>726</v>
      </c>
      <c r="L2873" s="64" t="s">
        <v>739</v>
      </c>
      <c r="M2873" s="64">
        <v>8</v>
      </c>
      <c r="N2873" s="64">
        <v>3.12</v>
      </c>
    </row>
    <row r="2874" spans="1:14" x14ac:dyDescent="0.25">
      <c r="A2874" t="s">
        <v>834</v>
      </c>
      <c r="B2874" s="1" t="s">
        <v>900</v>
      </c>
      <c r="C2874" s="291" t="s">
        <v>856</v>
      </c>
      <c r="D2874" s="1" t="s">
        <v>837</v>
      </c>
      <c r="E2874" s="1">
        <v>38.700000000000003</v>
      </c>
      <c r="J2874" s="64" t="s">
        <v>430</v>
      </c>
      <c r="K2874" s="64" t="s">
        <v>726</v>
      </c>
      <c r="L2874" s="64" t="s">
        <v>739</v>
      </c>
      <c r="M2874" s="64">
        <v>9</v>
      </c>
      <c r="N2874" s="64">
        <v>3.47</v>
      </c>
    </row>
    <row r="2875" spans="1:14" x14ac:dyDescent="0.25">
      <c r="A2875" t="s">
        <v>834</v>
      </c>
      <c r="B2875" s="1" t="s">
        <v>900</v>
      </c>
      <c r="C2875" s="291" t="s">
        <v>857</v>
      </c>
      <c r="D2875" s="1" t="s">
        <v>837</v>
      </c>
      <c r="E2875" s="1">
        <v>34.200000000000003</v>
      </c>
      <c r="J2875" s="64" t="s">
        <v>430</v>
      </c>
      <c r="K2875" s="64" t="s">
        <v>726</v>
      </c>
      <c r="L2875" s="64" t="s">
        <v>739</v>
      </c>
      <c r="M2875" s="64">
        <v>10</v>
      </c>
      <c r="N2875" s="64">
        <v>3.83</v>
      </c>
    </row>
    <row r="2876" spans="1:14" x14ac:dyDescent="0.25">
      <c r="A2876" t="s">
        <v>834</v>
      </c>
      <c r="B2876" s="1" t="s">
        <v>900</v>
      </c>
      <c r="C2876" s="291" t="s">
        <v>858</v>
      </c>
      <c r="D2876" s="1" t="s">
        <v>837</v>
      </c>
      <c r="E2876" s="1">
        <v>46.4</v>
      </c>
      <c r="J2876" s="64" t="s">
        <v>430</v>
      </c>
      <c r="K2876" s="64" t="s">
        <v>726</v>
      </c>
      <c r="L2876" s="64" t="s">
        <v>739</v>
      </c>
      <c r="M2876" s="64">
        <v>11</v>
      </c>
      <c r="N2876" s="64">
        <v>4.1900000000000004</v>
      </c>
    </row>
    <row r="2877" spans="1:14" x14ac:dyDescent="0.25">
      <c r="A2877" t="s">
        <v>834</v>
      </c>
      <c r="B2877" s="1" t="s">
        <v>900</v>
      </c>
      <c r="C2877" s="291" t="s">
        <v>859</v>
      </c>
      <c r="D2877" s="1" t="s">
        <v>837</v>
      </c>
      <c r="E2877" s="1">
        <v>7.9</v>
      </c>
      <c r="J2877" s="64" t="s">
        <v>430</v>
      </c>
      <c r="K2877" s="64" t="s">
        <v>726</v>
      </c>
      <c r="L2877" s="64" t="s">
        <v>739</v>
      </c>
      <c r="M2877" s="64">
        <v>12</v>
      </c>
      <c r="N2877" s="64">
        <v>4.55</v>
      </c>
    </row>
    <row r="2878" spans="1:14" x14ac:dyDescent="0.25">
      <c r="A2878" t="s">
        <v>834</v>
      </c>
      <c r="B2878" s="1" t="s">
        <v>900</v>
      </c>
      <c r="C2878" s="291" t="s">
        <v>860</v>
      </c>
      <c r="D2878" s="1" t="s">
        <v>837</v>
      </c>
      <c r="E2878" s="1">
        <v>11.5</v>
      </c>
      <c r="J2878" s="64" t="s">
        <v>430</v>
      </c>
      <c r="K2878" s="64" t="s">
        <v>726</v>
      </c>
      <c r="L2878" s="64" t="s">
        <v>739</v>
      </c>
      <c r="M2878" s="64">
        <v>13</v>
      </c>
      <c r="N2878" s="64">
        <v>4.9000000000000004</v>
      </c>
    </row>
    <row r="2879" spans="1:14" x14ac:dyDescent="0.25">
      <c r="A2879" t="s">
        <v>834</v>
      </c>
      <c r="B2879" s="1" t="s">
        <v>900</v>
      </c>
      <c r="C2879" s="291" t="s">
        <v>861</v>
      </c>
      <c r="D2879" s="1" t="s">
        <v>837</v>
      </c>
      <c r="E2879" s="1">
        <v>16.3</v>
      </c>
      <c r="J2879" s="64" t="s">
        <v>430</v>
      </c>
      <c r="K2879" s="64" t="s">
        <v>726</v>
      </c>
      <c r="L2879" s="64" t="s">
        <v>739</v>
      </c>
      <c r="M2879" s="64">
        <v>14</v>
      </c>
      <c r="N2879" s="64">
        <v>5.25</v>
      </c>
    </row>
    <row r="2880" spans="1:14" x14ac:dyDescent="0.25">
      <c r="A2880" t="s">
        <v>834</v>
      </c>
      <c r="B2880" s="1" t="s">
        <v>900</v>
      </c>
      <c r="C2880" s="291" t="s">
        <v>862</v>
      </c>
      <c r="D2880" s="1" t="s">
        <v>837</v>
      </c>
      <c r="E2880" s="1">
        <v>15.3</v>
      </c>
      <c r="J2880" s="64" t="s">
        <v>430</v>
      </c>
      <c r="K2880" s="64" t="s">
        <v>726</v>
      </c>
      <c r="L2880" s="64" t="s">
        <v>739</v>
      </c>
      <c r="M2880" s="64">
        <v>15</v>
      </c>
      <c r="N2880" s="64">
        <v>5.6</v>
      </c>
    </row>
    <row r="2881" spans="1:14" x14ac:dyDescent="0.25">
      <c r="A2881" t="s">
        <v>834</v>
      </c>
      <c r="B2881" s="1" t="s">
        <v>900</v>
      </c>
      <c r="C2881" s="291" t="s">
        <v>863</v>
      </c>
      <c r="D2881" s="1" t="s">
        <v>837</v>
      </c>
      <c r="E2881" s="1">
        <v>23</v>
      </c>
      <c r="J2881" s="64" t="s">
        <v>430</v>
      </c>
      <c r="K2881" s="64" t="s">
        <v>726</v>
      </c>
      <c r="L2881" s="64" t="s">
        <v>739</v>
      </c>
      <c r="M2881" s="64">
        <v>16</v>
      </c>
      <c r="N2881" s="64">
        <v>5.95</v>
      </c>
    </row>
    <row r="2882" spans="1:14" x14ac:dyDescent="0.25">
      <c r="A2882" t="s">
        <v>834</v>
      </c>
      <c r="B2882" s="1" t="s">
        <v>900</v>
      </c>
      <c r="C2882" s="291" t="s">
        <v>864</v>
      </c>
      <c r="D2882" s="1" t="s">
        <v>837</v>
      </c>
      <c r="E2882" s="1">
        <v>30.9</v>
      </c>
      <c r="J2882" s="64" t="s">
        <v>430</v>
      </c>
      <c r="K2882" s="64" t="s">
        <v>726</v>
      </c>
      <c r="L2882" s="64" t="s">
        <v>739</v>
      </c>
      <c r="M2882" s="64">
        <v>17</v>
      </c>
      <c r="N2882" s="64">
        <v>6.3</v>
      </c>
    </row>
    <row r="2883" spans="1:14" x14ac:dyDescent="0.25">
      <c r="A2883" t="s">
        <v>834</v>
      </c>
      <c r="B2883" s="1" t="s">
        <v>900</v>
      </c>
      <c r="C2883" s="291" t="s">
        <v>865</v>
      </c>
      <c r="D2883" s="1" t="s">
        <v>837</v>
      </c>
      <c r="E2883" s="1">
        <v>21.2</v>
      </c>
      <c r="J2883" s="64" t="s">
        <v>430</v>
      </c>
      <c r="K2883" s="64" t="s">
        <v>726</v>
      </c>
      <c r="L2883" s="64" t="s">
        <v>739</v>
      </c>
      <c r="M2883" s="64">
        <v>18</v>
      </c>
      <c r="N2883" s="64">
        <v>6.65</v>
      </c>
    </row>
    <row r="2884" spans="1:14" x14ac:dyDescent="0.25">
      <c r="A2884" t="s">
        <v>834</v>
      </c>
      <c r="B2884" s="1" t="s">
        <v>900</v>
      </c>
      <c r="C2884" s="291" t="s">
        <v>866</v>
      </c>
      <c r="D2884" s="1" t="s">
        <v>837</v>
      </c>
      <c r="E2884" s="1">
        <v>27</v>
      </c>
      <c r="J2884" s="64" t="s">
        <v>430</v>
      </c>
      <c r="K2884" s="64" t="s">
        <v>726</v>
      </c>
      <c r="L2884" s="64" t="s">
        <v>740</v>
      </c>
      <c r="M2884" s="64">
        <v>3</v>
      </c>
      <c r="N2884" s="64">
        <v>1.23</v>
      </c>
    </row>
    <row r="2885" spans="1:14" x14ac:dyDescent="0.25">
      <c r="A2885" t="s">
        <v>834</v>
      </c>
      <c r="B2885" s="1" t="s">
        <v>900</v>
      </c>
      <c r="C2885" s="291" t="s">
        <v>867</v>
      </c>
      <c r="D2885" s="1" t="s">
        <v>837</v>
      </c>
      <c r="E2885" s="1">
        <v>39</v>
      </c>
      <c r="J2885" s="64" t="s">
        <v>430</v>
      </c>
      <c r="K2885" s="64" t="s">
        <v>726</v>
      </c>
      <c r="L2885" s="64" t="s">
        <v>740</v>
      </c>
      <c r="M2885" s="64">
        <v>4</v>
      </c>
      <c r="N2885" s="64">
        <v>1.63</v>
      </c>
    </row>
    <row r="2886" spans="1:14" x14ac:dyDescent="0.25">
      <c r="A2886" t="s">
        <v>834</v>
      </c>
      <c r="B2886" s="1" t="s">
        <v>900</v>
      </c>
      <c r="C2886" s="291" t="s">
        <v>868</v>
      </c>
      <c r="D2886" s="1" t="s">
        <v>837</v>
      </c>
      <c r="E2886" s="1">
        <v>34.200000000000003</v>
      </c>
      <c r="J2886" s="64" t="s">
        <v>430</v>
      </c>
      <c r="K2886" s="64" t="s">
        <v>726</v>
      </c>
      <c r="L2886" s="64" t="s">
        <v>740</v>
      </c>
      <c r="M2886" s="64">
        <v>5</v>
      </c>
      <c r="N2886" s="64">
        <v>2.02</v>
      </c>
    </row>
    <row r="2887" spans="1:14" x14ac:dyDescent="0.25">
      <c r="A2887" t="s">
        <v>834</v>
      </c>
      <c r="B2887" s="1" t="s">
        <v>900</v>
      </c>
      <c r="C2887" s="291" t="s">
        <v>869</v>
      </c>
      <c r="D2887" s="1" t="s">
        <v>837</v>
      </c>
      <c r="E2887" s="1">
        <v>47.8</v>
      </c>
      <c r="J2887" s="64" t="s">
        <v>430</v>
      </c>
      <c r="K2887" s="64" t="s">
        <v>726</v>
      </c>
      <c r="L2887" s="64" t="s">
        <v>740</v>
      </c>
      <c r="M2887" s="64">
        <v>6</v>
      </c>
      <c r="N2887" s="64">
        <v>2.42</v>
      </c>
    </row>
    <row r="2888" spans="1:14" x14ac:dyDescent="0.25">
      <c r="A2888" t="s">
        <v>834</v>
      </c>
      <c r="B2888" s="1" t="s">
        <v>901</v>
      </c>
      <c r="C2888" s="291" t="s">
        <v>902</v>
      </c>
      <c r="D2888" s="1">
        <v>0</v>
      </c>
      <c r="E2888" s="1" t="s">
        <v>98</v>
      </c>
      <c r="J2888" s="64" t="s">
        <v>430</v>
      </c>
      <c r="K2888" s="64" t="s">
        <v>726</v>
      </c>
      <c r="L2888" s="64" t="s">
        <v>740</v>
      </c>
      <c r="M2888" s="64">
        <v>7</v>
      </c>
      <c r="N2888" s="64">
        <v>2.75</v>
      </c>
    </row>
    <row r="2889" spans="1:14" x14ac:dyDescent="0.25">
      <c r="A2889" t="s">
        <v>834</v>
      </c>
      <c r="B2889" s="1" t="s">
        <v>901</v>
      </c>
      <c r="C2889" s="291" t="s">
        <v>905</v>
      </c>
      <c r="D2889" s="1" t="s">
        <v>837</v>
      </c>
      <c r="E2889" s="1">
        <v>10.4</v>
      </c>
      <c r="J2889" s="64" t="s">
        <v>430</v>
      </c>
      <c r="K2889" s="64" t="s">
        <v>726</v>
      </c>
      <c r="L2889" s="64" t="s">
        <v>740</v>
      </c>
      <c r="M2889" s="64">
        <v>8</v>
      </c>
      <c r="N2889" s="64">
        <v>3.08</v>
      </c>
    </row>
    <row r="2890" spans="1:14" x14ac:dyDescent="0.25">
      <c r="A2890" t="s">
        <v>834</v>
      </c>
      <c r="B2890" s="1" t="s">
        <v>901</v>
      </c>
      <c r="C2890" s="291" t="s">
        <v>906</v>
      </c>
      <c r="D2890" s="1">
        <v>0</v>
      </c>
      <c r="E2890" s="1" t="s">
        <v>98</v>
      </c>
      <c r="J2890" s="64" t="s">
        <v>430</v>
      </c>
      <c r="K2890" s="64" t="s">
        <v>726</v>
      </c>
      <c r="L2890" s="64" t="s">
        <v>740</v>
      </c>
      <c r="M2890" s="64">
        <v>9</v>
      </c>
      <c r="N2890" s="64">
        <v>3.41</v>
      </c>
    </row>
    <row r="2891" spans="1:14" x14ac:dyDescent="0.25">
      <c r="A2891" t="s">
        <v>834</v>
      </c>
      <c r="B2891" s="1" t="s">
        <v>901</v>
      </c>
      <c r="C2891" s="291" t="s">
        <v>908</v>
      </c>
      <c r="D2891" s="1">
        <v>0</v>
      </c>
      <c r="E2891" s="1" t="s">
        <v>98</v>
      </c>
      <c r="J2891" s="64" t="s">
        <v>430</v>
      </c>
      <c r="K2891" s="64" t="s">
        <v>726</v>
      </c>
      <c r="L2891" s="64" t="s">
        <v>740</v>
      </c>
      <c r="M2891" s="64">
        <v>10</v>
      </c>
      <c r="N2891" s="64">
        <v>3.74</v>
      </c>
    </row>
    <row r="2892" spans="1:14" x14ac:dyDescent="0.25">
      <c r="A2892" t="s">
        <v>834</v>
      </c>
      <c r="B2892" s="1" t="s">
        <v>901</v>
      </c>
      <c r="C2892" s="291" t="s">
        <v>912</v>
      </c>
      <c r="D2892" s="1" t="s">
        <v>837</v>
      </c>
      <c r="E2892" s="1">
        <v>14</v>
      </c>
      <c r="J2892" s="64" t="s">
        <v>430</v>
      </c>
      <c r="K2892" s="64" t="s">
        <v>726</v>
      </c>
      <c r="L2892" s="64" t="s">
        <v>740</v>
      </c>
      <c r="M2892" s="64">
        <v>11</v>
      </c>
      <c r="N2892" s="64">
        <v>4.0599999999999996</v>
      </c>
    </row>
    <row r="2893" spans="1:14" x14ac:dyDescent="0.25">
      <c r="A2893" t="s">
        <v>834</v>
      </c>
      <c r="B2893" s="1" t="s">
        <v>901</v>
      </c>
      <c r="C2893" s="291" t="s">
        <v>913</v>
      </c>
      <c r="D2893" s="1" t="s">
        <v>837</v>
      </c>
      <c r="E2893" s="1">
        <v>14.1</v>
      </c>
      <c r="J2893" s="64" t="s">
        <v>430</v>
      </c>
      <c r="K2893" s="64" t="s">
        <v>726</v>
      </c>
      <c r="L2893" s="64" t="s">
        <v>740</v>
      </c>
      <c r="M2893" s="64">
        <v>12</v>
      </c>
      <c r="N2893" s="64">
        <v>4.3899999999999997</v>
      </c>
    </row>
    <row r="2894" spans="1:14" x14ac:dyDescent="0.25">
      <c r="A2894" t="s">
        <v>834</v>
      </c>
      <c r="B2894" s="1" t="s">
        <v>901</v>
      </c>
      <c r="C2894" s="291" t="s">
        <v>914</v>
      </c>
      <c r="D2894" s="1">
        <v>0</v>
      </c>
      <c r="E2894" s="1" t="s">
        <v>98</v>
      </c>
      <c r="J2894" s="64" t="s">
        <v>430</v>
      </c>
      <c r="K2894" s="64" t="s">
        <v>726</v>
      </c>
      <c r="L2894" s="64" t="s">
        <v>740</v>
      </c>
      <c r="M2894" s="64">
        <v>13</v>
      </c>
      <c r="N2894" s="64">
        <v>4.7699999999999996</v>
      </c>
    </row>
    <row r="2895" spans="1:14" x14ac:dyDescent="0.25">
      <c r="A2895" t="s">
        <v>834</v>
      </c>
      <c r="B2895" s="1" t="s">
        <v>901</v>
      </c>
      <c r="C2895" s="291" t="s">
        <v>916</v>
      </c>
      <c r="D2895" s="1">
        <v>0</v>
      </c>
      <c r="E2895" s="1" t="s">
        <v>98</v>
      </c>
      <c r="J2895" s="64" t="s">
        <v>430</v>
      </c>
      <c r="K2895" s="64" t="s">
        <v>726</v>
      </c>
      <c r="L2895" s="64" t="s">
        <v>740</v>
      </c>
      <c r="M2895" s="64">
        <v>14</v>
      </c>
      <c r="N2895" s="64">
        <v>5.15</v>
      </c>
    </row>
    <row r="2896" spans="1:14" x14ac:dyDescent="0.25">
      <c r="A2896" t="s">
        <v>834</v>
      </c>
      <c r="B2896" s="1" t="s">
        <v>901</v>
      </c>
      <c r="C2896" s="291" t="s">
        <v>918</v>
      </c>
      <c r="D2896" s="1">
        <v>0</v>
      </c>
      <c r="E2896" s="1" t="s">
        <v>98</v>
      </c>
      <c r="J2896" s="64" t="s">
        <v>430</v>
      </c>
      <c r="K2896" s="64" t="s">
        <v>726</v>
      </c>
      <c r="L2896" s="64" t="s">
        <v>740</v>
      </c>
      <c r="M2896" s="64">
        <v>15</v>
      </c>
      <c r="N2896" s="64">
        <v>5.53</v>
      </c>
    </row>
    <row r="2897" spans="1:14" x14ac:dyDescent="0.25">
      <c r="A2897" t="s">
        <v>834</v>
      </c>
      <c r="B2897" s="1" t="s">
        <v>901</v>
      </c>
      <c r="C2897" s="291" t="s">
        <v>923</v>
      </c>
      <c r="D2897" s="1" t="s">
        <v>837</v>
      </c>
      <c r="E2897" s="1">
        <v>25</v>
      </c>
      <c r="J2897" s="64" t="s">
        <v>430</v>
      </c>
      <c r="K2897" s="64" t="s">
        <v>726</v>
      </c>
      <c r="L2897" s="64" t="s">
        <v>740</v>
      </c>
      <c r="M2897" s="64">
        <v>16</v>
      </c>
      <c r="N2897" s="64">
        <v>5.92</v>
      </c>
    </row>
    <row r="2898" spans="1:14" x14ac:dyDescent="0.25">
      <c r="A2898" t="s">
        <v>834</v>
      </c>
      <c r="B2898" s="1" t="s">
        <v>901</v>
      </c>
      <c r="C2898" s="291" t="s">
        <v>924</v>
      </c>
      <c r="D2898" s="1" t="s">
        <v>837</v>
      </c>
      <c r="E2898" s="1">
        <v>17.2</v>
      </c>
      <c r="J2898" s="64" t="s">
        <v>430</v>
      </c>
      <c r="K2898" s="64" t="s">
        <v>726</v>
      </c>
      <c r="L2898" s="64" t="s">
        <v>740</v>
      </c>
      <c r="M2898" s="64">
        <v>17</v>
      </c>
      <c r="N2898" s="64">
        <v>6.3</v>
      </c>
    </row>
    <row r="2899" spans="1:14" x14ac:dyDescent="0.25">
      <c r="A2899" t="s">
        <v>834</v>
      </c>
      <c r="B2899" s="1" t="s">
        <v>901</v>
      </c>
      <c r="C2899" s="291" t="s">
        <v>925</v>
      </c>
      <c r="D2899" s="1" t="s">
        <v>837</v>
      </c>
      <c r="E2899" s="1">
        <v>17.600000000000001</v>
      </c>
      <c r="J2899" s="64" t="s">
        <v>430</v>
      </c>
      <c r="K2899" s="64" t="s">
        <v>726</v>
      </c>
      <c r="L2899" s="64" t="s">
        <v>740</v>
      </c>
      <c r="M2899" s="64">
        <v>18</v>
      </c>
      <c r="N2899" s="64">
        <v>6.68</v>
      </c>
    </row>
    <row r="2900" spans="1:14" x14ac:dyDescent="0.25">
      <c r="A2900" t="s">
        <v>834</v>
      </c>
      <c r="B2900" s="1" t="s">
        <v>901</v>
      </c>
      <c r="C2900" s="291" t="s">
        <v>926</v>
      </c>
      <c r="D2900" s="1">
        <v>0</v>
      </c>
      <c r="E2900" s="1" t="s">
        <v>98</v>
      </c>
      <c r="J2900" s="64" t="s">
        <v>430</v>
      </c>
      <c r="K2900" s="64" t="s">
        <v>726</v>
      </c>
      <c r="L2900" s="64" t="s">
        <v>741</v>
      </c>
      <c r="M2900" s="64">
        <v>3</v>
      </c>
      <c r="N2900" s="64">
        <v>1.23</v>
      </c>
    </row>
    <row r="2901" spans="1:14" x14ac:dyDescent="0.25">
      <c r="A2901" t="s">
        <v>834</v>
      </c>
      <c r="B2901" s="1" t="s">
        <v>901</v>
      </c>
      <c r="C2901" s="291" t="s">
        <v>928</v>
      </c>
      <c r="D2901" s="1">
        <v>0</v>
      </c>
      <c r="E2901" s="1" t="s">
        <v>98</v>
      </c>
      <c r="J2901" s="64" t="s">
        <v>430</v>
      </c>
      <c r="K2901" s="64" t="s">
        <v>726</v>
      </c>
      <c r="L2901" s="64" t="s">
        <v>741</v>
      </c>
      <c r="M2901" s="64">
        <v>4</v>
      </c>
      <c r="N2901" s="64">
        <v>1.63</v>
      </c>
    </row>
    <row r="2902" spans="1:14" x14ac:dyDescent="0.25">
      <c r="A2902" t="s">
        <v>834</v>
      </c>
      <c r="B2902" s="1" t="s">
        <v>901</v>
      </c>
      <c r="C2902" s="291" t="s">
        <v>930</v>
      </c>
      <c r="D2902" s="1">
        <v>0</v>
      </c>
      <c r="E2902" s="1" t="s">
        <v>98</v>
      </c>
      <c r="J2902" s="64" t="s">
        <v>430</v>
      </c>
      <c r="K2902" s="64" t="s">
        <v>726</v>
      </c>
      <c r="L2902" s="64" t="s">
        <v>741</v>
      </c>
      <c r="M2902" s="64">
        <v>5</v>
      </c>
      <c r="N2902" s="64">
        <v>2.02</v>
      </c>
    </row>
    <row r="2903" spans="1:14" x14ac:dyDescent="0.25">
      <c r="A2903" t="s">
        <v>834</v>
      </c>
      <c r="B2903" s="1" t="s">
        <v>901</v>
      </c>
      <c r="C2903" s="291" t="s">
        <v>935</v>
      </c>
      <c r="D2903" s="1" t="s">
        <v>837</v>
      </c>
      <c r="E2903" s="1">
        <v>34.6</v>
      </c>
      <c r="J2903" s="64" t="s">
        <v>430</v>
      </c>
      <c r="K2903" s="64" t="s">
        <v>726</v>
      </c>
      <c r="L2903" s="64" t="s">
        <v>741</v>
      </c>
      <c r="M2903" s="64">
        <v>6</v>
      </c>
      <c r="N2903" s="64">
        <v>2.42</v>
      </c>
    </row>
    <row r="2904" spans="1:14" x14ac:dyDescent="0.25">
      <c r="A2904" t="s">
        <v>834</v>
      </c>
      <c r="B2904" s="1" t="s">
        <v>901</v>
      </c>
      <c r="C2904" s="291" t="s">
        <v>936</v>
      </c>
      <c r="D2904" s="1" t="s">
        <v>837</v>
      </c>
      <c r="E2904" s="1">
        <v>35.200000000000003</v>
      </c>
      <c r="J2904" s="64" t="s">
        <v>430</v>
      </c>
      <c r="K2904" s="64" t="s">
        <v>726</v>
      </c>
      <c r="L2904" s="64" t="s">
        <v>741</v>
      </c>
      <c r="M2904" s="64">
        <v>7</v>
      </c>
      <c r="N2904" s="64">
        <v>2.75</v>
      </c>
    </row>
    <row r="2905" spans="1:14" x14ac:dyDescent="0.25">
      <c r="A2905" t="s">
        <v>834</v>
      </c>
      <c r="B2905" s="1" t="s">
        <v>901</v>
      </c>
      <c r="C2905" s="291" t="s">
        <v>937</v>
      </c>
      <c r="D2905" s="1" t="s">
        <v>837</v>
      </c>
      <c r="E2905" s="1">
        <v>29.9</v>
      </c>
      <c r="J2905" s="64" t="s">
        <v>430</v>
      </c>
      <c r="K2905" s="64" t="s">
        <v>726</v>
      </c>
      <c r="L2905" s="64" t="s">
        <v>741</v>
      </c>
      <c r="M2905" s="64">
        <v>8</v>
      </c>
      <c r="N2905" s="64">
        <v>3.08</v>
      </c>
    </row>
    <row r="2906" spans="1:14" x14ac:dyDescent="0.25">
      <c r="A2906" t="s">
        <v>834</v>
      </c>
      <c r="B2906" s="1" t="s">
        <v>901</v>
      </c>
      <c r="C2906" s="291" t="s">
        <v>938</v>
      </c>
      <c r="D2906" s="1">
        <v>0</v>
      </c>
      <c r="E2906" s="1" t="s">
        <v>98</v>
      </c>
      <c r="J2906" s="64" t="s">
        <v>430</v>
      </c>
      <c r="K2906" s="64" t="s">
        <v>726</v>
      </c>
      <c r="L2906" s="64" t="s">
        <v>741</v>
      </c>
      <c r="M2906" s="64">
        <v>9</v>
      </c>
      <c r="N2906" s="64">
        <v>3.41</v>
      </c>
    </row>
    <row r="2907" spans="1:14" x14ac:dyDescent="0.25">
      <c r="A2907" t="s">
        <v>834</v>
      </c>
      <c r="B2907" s="1" t="s">
        <v>901</v>
      </c>
      <c r="C2907" s="291" t="s">
        <v>940</v>
      </c>
      <c r="D2907" s="1">
        <v>0</v>
      </c>
      <c r="E2907" s="1" t="s">
        <v>98</v>
      </c>
      <c r="J2907" s="64" t="s">
        <v>430</v>
      </c>
      <c r="K2907" s="64" t="s">
        <v>726</v>
      </c>
      <c r="L2907" s="64" t="s">
        <v>741</v>
      </c>
      <c r="M2907" s="64">
        <v>10</v>
      </c>
      <c r="N2907" s="64">
        <v>3.74</v>
      </c>
    </row>
    <row r="2908" spans="1:14" x14ac:dyDescent="0.25">
      <c r="A2908" t="s">
        <v>834</v>
      </c>
      <c r="B2908" s="1" t="s">
        <v>901</v>
      </c>
      <c r="C2908" s="291" t="s">
        <v>942</v>
      </c>
      <c r="D2908" s="1">
        <v>0</v>
      </c>
      <c r="E2908" s="1" t="s">
        <v>98</v>
      </c>
      <c r="J2908" s="64" t="s">
        <v>430</v>
      </c>
      <c r="K2908" s="64" t="s">
        <v>726</v>
      </c>
      <c r="L2908" s="64" t="s">
        <v>741</v>
      </c>
      <c r="M2908" s="64">
        <v>11</v>
      </c>
      <c r="N2908" s="64">
        <v>4.0599999999999996</v>
      </c>
    </row>
    <row r="2909" spans="1:14" x14ac:dyDescent="0.25">
      <c r="A2909" t="s">
        <v>834</v>
      </c>
      <c r="B2909" s="1" t="s">
        <v>901</v>
      </c>
      <c r="C2909" s="291" t="s">
        <v>947</v>
      </c>
      <c r="D2909" s="1" t="s">
        <v>837</v>
      </c>
      <c r="E2909" s="1">
        <v>47.5</v>
      </c>
      <c r="J2909" s="64" t="s">
        <v>430</v>
      </c>
      <c r="K2909" s="64" t="s">
        <v>726</v>
      </c>
      <c r="L2909" s="64" t="s">
        <v>741</v>
      </c>
      <c r="M2909" s="64">
        <v>12</v>
      </c>
      <c r="N2909" s="64">
        <v>4.3899999999999997</v>
      </c>
    </row>
    <row r="2910" spans="1:14" x14ac:dyDescent="0.25">
      <c r="A2910" t="s">
        <v>834</v>
      </c>
      <c r="B2910" s="1" t="s">
        <v>901</v>
      </c>
      <c r="C2910" s="291" t="s">
        <v>948</v>
      </c>
      <c r="D2910" s="1" t="s">
        <v>837</v>
      </c>
      <c r="E2910" s="1">
        <v>44.3</v>
      </c>
      <c r="J2910" s="64" t="s">
        <v>430</v>
      </c>
      <c r="K2910" s="64" t="s">
        <v>726</v>
      </c>
      <c r="L2910" s="64" t="s">
        <v>741</v>
      </c>
      <c r="M2910" s="64">
        <v>13</v>
      </c>
      <c r="N2910" s="64">
        <v>4.7699999999999996</v>
      </c>
    </row>
    <row r="2911" spans="1:14" x14ac:dyDescent="0.25">
      <c r="A2911" t="s">
        <v>834</v>
      </c>
      <c r="B2911" s="1" t="s">
        <v>901</v>
      </c>
      <c r="C2911" s="291" t="s">
        <v>949</v>
      </c>
      <c r="D2911" s="1" t="s">
        <v>837</v>
      </c>
      <c r="E2911" s="1">
        <v>49.2</v>
      </c>
      <c r="J2911" s="64" t="s">
        <v>430</v>
      </c>
      <c r="K2911" s="64" t="s">
        <v>726</v>
      </c>
      <c r="L2911" s="64" t="s">
        <v>741</v>
      </c>
      <c r="M2911" s="64">
        <v>14</v>
      </c>
      <c r="N2911" s="64">
        <v>5.15</v>
      </c>
    </row>
    <row r="2912" spans="1:14" x14ac:dyDescent="0.25">
      <c r="A2912" t="s">
        <v>834</v>
      </c>
      <c r="B2912" s="1" t="s">
        <v>901</v>
      </c>
      <c r="C2912" s="291" t="s">
        <v>950</v>
      </c>
      <c r="D2912" s="1">
        <v>0</v>
      </c>
      <c r="E2912" s="1" t="s">
        <v>98</v>
      </c>
      <c r="J2912" s="64" t="s">
        <v>430</v>
      </c>
      <c r="K2912" s="64" t="s">
        <v>726</v>
      </c>
      <c r="L2912" s="64" t="s">
        <v>741</v>
      </c>
      <c r="M2912" s="64">
        <v>15</v>
      </c>
      <c r="N2912" s="64">
        <v>5.53</v>
      </c>
    </row>
    <row r="2913" spans="1:14" x14ac:dyDescent="0.25">
      <c r="A2913" t="s">
        <v>834</v>
      </c>
      <c r="B2913" s="1" t="s">
        <v>901</v>
      </c>
      <c r="C2913" s="291" t="s">
        <v>952</v>
      </c>
      <c r="D2913" s="1">
        <v>0</v>
      </c>
      <c r="E2913" s="1" t="s">
        <v>98</v>
      </c>
      <c r="J2913" s="64" t="s">
        <v>430</v>
      </c>
      <c r="K2913" s="64" t="s">
        <v>726</v>
      </c>
      <c r="L2913" s="64" t="s">
        <v>741</v>
      </c>
      <c r="M2913" s="64">
        <v>16</v>
      </c>
      <c r="N2913" s="64">
        <v>5.92</v>
      </c>
    </row>
    <row r="2914" spans="1:14" x14ac:dyDescent="0.25">
      <c r="A2914" t="s">
        <v>834</v>
      </c>
      <c r="B2914" s="1" t="s">
        <v>901</v>
      </c>
      <c r="C2914" s="291" t="s">
        <v>954</v>
      </c>
      <c r="D2914" s="1">
        <v>0</v>
      </c>
      <c r="E2914" s="1" t="s">
        <v>98</v>
      </c>
      <c r="J2914" s="64" t="s">
        <v>430</v>
      </c>
      <c r="K2914" s="64" t="s">
        <v>726</v>
      </c>
      <c r="L2914" s="64" t="s">
        <v>741</v>
      </c>
      <c r="M2914" s="64">
        <v>17</v>
      </c>
      <c r="N2914" s="64">
        <v>6.3</v>
      </c>
    </row>
    <row r="2915" spans="1:14" x14ac:dyDescent="0.25">
      <c r="A2915" t="s">
        <v>834</v>
      </c>
      <c r="B2915" s="1" t="s">
        <v>901</v>
      </c>
      <c r="C2915" s="291" t="s">
        <v>959</v>
      </c>
      <c r="D2915" s="1" t="s">
        <v>837</v>
      </c>
      <c r="E2915" s="1">
        <v>49.5</v>
      </c>
      <c r="J2915" s="64" t="s">
        <v>430</v>
      </c>
      <c r="K2915" s="64" t="s">
        <v>726</v>
      </c>
      <c r="L2915" s="64" t="s">
        <v>741</v>
      </c>
      <c r="M2915" s="64">
        <v>18</v>
      </c>
      <c r="N2915" s="64">
        <v>6.68</v>
      </c>
    </row>
    <row r="2916" spans="1:14" x14ac:dyDescent="0.25">
      <c r="A2916" t="s">
        <v>834</v>
      </c>
      <c r="B2916" s="1" t="s">
        <v>901</v>
      </c>
      <c r="C2916" s="291" t="s">
        <v>960</v>
      </c>
      <c r="D2916" s="1" t="s">
        <v>837</v>
      </c>
      <c r="E2916" s="1">
        <v>55.9</v>
      </c>
      <c r="J2916" s="64" t="s">
        <v>430</v>
      </c>
      <c r="K2916" s="64" t="s">
        <v>726</v>
      </c>
      <c r="L2916" s="64" t="s">
        <v>742</v>
      </c>
      <c r="M2916" s="64">
        <v>3</v>
      </c>
      <c r="N2916" s="64">
        <v>2</v>
      </c>
    </row>
    <row r="2917" spans="1:14" x14ac:dyDescent="0.25">
      <c r="A2917" t="s">
        <v>834</v>
      </c>
      <c r="B2917" s="1" t="s">
        <v>901</v>
      </c>
      <c r="C2917" s="291" t="s">
        <v>961</v>
      </c>
      <c r="D2917" s="1" t="s">
        <v>837</v>
      </c>
      <c r="E2917" s="1">
        <v>57.8</v>
      </c>
      <c r="J2917" s="64" t="s">
        <v>430</v>
      </c>
      <c r="K2917" s="64" t="s">
        <v>726</v>
      </c>
      <c r="L2917" s="64" t="s">
        <v>742</v>
      </c>
      <c r="M2917" s="64">
        <v>4</v>
      </c>
      <c r="N2917" s="64">
        <v>2.7</v>
      </c>
    </row>
    <row r="2918" spans="1:14" x14ac:dyDescent="0.25">
      <c r="A2918" t="s">
        <v>834</v>
      </c>
      <c r="B2918" s="1" t="s">
        <v>901</v>
      </c>
      <c r="C2918" s="291" t="s">
        <v>962</v>
      </c>
      <c r="D2918" s="1">
        <v>0</v>
      </c>
      <c r="E2918" s="1" t="s">
        <v>98</v>
      </c>
      <c r="J2918" s="64" t="s">
        <v>430</v>
      </c>
      <c r="K2918" s="64" t="s">
        <v>726</v>
      </c>
      <c r="L2918" s="64" t="s">
        <v>742</v>
      </c>
      <c r="M2918" s="64">
        <v>5</v>
      </c>
      <c r="N2918" s="64">
        <v>3.41</v>
      </c>
    </row>
    <row r="2919" spans="1:14" x14ac:dyDescent="0.25">
      <c r="A2919" t="s">
        <v>834</v>
      </c>
      <c r="B2919" s="1" t="s">
        <v>901</v>
      </c>
      <c r="C2919" s="291" t="s">
        <v>964</v>
      </c>
      <c r="D2919" s="1">
        <v>0</v>
      </c>
      <c r="E2919" s="1" t="s">
        <v>98</v>
      </c>
      <c r="J2919" s="64" t="s">
        <v>430</v>
      </c>
      <c r="K2919" s="64" t="s">
        <v>726</v>
      </c>
      <c r="L2919" s="64" t="s">
        <v>742</v>
      </c>
      <c r="M2919" s="64">
        <v>6</v>
      </c>
      <c r="N2919" s="64">
        <v>4.1100000000000003</v>
      </c>
    </row>
    <row r="2920" spans="1:14" x14ac:dyDescent="0.25">
      <c r="A2920" t="s">
        <v>834</v>
      </c>
      <c r="B2920" s="1" t="s">
        <v>901</v>
      </c>
      <c r="C2920" s="291" t="s">
        <v>968</v>
      </c>
      <c r="D2920" s="1" t="s">
        <v>837</v>
      </c>
      <c r="E2920" s="1">
        <v>115.4</v>
      </c>
      <c r="J2920" s="64" t="s">
        <v>430</v>
      </c>
      <c r="K2920" s="64" t="s">
        <v>726</v>
      </c>
      <c r="L2920" s="64" t="s">
        <v>742</v>
      </c>
      <c r="M2920" s="64">
        <v>7</v>
      </c>
      <c r="N2920" s="64">
        <v>4.9400000000000004</v>
      </c>
    </row>
    <row r="2921" spans="1:14" x14ac:dyDescent="0.25">
      <c r="A2921" t="s">
        <v>834</v>
      </c>
      <c r="B2921" s="1" t="s">
        <v>901</v>
      </c>
      <c r="C2921" s="291" t="s">
        <v>969</v>
      </c>
      <c r="D2921" s="1" t="s">
        <v>837</v>
      </c>
      <c r="E2921" s="1">
        <v>103.4</v>
      </c>
      <c r="J2921" s="64" t="s">
        <v>430</v>
      </c>
      <c r="K2921" s="64" t="s">
        <v>726</v>
      </c>
      <c r="L2921" s="64" t="s">
        <v>742</v>
      </c>
      <c r="M2921" s="64">
        <v>8</v>
      </c>
      <c r="N2921" s="64">
        <v>5.78</v>
      </c>
    </row>
    <row r="2922" spans="1:14" x14ac:dyDescent="0.25">
      <c r="A2922" t="s">
        <v>834</v>
      </c>
      <c r="B2922" s="1" t="s">
        <v>988</v>
      </c>
      <c r="C2922" s="291">
        <v>160</v>
      </c>
      <c r="D2922" s="1">
        <v>0</v>
      </c>
      <c r="E2922" s="1">
        <v>2.9100000000000001E-2</v>
      </c>
      <c r="J2922" s="64" t="s">
        <v>430</v>
      </c>
      <c r="K2922" s="64" t="s">
        <v>726</v>
      </c>
      <c r="L2922" s="64" t="s">
        <v>742</v>
      </c>
      <c r="M2922" s="64">
        <v>9</v>
      </c>
      <c r="N2922" s="64">
        <v>6.61</v>
      </c>
    </row>
    <row r="2923" spans="1:14" x14ac:dyDescent="0.25">
      <c r="A2923" t="s">
        <v>834</v>
      </c>
      <c r="B2923" s="1" t="s">
        <v>988</v>
      </c>
      <c r="C2923" s="291">
        <v>200</v>
      </c>
      <c r="D2923" s="1">
        <v>0</v>
      </c>
      <c r="E2923" s="1">
        <v>2.9000000000000001E-2</v>
      </c>
      <c r="J2923" s="64" t="s">
        <v>430</v>
      </c>
      <c r="K2923" s="64" t="s">
        <v>726</v>
      </c>
      <c r="L2923" s="64" t="s">
        <v>742</v>
      </c>
      <c r="M2923" s="64">
        <v>10</v>
      </c>
      <c r="N2923" s="64">
        <v>7.33</v>
      </c>
    </row>
    <row r="2924" spans="1:14" x14ac:dyDescent="0.25">
      <c r="A2924" t="s">
        <v>834</v>
      </c>
      <c r="B2924" s="1" t="s">
        <v>988</v>
      </c>
      <c r="C2924" s="291">
        <v>250</v>
      </c>
      <c r="D2924" s="1">
        <v>0</v>
      </c>
      <c r="E2924" s="1">
        <v>2.8899999999999999E-2</v>
      </c>
      <c r="J2924" s="64" t="s">
        <v>430</v>
      </c>
      <c r="K2924" s="64" t="s">
        <v>726</v>
      </c>
      <c r="L2924" s="64" t="s">
        <v>742</v>
      </c>
      <c r="M2924" s="64">
        <v>11</v>
      </c>
      <c r="N2924" s="64">
        <v>8.06</v>
      </c>
    </row>
    <row r="2925" spans="1:14" x14ac:dyDescent="0.25">
      <c r="A2925" t="s">
        <v>834</v>
      </c>
      <c r="B2925" s="1" t="s">
        <v>988</v>
      </c>
      <c r="C2925" s="291">
        <v>315</v>
      </c>
      <c r="D2925" s="1">
        <v>0</v>
      </c>
      <c r="E2925" s="1">
        <v>2.8799999999999999E-2</v>
      </c>
      <c r="J2925" s="64" t="s">
        <v>430</v>
      </c>
      <c r="K2925" s="64" t="s">
        <v>726</v>
      </c>
      <c r="L2925" s="64" t="s">
        <v>742</v>
      </c>
      <c r="M2925" s="64">
        <v>12</v>
      </c>
      <c r="N2925" s="64">
        <v>8.7799999999999994</v>
      </c>
    </row>
    <row r="2926" spans="1:14" x14ac:dyDescent="0.25">
      <c r="A2926" t="s">
        <v>834</v>
      </c>
      <c r="B2926" s="1" t="s">
        <v>988</v>
      </c>
      <c r="C2926" s="291" t="s">
        <v>914</v>
      </c>
      <c r="D2926" s="1">
        <v>0</v>
      </c>
      <c r="E2926" s="1" t="s">
        <v>98</v>
      </c>
      <c r="J2926" s="64" t="s">
        <v>430</v>
      </c>
      <c r="K2926" s="64" t="s">
        <v>726</v>
      </c>
      <c r="L2926" s="64" t="s">
        <v>742</v>
      </c>
      <c r="M2926" s="64">
        <v>13</v>
      </c>
      <c r="N2926" s="64">
        <v>9.4700000000000006</v>
      </c>
    </row>
    <row r="2927" spans="1:14" x14ac:dyDescent="0.25">
      <c r="A2927" t="s">
        <v>834</v>
      </c>
      <c r="B2927" s="1" t="s">
        <v>988</v>
      </c>
      <c r="C2927" s="291" t="s">
        <v>916</v>
      </c>
      <c r="D2927" s="1">
        <v>0</v>
      </c>
      <c r="E2927" s="1" t="s">
        <v>98</v>
      </c>
      <c r="J2927" s="64" t="s">
        <v>430</v>
      </c>
      <c r="K2927" s="64" t="s">
        <v>726</v>
      </c>
      <c r="L2927" s="64" t="s">
        <v>742</v>
      </c>
      <c r="M2927" s="64">
        <v>14</v>
      </c>
      <c r="N2927" s="64">
        <v>10.16</v>
      </c>
    </row>
    <row r="2928" spans="1:14" x14ac:dyDescent="0.25">
      <c r="A2928" t="s">
        <v>834</v>
      </c>
      <c r="B2928" s="1" t="s">
        <v>988</v>
      </c>
      <c r="C2928" s="291" t="s">
        <v>918</v>
      </c>
      <c r="D2928" s="1">
        <v>0</v>
      </c>
      <c r="E2928" s="1" t="s">
        <v>98</v>
      </c>
      <c r="J2928" s="64" t="s">
        <v>430</v>
      </c>
      <c r="K2928" s="64" t="s">
        <v>726</v>
      </c>
      <c r="L2928" s="64" t="s">
        <v>742</v>
      </c>
      <c r="M2928" s="64">
        <v>15</v>
      </c>
      <c r="N2928" s="64">
        <v>10.85</v>
      </c>
    </row>
    <row r="2929" spans="1:14" x14ac:dyDescent="0.25">
      <c r="A2929" t="s">
        <v>834</v>
      </c>
      <c r="B2929" s="1" t="s">
        <v>988</v>
      </c>
      <c r="C2929" s="291" t="s">
        <v>926</v>
      </c>
      <c r="D2929" s="1">
        <v>0</v>
      </c>
      <c r="E2929" s="1" t="s">
        <v>98</v>
      </c>
      <c r="J2929" s="64" t="s">
        <v>430</v>
      </c>
      <c r="K2929" s="64" t="s">
        <v>726</v>
      </c>
      <c r="L2929" s="64" t="s">
        <v>742</v>
      </c>
      <c r="M2929" s="64">
        <v>16</v>
      </c>
      <c r="N2929" s="64">
        <v>11.54</v>
      </c>
    </row>
    <row r="2930" spans="1:14" x14ac:dyDescent="0.25">
      <c r="A2930" t="s">
        <v>834</v>
      </c>
      <c r="B2930" s="1" t="s">
        <v>988</v>
      </c>
      <c r="C2930" s="291" t="s">
        <v>928</v>
      </c>
      <c r="D2930" s="1">
        <v>0</v>
      </c>
      <c r="E2930" s="1" t="s">
        <v>98</v>
      </c>
      <c r="J2930" s="64" t="s">
        <v>430</v>
      </c>
      <c r="K2930" s="64" t="s">
        <v>726</v>
      </c>
      <c r="L2930" s="64" t="s">
        <v>742</v>
      </c>
      <c r="M2930" s="64">
        <v>17</v>
      </c>
      <c r="N2930" s="64">
        <v>12.23</v>
      </c>
    </row>
    <row r="2931" spans="1:14" x14ac:dyDescent="0.25">
      <c r="A2931" t="s">
        <v>834</v>
      </c>
      <c r="B2931" s="1" t="s">
        <v>988</v>
      </c>
      <c r="C2931" s="291" t="s">
        <v>930</v>
      </c>
      <c r="D2931" s="1">
        <v>0</v>
      </c>
      <c r="E2931" s="1" t="s">
        <v>98</v>
      </c>
      <c r="J2931" s="64" t="s">
        <v>430</v>
      </c>
      <c r="K2931" s="64" t="s">
        <v>726</v>
      </c>
      <c r="L2931" s="64" t="s">
        <v>742</v>
      </c>
      <c r="M2931" s="64">
        <v>18</v>
      </c>
      <c r="N2931" s="64">
        <v>12.92</v>
      </c>
    </row>
    <row r="2932" spans="1:14" x14ac:dyDescent="0.25">
      <c r="A2932" t="s">
        <v>834</v>
      </c>
      <c r="B2932" s="1" t="s">
        <v>988</v>
      </c>
      <c r="C2932" s="291" t="s">
        <v>938</v>
      </c>
      <c r="D2932" s="1">
        <v>0</v>
      </c>
      <c r="E2932" s="1" t="s">
        <v>98</v>
      </c>
      <c r="J2932" s="64" t="s">
        <v>430</v>
      </c>
      <c r="K2932" s="64" t="s">
        <v>726</v>
      </c>
      <c r="L2932" s="64" t="s">
        <v>743</v>
      </c>
      <c r="M2932" s="64">
        <v>3</v>
      </c>
      <c r="N2932" s="64">
        <v>2.0099999999999998</v>
      </c>
    </row>
    <row r="2933" spans="1:14" x14ac:dyDescent="0.25">
      <c r="A2933" t="s">
        <v>834</v>
      </c>
      <c r="B2933" s="1" t="s">
        <v>988</v>
      </c>
      <c r="C2933" s="291" t="s">
        <v>940</v>
      </c>
      <c r="D2933" s="1">
        <v>0</v>
      </c>
      <c r="E2933" s="1" t="s">
        <v>98</v>
      </c>
      <c r="J2933" s="64" t="s">
        <v>430</v>
      </c>
      <c r="K2933" s="64" t="s">
        <v>726</v>
      </c>
      <c r="L2933" s="64" t="s">
        <v>743</v>
      </c>
      <c r="M2933" s="64">
        <v>4</v>
      </c>
      <c r="N2933" s="64">
        <v>2.72</v>
      </c>
    </row>
    <row r="2934" spans="1:14" x14ac:dyDescent="0.25">
      <c r="A2934" t="s">
        <v>834</v>
      </c>
      <c r="B2934" s="1" t="s">
        <v>988</v>
      </c>
      <c r="C2934" s="291" t="s">
        <v>942</v>
      </c>
      <c r="D2934" s="1">
        <v>0</v>
      </c>
      <c r="E2934" s="1" t="s">
        <v>98</v>
      </c>
      <c r="J2934" s="64" t="s">
        <v>430</v>
      </c>
      <c r="K2934" s="64" t="s">
        <v>726</v>
      </c>
      <c r="L2934" s="64" t="s">
        <v>743</v>
      </c>
      <c r="M2934" s="64">
        <v>5</v>
      </c>
      <c r="N2934" s="64">
        <v>3.42</v>
      </c>
    </row>
    <row r="2935" spans="1:14" x14ac:dyDescent="0.25">
      <c r="A2935" t="s">
        <v>834</v>
      </c>
      <c r="B2935" s="1" t="s">
        <v>988</v>
      </c>
      <c r="C2935" s="291" t="s">
        <v>950</v>
      </c>
      <c r="D2935" s="1">
        <v>0</v>
      </c>
      <c r="E2935" s="1" t="s">
        <v>98</v>
      </c>
      <c r="J2935" s="64" t="s">
        <v>430</v>
      </c>
      <c r="K2935" s="64" t="s">
        <v>726</v>
      </c>
      <c r="L2935" s="64" t="s">
        <v>743</v>
      </c>
      <c r="M2935" s="64">
        <v>6</v>
      </c>
      <c r="N2935" s="64">
        <v>4.13</v>
      </c>
    </row>
    <row r="2936" spans="1:14" x14ac:dyDescent="0.25">
      <c r="A2936" t="s">
        <v>834</v>
      </c>
      <c r="B2936" s="1" t="s">
        <v>988</v>
      </c>
      <c r="C2936" s="291" t="s">
        <v>952</v>
      </c>
      <c r="D2936" s="1">
        <v>0</v>
      </c>
      <c r="E2936" s="1" t="s">
        <v>98</v>
      </c>
      <c r="J2936" s="64" t="s">
        <v>430</v>
      </c>
      <c r="K2936" s="64" t="s">
        <v>726</v>
      </c>
      <c r="L2936" s="64" t="s">
        <v>743</v>
      </c>
      <c r="M2936" s="64">
        <v>7</v>
      </c>
      <c r="N2936" s="64">
        <v>5.01</v>
      </c>
    </row>
    <row r="2937" spans="1:14" x14ac:dyDescent="0.25">
      <c r="A2937" t="s">
        <v>834</v>
      </c>
      <c r="B2937" s="1" t="s">
        <v>988</v>
      </c>
      <c r="C2937" s="291" t="s">
        <v>954</v>
      </c>
      <c r="D2937" s="1">
        <v>0</v>
      </c>
      <c r="E2937" s="1" t="s">
        <v>98</v>
      </c>
      <c r="J2937" s="64" t="s">
        <v>430</v>
      </c>
      <c r="K2937" s="64" t="s">
        <v>726</v>
      </c>
      <c r="L2937" s="64" t="s">
        <v>743</v>
      </c>
      <c r="M2937" s="64">
        <v>8</v>
      </c>
      <c r="N2937" s="64">
        <v>5.9</v>
      </c>
    </row>
    <row r="2938" spans="1:14" x14ac:dyDescent="0.25">
      <c r="A2938" t="s">
        <v>834</v>
      </c>
      <c r="B2938" s="1" t="s">
        <v>988</v>
      </c>
      <c r="C2938" s="291" t="s">
        <v>989</v>
      </c>
      <c r="D2938" s="1">
        <v>0</v>
      </c>
      <c r="E2938" s="1" t="s">
        <v>98</v>
      </c>
      <c r="J2938" s="64" t="s">
        <v>430</v>
      </c>
      <c r="K2938" s="64" t="s">
        <v>726</v>
      </c>
      <c r="L2938" s="64" t="s">
        <v>743</v>
      </c>
      <c r="M2938" s="64">
        <v>9</v>
      </c>
      <c r="N2938" s="64">
        <v>6.78</v>
      </c>
    </row>
    <row r="2939" spans="1:14" x14ac:dyDescent="0.25">
      <c r="A2939" t="s">
        <v>834</v>
      </c>
      <c r="B2939" s="1" t="s">
        <v>988</v>
      </c>
      <c r="C2939" s="291" t="s">
        <v>990</v>
      </c>
      <c r="D2939" s="1">
        <v>0</v>
      </c>
      <c r="E2939" s="1" t="s">
        <v>98</v>
      </c>
      <c r="J2939" s="64" t="s">
        <v>430</v>
      </c>
      <c r="K2939" s="64" t="s">
        <v>726</v>
      </c>
      <c r="L2939" s="64" t="s">
        <v>743</v>
      </c>
      <c r="M2939" s="64">
        <v>10</v>
      </c>
      <c r="N2939" s="64">
        <v>7.47</v>
      </c>
    </row>
    <row r="2940" spans="1:14" x14ac:dyDescent="0.25">
      <c r="A2940" t="s">
        <v>834</v>
      </c>
      <c r="B2940" s="1" t="s">
        <v>988</v>
      </c>
      <c r="C2940" s="291" t="s">
        <v>991</v>
      </c>
      <c r="D2940" s="1">
        <v>0</v>
      </c>
      <c r="E2940" s="1" t="s">
        <v>98</v>
      </c>
      <c r="J2940" s="64" t="s">
        <v>430</v>
      </c>
      <c r="K2940" s="64" t="s">
        <v>726</v>
      </c>
      <c r="L2940" s="64" t="s">
        <v>743</v>
      </c>
      <c r="M2940" s="64">
        <v>11</v>
      </c>
      <c r="N2940" s="64">
        <v>8.17</v>
      </c>
    </row>
    <row r="2941" spans="1:14" x14ac:dyDescent="0.25">
      <c r="A2941" t="s">
        <v>834</v>
      </c>
      <c r="B2941" s="1" t="s">
        <v>988</v>
      </c>
      <c r="C2941" s="291" t="s">
        <v>992</v>
      </c>
      <c r="D2941" s="1">
        <v>0</v>
      </c>
      <c r="E2941" s="1" t="s">
        <v>98</v>
      </c>
      <c r="J2941" s="64" t="s">
        <v>430</v>
      </c>
      <c r="K2941" s="64" t="s">
        <v>726</v>
      </c>
      <c r="L2941" s="64" t="s">
        <v>743</v>
      </c>
      <c r="M2941" s="64">
        <v>12</v>
      </c>
      <c r="N2941" s="64">
        <v>8.86</v>
      </c>
    </row>
    <row r="2942" spans="1:14" x14ac:dyDescent="0.25">
      <c r="A2942" t="s">
        <v>834</v>
      </c>
      <c r="B2942" s="1" t="s">
        <v>988</v>
      </c>
      <c r="C2942" s="291" t="s">
        <v>993</v>
      </c>
      <c r="D2942" s="1">
        <v>0</v>
      </c>
      <c r="E2942" s="1" t="s">
        <v>98</v>
      </c>
      <c r="J2942" s="64" t="s">
        <v>430</v>
      </c>
      <c r="K2942" s="64" t="s">
        <v>726</v>
      </c>
      <c r="L2942" s="64" t="s">
        <v>743</v>
      </c>
      <c r="M2942" s="64">
        <v>13</v>
      </c>
      <c r="N2942" s="64">
        <v>9.52</v>
      </c>
    </row>
    <row r="2943" spans="1:14" x14ac:dyDescent="0.25">
      <c r="A2943" t="s">
        <v>834</v>
      </c>
      <c r="B2943" s="1" t="s">
        <v>988</v>
      </c>
      <c r="C2943" s="291" t="s">
        <v>994</v>
      </c>
      <c r="D2943" s="1">
        <v>0</v>
      </c>
      <c r="E2943" s="1" t="s">
        <v>98</v>
      </c>
      <c r="J2943" s="64" t="s">
        <v>430</v>
      </c>
      <c r="K2943" s="64" t="s">
        <v>726</v>
      </c>
      <c r="L2943" s="64" t="s">
        <v>743</v>
      </c>
      <c r="M2943" s="64">
        <v>14</v>
      </c>
      <c r="N2943" s="64">
        <v>10.19</v>
      </c>
    </row>
    <row r="2944" spans="1:14" x14ac:dyDescent="0.25">
      <c r="A2944" t="s">
        <v>834</v>
      </c>
      <c r="B2944" s="1" t="s">
        <v>988</v>
      </c>
      <c r="C2944" s="291" t="s">
        <v>995</v>
      </c>
      <c r="D2944" s="1" t="s">
        <v>837</v>
      </c>
      <c r="E2944" s="1" t="s">
        <v>98</v>
      </c>
      <c r="J2944" s="64" t="s">
        <v>430</v>
      </c>
      <c r="K2944" s="64" t="s">
        <v>726</v>
      </c>
      <c r="L2944" s="64" t="s">
        <v>743</v>
      </c>
      <c r="M2944" s="64">
        <v>15</v>
      </c>
      <c r="N2944" s="64">
        <v>10.85</v>
      </c>
    </row>
    <row r="2945" spans="1:14" x14ac:dyDescent="0.25">
      <c r="A2945" t="s">
        <v>834</v>
      </c>
      <c r="B2945" s="1" t="s">
        <v>988</v>
      </c>
      <c r="C2945" s="291" t="s">
        <v>996</v>
      </c>
      <c r="D2945" s="1" t="s">
        <v>837</v>
      </c>
      <c r="E2945" s="1" t="s">
        <v>98</v>
      </c>
      <c r="J2945" s="64" t="s">
        <v>430</v>
      </c>
      <c r="K2945" s="64" t="s">
        <v>726</v>
      </c>
      <c r="L2945" s="64" t="s">
        <v>743</v>
      </c>
      <c r="M2945" s="64">
        <v>16</v>
      </c>
      <c r="N2945" s="64">
        <v>11.52</v>
      </c>
    </row>
    <row r="2946" spans="1:14" x14ac:dyDescent="0.25">
      <c r="A2946" t="s">
        <v>834</v>
      </c>
      <c r="B2946" s="1" t="s">
        <v>988</v>
      </c>
      <c r="C2946" s="291" t="s">
        <v>997</v>
      </c>
      <c r="D2946" s="1" t="s">
        <v>837</v>
      </c>
      <c r="E2946" s="1" t="s">
        <v>98</v>
      </c>
      <c r="J2946" s="64" t="s">
        <v>430</v>
      </c>
      <c r="K2946" s="64" t="s">
        <v>726</v>
      </c>
      <c r="L2946" s="64" t="s">
        <v>743</v>
      </c>
      <c r="M2946" s="64">
        <v>17</v>
      </c>
      <c r="N2946" s="64">
        <v>12.18</v>
      </c>
    </row>
    <row r="2947" spans="1:14" x14ac:dyDescent="0.25">
      <c r="A2947" t="s">
        <v>834</v>
      </c>
      <c r="B2947" s="1" t="s">
        <v>988</v>
      </c>
      <c r="C2947" s="291" t="s">
        <v>998</v>
      </c>
      <c r="D2947" s="1" t="s">
        <v>837</v>
      </c>
      <c r="E2947" s="1" t="s">
        <v>98</v>
      </c>
      <c r="J2947" s="64" t="s">
        <v>430</v>
      </c>
      <c r="K2947" s="64" t="s">
        <v>726</v>
      </c>
      <c r="L2947" s="64" t="s">
        <v>743</v>
      </c>
      <c r="M2947" s="64">
        <v>18</v>
      </c>
      <c r="N2947" s="64">
        <v>12.85</v>
      </c>
    </row>
    <row r="2948" spans="1:14" x14ac:dyDescent="0.25">
      <c r="A2948" t="s">
        <v>834</v>
      </c>
      <c r="B2948" s="1" t="s">
        <v>988</v>
      </c>
      <c r="C2948" s="291" t="s">
        <v>999</v>
      </c>
      <c r="D2948" s="1" t="s">
        <v>837</v>
      </c>
      <c r="E2948" s="1" t="s">
        <v>98</v>
      </c>
      <c r="J2948" s="64" t="s">
        <v>430</v>
      </c>
      <c r="K2948" s="64" t="s">
        <v>726</v>
      </c>
      <c r="L2948" s="64" t="s">
        <v>744</v>
      </c>
      <c r="M2948" s="64">
        <v>3</v>
      </c>
      <c r="N2948" s="64">
        <v>2.0099999999999998</v>
      </c>
    </row>
    <row r="2949" spans="1:14" x14ac:dyDescent="0.25">
      <c r="A2949" t="s">
        <v>834</v>
      </c>
      <c r="B2949" s="1" t="s">
        <v>988</v>
      </c>
      <c r="C2949" s="291" t="s">
        <v>1000</v>
      </c>
      <c r="D2949" s="1">
        <v>0</v>
      </c>
      <c r="E2949" s="1" t="s">
        <v>98</v>
      </c>
      <c r="J2949" s="64" t="s">
        <v>430</v>
      </c>
      <c r="K2949" s="64" t="s">
        <v>726</v>
      </c>
      <c r="L2949" s="64" t="s">
        <v>744</v>
      </c>
      <c r="M2949" s="64">
        <v>4</v>
      </c>
      <c r="N2949" s="64">
        <v>2.72</v>
      </c>
    </row>
    <row r="2950" spans="1:14" x14ac:dyDescent="0.25">
      <c r="A2950" t="s">
        <v>834</v>
      </c>
      <c r="B2950" s="1" t="s">
        <v>1009</v>
      </c>
      <c r="C2950" s="291" t="s">
        <v>1010</v>
      </c>
      <c r="D2950" s="1">
        <v>-15</v>
      </c>
      <c r="E2950" s="1">
        <v>0.46</v>
      </c>
      <c r="J2950" s="64" t="s">
        <v>430</v>
      </c>
      <c r="K2950" s="64" t="s">
        <v>726</v>
      </c>
      <c r="L2950" s="64" t="s">
        <v>744</v>
      </c>
      <c r="M2950" s="64">
        <v>5</v>
      </c>
      <c r="N2950" s="64">
        <v>3.42</v>
      </c>
    </row>
    <row r="2951" spans="1:14" x14ac:dyDescent="0.25">
      <c r="A2951" t="s">
        <v>834</v>
      </c>
      <c r="B2951" s="1" t="s">
        <v>1009</v>
      </c>
      <c r="C2951" s="291" t="s">
        <v>1010</v>
      </c>
      <c r="D2951" s="1">
        <v>-14</v>
      </c>
      <c r="E2951" s="1">
        <v>0.53</v>
      </c>
      <c r="J2951" s="64" t="s">
        <v>430</v>
      </c>
      <c r="K2951" s="64" t="s">
        <v>726</v>
      </c>
      <c r="L2951" s="64" t="s">
        <v>744</v>
      </c>
      <c r="M2951" s="64">
        <v>6</v>
      </c>
      <c r="N2951" s="64">
        <v>4.13</v>
      </c>
    </row>
    <row r="2952" spans="1:14" x14ac:dyDescent="0.25">
      <c r="A2952" t="s">
        <v>834</v>
      </c>
      <c r="B2952" s="1" t="s">
        <v>1009</v>
      </c>
      <c r="C2952" s="291" t="s">
        <v>1010</v>
      </c>
      <c r="D2952" s="1">
        <v>-13</v>
      </c>
      <c r="E2952" s="1">
        <v>0.6</v>
      </c>
      <c r="J2952" s="64" t="s">
        <v>430</v>
      </c>
      <c r="K2952" s="64" t="s">
        <v>726</v>
      </c>
      <c r="L2952" s="64" t="s">
        <v>744</v>
      </c>
      <c r="M2952" s="64">
        <v>7</v>
      </c>
      <c r="N2952" s="64">
        <v>5.01</v>
      </c>
    </row>
    <row r="2953" spans="1:14" x14ac:dyDescent="0.25">
      <c r="A2953" t="s">
        <v>834</v>
      </c>
      <c r="B2953" s="1" t="s">
        <v>1009</v>
      </c>
      <c r="C2953" s="291" t="s">
        <v>1010</v>
      </c>
      <c r="D2953" s="1">
        <v>-12</v>
      </c>
      <c r="E2953" s="1">
        <v>0.68</v>
      </c>
      <c r="J2953" s="64" t="s">
        <v>430</v>
      </c>
      <c r="K2953" s="64" t="s">
        <v>726</v>
      </c>
      <c r="L2953" s="64" t="s">
        <v>744</v>
      </c>
      <c r="M2953" s="64">
        <v>8</v>
      </c>
      <c r="N2953" s="64">
        <v>5.9</v>
      </c>
    </row>
    <row r="2954" spans="1:14" x14ac:dyDescent="0.25">
      <c r="A2954" t="s">
        <v>834</v>
      </c>
      <c r="B2954" s="1" t="s">
        <v>1009</v>
      </c>
      <c r="C2954" s="291" t="s">
        <v>1010</v>
      </c>
      <c r="D2954" s="1">
        <v>-11</v>
      </c>
      <c r="E2954" s="1">
        <v>0.77</v>
      </c>
      <c r="J2954" s="64" t="s">
        <v>430</v>
      </c>
      <c r="K2954" s="64" t="s">
        <v>726</v>
      </c>
      <c r="L2954" s="64" t="s">
        <v>744</v>
      </c>
      <c r="M2954" s="64">
        <v>9</v>
      </c>
      <c r="N2954" s="64">
        <v>6.78</v>
      </c>
    </row>
    <row r="2955" spans="1:14" x14ac:dyDescent="0.25">
      <c r="A2955" t="s">
        <v>834</v>
      </c>
      <c r="B2955" s="1" t="s">
        <v>1009</v>
      </c>
      <c r="C2955" s="291" t="s">
        <v>1010</v>
      </c>
      <c r="D2955" s="1">
        <v>-10</v>
      </c>
      <c r="E2955" s="1">
        <v>0.86</v>
      </c>
      <c r="J2955" s="64" t="s">
        <v>430</v>
      </c>
      <c r="K2955" s="64" t="s">
        <v>726</v>
      </c>
      <c r="L2955" s="64" t="s">
        <v>744</v>
      </c>
      <c r="M2955" s="64">
        <v>10</v>
      </c>
      <c r="N2955" s="64">
        <v>7.47</v>
      </c>
    </row>
    <row r="2956" spans="1:14" x14ac:dyDescent="0.25">
      <c r="A2956" t="s">
        <v>834</v>
      </c>
      <c r="B2956" s="1" t="s">
        <v>1009</v>
      </c>
      <c r="C2956" s="291" t="s">
        <v>1010</v>
      </c>
      <c r="D2956" s="1">
        <v>-9</v>
      </c>
      <c r="E2956" s="1">
        <v>0.96</v>
      </c>
      <c r="J2956" s="64" t="s">
        <v>430</v>
      </c>
      <c r="K2956" s="64" t="s">
        <v>726</v>
      </c>
      <c r="L2956" s="64" t="s">
        <v>744</v>
      </c>
      <c r="M2956" s="64">
        <v>11</v>
      </c>
      <c r="N2956" s="64">
        <v>8.17</v>
      </c>
    </row>
    <row r="2957" spans="1:14" x14ac:dyDescent="0.25">
      <c r="A2957" t="s">
        <v>834</v>
      </c>
      <c r="B2957" s="1" t="s">
        <v>1009</v>
      </c>
      <c r="C2957" s="291" t="s">
        <v>1010</v>
      </c>
      <c r="D2957" s="1">
        <v>-8</v>
      </c>
      <c r="E2957" s="1">
        <v>1.06</v>
      </c>
      <c r="J2957" s="64" t="s">
        <v>430</v>
      </c>
      <c r="K2957" s="64" t="s">
        <v>726</v>
      </c>
      <c r="L2957" s="64" t="s">
        <v>744</v>
      </c>
      <c r="M2957" s="64">
        <v>12</v>
      </c>
      <c r="N2957" s="64">
        <v>8.86</v>
      </c>
    </row>
    <row r="2958" spans="1:14" x14ac:dyDescent="0.25">
      <c r="A2958" t="s">
        <v>834</v>
      </c>
      <c r="B2958" s="1" t="s">
        <v>1009</v>
      </c>
      <c r="C2958" s="291" t="s">
        <v>1010</v>
      </c>
      <c r="D2958" s="1">
        <v>-7</v>
      </c>
      <c r="E2958" s="1">
        <v>1.1599999999999999</v>
      </c>
      <c r="J2958" s="64" t="s">
        <v>430</v>
      </c>
      <c r="K2958" s="64" t="s">
        <v>726</v>
      </c>
      <c r="L2958" s="64" t="s">
        <v>744</v>
      </c>
      <c r="M2958" s="64">
        <v>13</v>
      </c>
      <c r="N2958" s="64">
        <v>9.52</v>
      </c>
    </row>
    <row r="2959" spans="1:14" x14ac:dyDescent="0.25">
      <c r="A2959" t="s">
        <v>834</v>
      </c>
      <c r="B2959" s="1" t="s">
        <v>1009</v>
      </c>
      <c r="C2959" s="291" t="s">
        <v>1010</v>
      </c>
      <c r="D2959" s="1">
        <v>-6</v>
      </c>
      <c r="E2959" s="1">
        <v>1.26</v>
      </c>
      <c r="J2959" s="64" t="s">
        <v>430</v>
      </c>
      <c r="K2959" s="64" t="s">
        <v>726</v>
      </c>
      <c r="L2959" s="64" t="s">
        <v>744</v>
      </c>
      <c r="M2959" s="64">
        <v>14</v>
      </c>
      <c r="N2959" s="64">
        <v>10.19</v>
      </c>
    </row>
    <row r="2960" spans="1:14" x14ac:dyDescent="0.25">
      <c r="A2960" t="s">
        <v>834</v>
      </c>
      <c r="B2960" s="1" t="s">
        <v>1009</v>
      </c>
      <c r="C2960" s="291" t="s">
        <v>1010</v>
      </c>
      <c r="D2960" s="1">
        <v>-5</v>
      </c>
      <c r="E2960" s="1">
        <v>1.36</v>
      </c>
      <c r="J2960" s="64" t="s">
        <v>430</v>
      </c>
      <c r="K2960" s="64" t="s">
        <v>726</v>
      </c>
      <c r="L2960" s="64" t="s">
        <v>744</v>
      </c>
      <c r="M2960" s="64">
        <v>15</v>
      </c>
      <c r="N2960" s="64">
        <v>10.85</v>
      </c>
    </row>
    <row r="2961" spans="1:14" x14ac:dyDescent="0.25">
      <c r="A2961" t="s">
        <v>834</v>
      </c>
      <c r="B2961" s="1" t="s">
        <v>1009</v>
      </c>
      <c r="C2961" s="291" t="s">
        <v>1010</v>
      </c>
      <c r="D2961" s="1">
        <v>-4</v>
      </c>
      <c r="E2961" s="1">
        <v>1.45</v>
      </c>
      <c r="J2961" s="64" t="s">
        <v>430</v>
      </c>
      <c r="K2961" s="64" t="s">
        <v>726</v>
      </c>
      <c r="L2961" s="64" t="s">
        <v>744</v>
      </c>
      <c r="M2961" s="64">
        <v>16</v>
      </c>
      <c r="N2961" s="64">
        <v>11.52</v>
      </c>
    </row>
    <row r="2962" spans="1:14" x14ac:dyDescent="0.25">
      <c r="A2962" t="s">
        <v>834</v>
      </c>
      <c r="B2962" s="1" t="s">
        <v>1009</v>
      </c>
      <c r="C2962" s="291" t="s">
        <v>1010</v>
      </c>
      <c r="D2962" s="1">
        <v>-3</v>
      </c>
      <c r="E2962" s="1">
        <v>1.54</v>
      </c>
      <c r="J2962" s="64" t="s">
        <v>430</v>
      </c>
      <c r="K2962" s="64" t="s">
        <v>726</v>
      </c>
      <c r="L2962" s="64" t="s">
        <v>744</v>
      </c>
      <c r="M2962" s="64">
        <v>17</v>
      </c>
      <c r="N2962" s="64">
        <v>12.18</v>
      </c>
    </row>
    <row r="2963" spans="1:14" x14ac:dyDescent="0.25">
      <c r="A2963" t="s">
        <v>834</v>
      </c>
      <c r="B2963" s="1" t="s">
        <v>1009</v>
      </c>
      <c r="C2963" s="291" t="s">
        <v>1010</v>
      </c>
      <c r="D2963" s="1">
        <v>-2</v>
      </c>
      <c r="E2963" s="1">
        <v>1.64</v>
      </c>
      <c r="J2963" s="64" t="s">
        <v>430</v>
      </c>
      <c r="K2963" s="64" t="s">
        <v>726</v>
      </c>
      <c r="L2963" s="64" t="s">
        <v>744</v>
      </c>
      <c r="M2963" s="64">
        <v>18</v>
      </c>
      <c r="N2963" s="64">
        <v>12.85</v>
      </c>
    </row>
    <row r="2964" spans="1:14" x14ac:dyDescent="0.25">
      <c r="A2964" t="s">
        <v>834</v>
      </c>
      <c r="B2964" s="1" t="s">
        <v>1009</v>
      </c>
      <c r="C2964" s="291" t="s">
        <v>1010</v>
      </c>
      <c r="D2964" s="1">
        <v>-1</v>
      </c>
      <c r="E2964" s="1">
        <v>1.73</v>
      </c>
      <c r="J2964" s="64" t="s">
        <v>430</v>
      </c>
      <c r="K2964" s="64" t="s">
        <v>726</v>
      </c>
      <c r="L2964" s="64" t="s">
        <v>745</v>
      </c>
      <c r="M2964" s="64">
        <v>3</v>
      </c>
      <c r="N2964" s="64">
        <v>1.39</v>
      </c>
    </row>
    <row r="2965" spans="1:14" x14ac:dyDescent="0.25">
      <c r="A2965" t="s">
        <v>834</v>
      </c>
      <c r="B2965" s="1" t="s">
        <v>1009</v>
      </c>
      <c r="C2965" s="291" t="s">
        <v>1010</v>
      </c>
      <c r="D2965" s="1">
        <v>0</v>
      </c>
      <c r="E2965" s="1">
        <v>1.82</v>
      </c>
      <c r="J2965" s="64" t="s">
        <v>430</v>
      </c>
      <c r="K2965" s="64" t="s">
        <v>726</v>
      </c>
      <c r="L2965" s="64" t="s">
        <v>745</v>
      </c>
      <c r="M2965" s="64">
        <v>4</v>
      </c>
      <c r="N2965" s="64">
        <v>1.91</v>
      </c>
    </row>
    <row r="2966" spans="1:14" x14ac:dyDescent="0.25">
      <c r="A2966" t="s">
        <v>834</v>
      </c>
      <c r="B2966" s="1" t="s">
        <v>1009</v>
      </c>
      <c r="C2966" s="291" t="s">
        <v>1010</v>
      </c>
      <c r="D2966" s="1">
        <v>1</v>
      </c>
      <c r="E2966" s="1">
        <v>1.92</v>
      </c>
      <c r="J2966" s="64" t="s">
        <v>430</v>
      </c>
      <c r="K2966" s="64" t="s">
        <v>726</v>
      </c>
      <c r="L2966" s="64" t="s">
        <v>745</v>
      </c>
      <c r="M2966" s="64">
        <v>5</v>
      </c>
      <c r="N2966" s="64">
        <v>2.44</v>
      </c>
    </row>
    <row r="2967" spans="1:14" x14ac:dyDescent="0.25">
      <c r="A2967" t="s">
        <v>834</v>
      </c>
      <c r="B2967" s="1" t="s">
        <v>1009</v>
      </c>
      <c r="C2967" s="291" t="s">
        <v>1010</v>
      </c>
      <c r="D2967" s="1">
        <v>2</v>
      </c>
      <c r="E2967" s="1">
        <v>2.02</v>
      </c>
      <c r="J2967" s="64" t="s">
        <v>430</v>
      </c>
      <c r="K2967" s="64" t="s">
        <v>726</v>
      </c>
      <c r="L2967" s="64" t="s">
        <v>745</v>
      </c>
      <c r="M2967" s="64">
        <v>6</v>
      </c>
      <c r="N2967" s="64">
        <v>2.96</v>
      </c>
    </row>
    <row r="2968" spans="1:14" x14ac:dyDescent="0.25">
      <c r="A2968" t="s">
        <v>834</v>
      </c>
      <c r="B2968" s="1" t="s">
        <v>1009</v>
      </c>
      <c r="C2968" s="291" t="s">
        <v>1010</v>
      </c>
      <c r="D2968" s="1">
        <v>3</v>
      </c>
      <c r="E2968" s="1">
        <v>2.12</v>
      </c>
      <c r="J2968" s="64" t="s">
        <v>430</v>
      </c>
      <c r="K2968" s="64" t="s">
        <v>726</v>
      </c>
      <c r="L2968" s="64" t="s">
        <v>745</v>
      </c>
      <c r="M2968" s="64">
        <v>7</v>
      </c>
      <c r="N2968" s="64">
        <v>3.43</v>
      </c>
    </row>
    <row r="2969" spans="1:14" x14ac:dyDescent="0.25">
      <c r="A2969" t="s">
        <v>834</v>
      </c>
      <c r="B2969" s="1" t="s">
        <v>1009</v>
      </c>
      <c r="C2969" s="291" t="s">
        <v>1010</v>
      </c>
      <c r="D2969" s="1">
        <v>4</v>
      </c>
      <c r="E2969" s="1">
        <v>2.2200000000000002</v>
      </c>
      <c r="J2969" s="64" t="s">
        <v>430</v>
      </c>
      <c r="K2969" s="64" t="s">
        <v>726</v>
      </c>
      <c r="L2969" s="64" t="s">
        <v>745</v>
      </c>
      <c r="M2969" s="64">
        <v>8</v>
      </c>
      <c r="N2969" s="64">
        <v>3.9</v>
      </c>
    </row>
    <row r="2970" spans="1:14" x14ac:dyDescent="0.25">
      <c r="A2970" t="s">
        <v>834</v>
      </c>
      <c r="B2970" s="1" t="s">
        <v>1009</v>
      </c>
      <c r="C2970" s="291" t="s">
        <v>1010</v>
      </c>
      <c r="D2970" s="1">
        <v>5</v>
      </c>
      <c r="E2970" s="1">
        <v>2.3199999999999998</v>
      </c>
      <c r="J2970" s="64" t="s">
        <v>430</v>
      </c>
      <c r="K2970" s="64" t="s">
        <v>726</v>
      </c>
      <c r="L2970" s="64" t="s">
        <v>745</v>
      </c>
      <c r="M2970" s="64">
        <v>9</v>
      </c>
      <c r="N2970" s="64">
        <v>4.37</v>
      </c>
    </row>
    <row r="2971" spans="1:14" x14ac:dyDescent="0.25">
      <c r="A2971" t="s">
        <v>834</v>
      </c>
      <c r="B2971" s="1" t="s">
        <v>1009</v>
      </c>
      <c r="C2971" s="291" t="s">
        <v>1010</v>
      </c>
      <c r="D2971" s="1">
        <v>6</v>
      </c>
      <c r="E2971" s="1">
        <v>2.41</v>
      </c>
      <c r="J2971" s="64" t="s">
        <v>430</v>
      </c>
      <c r="K2971" s="64" t="s">
        <v>726</v>
      </c>
      <c r="L2971" s="64" t="s">
        <v>745</v>
      </c>
      <c r="M2971" s="64">
        <v>10</v>
      </c>
      <c r="N2971" s="64">
        <v>4.84</v>
      </c>
    </row>
    <row r="2972" spans="1:14" x14ac:dyDescent="0.25">
      <c r="A2972" t="s">
        <v>834</v>
      </c>
      <c r="B2972" s="1" t="s">
        <v>1009</v>
      </c>
      <c r="C2972" s="291" t="s">
        <v>1010</v>
      </c>
      <c r="D2972" s="1">
        <v>7</v>
      </c>
      <c r="E2972" s="1">
        <v>2.5</v>
      </c>
      <c r="J2972" s="64" t="s">
        <v>430</v>
      </c>
      <c r="K2972" s="64" t="s">
        <v>726</v>
      </c>
      <c r="L2972" s="64" t="s">
        <v>745</v>
      </c>
      <c r="M2972" s="64">
        <v>11</v>
      </c>
      <c r="N2972" s="64">
        <v>5.31</v>
      </c>
    </row>
    <row r="2973" spans="1:14" x14ac:dyDescent="0.25">
      <c r="A2973" t="s">
        <v>834</v>
      </c>
      <c r="B2973" s="1" t="s">
        <v>1009</v>
      </c>
      <c r="C2973" s="291" t="s">
        <v>1010</v>
      </c>
      <c r="D2973" s="1">
        <v>8</v>
      </c>
      <c r="E2973" s="1">
        <v>2.59</v>
      </c>
      <c r="J2973" s="64" t="s">
        <v>430</v>
      </c>
      <c r="K2973" s="64" t="s">
        <v>726</v>
      </c>
      <c r="L2973" s="64" t="s">
        <v>745</v>
      </c>
      <c r="M2973" s="64">
        <v>12</v>
      </c>
      <c r="N2973" s="64">
        <v>5.78</v>
      </c>
    </row>
    <row r="2974" spans="1:14" x14ac:dyDescent="0.25">
      <c r="A2974" t="s">
        <v>834</v>
      </c>
      <c r="B2974" s="1" t="s">
        <v>1009</v>
      </c>
      <c r="C2974" s="291" t="s">
        <v>1010</v>
      </c>
      <c r="D2974" s="1">
        <v>9</v>
      </c>
      <c r="E2974" s="1">
        <v>2.68</v>
      </c>
      <c r="J2974" s="64" t="s">
        <v>430</v>
      </c>
      <c r="K2974" s="64" t="s">
        <v>726</v>
      </c>
      <c r="L2974" s="64" t="s">
        <v>745</v>
      </c>
      <c r="M2974" s="64">
        <v>13</v>
      </c>
      <c r="N2974" s="64">
        <v>6.22</v>
      </c>
    </row>
    <row r="2975" spans="1:14" x14ac:dyDescent="0.25">
      <c r="A2975" t="s">
        <v>834</v>
      </c>
      <c r="B2975" s="1" t="s">
        <v>1009</v>
      </c>
      <c r="C2975" s="291" t="s">
        <v>1010</v>
      </c>
      <c r="D2975" s="1">
        <v>10</v>
      </c>
      <c r="E2975" s="1">
        <v>2.75</v>
      </c>
      <c r="J2975" s="64" t="s">
        <v>430</v>
      </c>
      <c r="K2975" s="64" t="s">
        <v>726</v>
      </c>
      <c r="L2975" s="64" t="s">
        <v>745</v>
      </c>
      <c r="M2975" s="64">
        <v>14</v>
      </c>
      <c r="N2975" s="64">
        <v>6.66</v>
      </c>
    </row>
    <row r="2976" spans="1:14" x14ac:dyDescent="0.25">
      <c r="A2976" t="s">
        <v>834</v>
      </c>
      <c r="B2976" s="1" t="s">
        <v>1009</v>
      </c>
      <c r="C2976" s="291" t="s">
        <v>2408</v>
      </c>
      <c r="D2976" s="1">
        <v>-15</v>
      </c>
      <c r="E2976" s="1">
        <v>0.51</v>
      </c>
      <c r="J2976" s="64" t="s">
        <v>430</v>
      </c>
      <c r="K2976" s="64" t="s">
        <v>726</v>
      </c>
      <c r="L2976" s="64" t="s">
        <v>745</v>
      </c>
      <c r="M2976" s="64">
        <v>15</v>
      </c>
      <c r="N2976" s="64">
        <v>7.1</v>
      </c>
    </row>
    <row r="2977" spans="1:14" x14ac:dyDescent="0.25">
      <c r="A2977" t="s">
        <v>834</v>
      </c>
      <c r="B2977" s="1" t="s">
        <v>1009</v>
      </c>
      <c r="C2977" s="291" t="s">
        <v>2408</v>
      </c>
      <c r="D2977" s="1">
        <v>-14</v>
      </c>
      <c r="E2977" s="1">
        <v>0.62</v>
      </c>
      <c r="J2977" s="64" t="s">
        <v>430</v>
      </c>
      <c r="K2977" s="64" t="s">
        <v>726</v>
      </c>
      <c r="L2977" s="64" t="s">
        <v>745</v>
      </c>
      <c r="M2977" s="64">
        <v>16</v>
      </c>
      <c r="N2977" s="64">
        <v>7.54</v>
      </c>
    </row>
    <row r="2978" spans="1:14" x14ac:dyDescent="0.25">
      <c r="A2978" t="s">
        <v>834</v>
      </c>
      <c r="B2978" s="1" t="s">
        <v>1009</v>
      </c>
      <c r="C2978" s="291" t="s">
        <v>2408</v>
      </c>
      <c r="D2978" s="1">
        <v>-13</v>
      </c>
      <c r="E2978" s="1">
        <v>0.73</v>
      </c>
      <c r="J2978" s="64" t="s">
        <v>430</v>
      </c>
      <c r="K2978" s="64" t="s">
        <v>726</v>
      </c>
      <c r="L2978" s="64" t="s">
        <v>745</v>
      </c>
      <c r="M2978" s="64">
        <v>17</v>
      </c>
      <c r="N2978" s="64">
        <v>7.98</v>
      </c>
    </row>
    <row r="2979" spans="1:14" x14ac:dyDescent="0.25">
      <c r="A2979" t="s">
        <v>834</v>
      </c>
      <c r="B2979" s="1" t="s">
        <v>1009</v>
      </c>
      <c r="C2979" s="291" t="s">
        <v>2408</v>
      </c>
      <c r="D2979" s="1">
        <v>-12</v>
      </c>
      <c r="E2979" s="1">
        <v>0.84</v>
      </c>
      <c r="J2979" s="64" t="s">
        <v>430</v>
      </c>
      <c r="K2979" s="64" t="s">
        <v>726</v>
      </c>
      <c r="L2979" s="64" t="s">
        <v>745</v>
      </c>
      <c r="M2979" s="64">
        <v>18</v>
      </c>
      <c r="N2979" s="64">
        <v>8.42</v>
      </c>
    </row>
    <row r="2980" spans="1:14" x14ac:dyDescent="0.25">
      <c r="A2980" t="s">
        <v>834</v>
      </c>
      <c r="B2980" s="1" t="s">
        <v>1009</v>
      </c>
      <c r="C2980" s="291" t="s">
        <v>2408</v>
      </c>
      <c r="D2980" s="1">
        <v>-11</v>
      </c>
      <c r="E2980" s="1">
        <v>0.92</v>
      </c>
      <c r="J2980" s="64" t="s">
        <v>430</v>
      </c>
      <c r="K2980" s="64" t="s">
        <v>726</v>
      </c>
      <c r="L2980" s="64" t="s">
        <v>745</v>
      </c>
      <c r="M2980" s="64">
        <v>19</v>
      </c>
      <c r="N2980" s="64">
        <v>8.86</v>
      </c>
    </row>
    <row r="2981" spans="1:14" x14ac:dyDescent="0.25">
      <c r="A2981" t="s">
        <v>834</v>
      </c>
      <c r="B2981" s="1" t="s">
        <v>1009</v>
      </c>
      <c r="C2981" s="291" t="s">
        <v>2408</v>
      </c>
      <c r="D2981" s="1">
        <v>-10</v>
      </c>
      <c r="E2981" s="1">
        <v>1</v>
      </c>
      <c r="J2981" s="64" t="s">
        <v>430</v>
      </c>
      <c r="K2981" s="64" t="s">
        <v>726</v>
      </c>
      <c r="L2981" s="64" t="s">
        <v>745</v>
      </c>
      <c r="M2981" s="64">
        <v>20</v>
      </c>
      <c r="N2981" s="64">
        <v>9.3000000000000007</v>
      </c>
    </row>
    <row r="2982" spans="1:14" x14ac:dyDescent="0.25">
      <c r="A2982" t="s">
        <v>834</v>
      </c>
      <c r="B2982" s="1" t="s">
        <v>1009</v>
      </c>
      <c r="C2982" s="291" t="s">
        <v>2408</v>
      </c>
      <c r="D2982" s="1">
        <v>-9</v>
      </c>
      <c r="E2982" s="1">
        <v>1.08</v>
      </c>
      <c r="J2982" s="64" t="s">
        <v>430</v>
      </c>
      <c r="K2982" s="64" t="s">
        <v>726</v>
      </c>
      <c r="L2982" s="64" t="s">
        <v>746</v>
      </c>
      <c r="M2982" s="64">
        <v>3</v>
      </c>
      <c r="N2982" s="64">
        <v>1.44</v>
      </c>
    </row>
    <row r="2983" spans="1:14" x14ac:dyDescent="0.25">
      <c r="A2983" t="s">
        <v>834</v>
      </c>
      <c r="B2983" s="1" t="s">
        <v>1009</v>
      </c>
      <c r="C2983" s="291" t="s">
        <v>2408</v>
      </c>
      <c r="D2983" s="1">
        <v>-8</v>
      </c>
      <c r="E2983" s="1">
        <v>1.1599999999999999</v>
      </c>
      <c r="J2983" s="64" t="s">
        <v>430</v>
      </c>
      <c r="K2983" s="64" t="s">
        <v>726</v>
      </c>
      <c r="L2983" s="64" t="s">
        <v>746</v>
      </c>
      <c r="M2983" s="64">
        <v>4</v>
      </c>
      <c r="N2983" s="64">
        <v>1.98</v>
      </c>
    </row>
    <row r="2984" spans="1:14" x14ac:dyDescent="0.25">
      <c r="A2984" t="s">
        <v>834</v>
      </c>
      <c r="B2984" s="1" t="s">
        <v>1009</v>
      </c>
      <c r="C2984" s="291" t="s">
        <v>2408</v>
      </c>
      <c r="D2984" s="1">
        <v>-7</v>
      </c>
      <c r="E2984" s="1">
        <v>1.24</v>
      </c>
      <c r="J2984" s="64" t="s">
        <v>430</v>
      </c>
      <c r="K2984" s="64" t="s">
        <v>726</v>
      </c>
      <c r="L2984" s="64" t="s">
        <v>746</v>
      </c>
      <c r="M2984" s="64">
        <v>5</v>
      </c>
      <c r="N2984" s="64">
        <v>2.52</v>
      </c>
    </row>
    <row r="2985" spans="1:14" x14ac:dyDescent="0.25">
      <c r="A2985" t="s">
        <v>834</v>
      </c>
      <c r="B2985" s="1" t="s">
        <v>1009</v>
      </c>
      <c r="C2985" s="291" t="s">
        <v>2408</v>
      </c>
      <c r="D2985" s="1">
        <v>-6</v>
      </c>
      <c r="E2985" s="1">
        <v>1.32</v>
      </c>
      <c r="J2985" s="64" t="s">
        <v>430</v>
      </c>
      <c r="K2985" s="64" t="s">
        <v>726</v>
      </c>
      <c r="L2985" s="64" t="s">
        <v>746</v>
      </c>
      <c r="M2985" s="64">
        <v>6</v>
      </c>
      <c r="N2985" s="64">
        <v>3.06</v>
      </c>
    </row>
    <row r="2986" spans="1:14" x14ac:dyDescent="0.25">
      <c r="A2986" t="s">
        <v>834</v>
      </c>
      <c r="B2986" s="1" t="s">
        <v>1009</v>
      </c>
      <c r="C2986" s="291" t="s">
        <v>2408</v>
      </c>
      <c r="D2986" s="1">
        <v>-5</v>
      </c>
      <c r="E2986" s="1">
        <v>1.4</v>
      </c>
      <c r="J2986" s="64" t="s">
        <v>430</v>
      </c>
      <c r="K2986" s="64" t="s">
        <v>726</v>
      </c>
      <c r="L2986" s="64" t="s">
        <v>746</v>
      </c>
      <c r="M2986" s="64">
        <v>7</v>
      </c>
      <c r="N2986" s="64">
        <v>3.49</v>
      </c>
    </row>
    <row r="2987" spans="1:14" x14ac:dyDescent="0.25">
      <c r="A2987" t="s">
        <v>834</v>
      </c>
      <c r="B2987" s="1" t="s">
        <v>1009</v>
      </c>
      <c r="C2987" s="291" t="s">
        <v>2408</v>
      </c>
      <c r="D2987" s="1">
        <v>-4</v>
      </c>
      <c r="E2987" s="1">
        <v>1.49</v>
      </c>
      <c r="J2987" s="64" t="s">
        <v>430</v>
      </c>
      <c r="K2987" s="64" t="s">
        <v>726</v>
      </c>
      <c r="L2987" s="64" t="s">
        <v>746</v>
      </c>
      <c r="M2987" s="64">
        <v>8</v>
      </c>
      <c r="N2987" s="64">
        <v>3.93</v>
      </c>
    </row>
    <row r="2988" spans="1:14" x14ac:dyDescent="0.25">
      <c r="A2988" t="s">
        <v>834</v>
      </c>
      <c r="B2988" s="1" t="s">
        <v>1009</v>
      </c>
      <c r="C2988" s="291" t="s">
        <v>2408</v>
      </c>
      <c r="D2988" s="1">
        <v>-3</v>
      </c>
      <c r="E2988" s="1">
        <v>1.58</v>
      </c>
      <c r="J2988" s="64" t="s">
        <v>430</v>
      </c>
      <c r="K2988" s="64" t="s">
        <v>726</v>
      </c>
      <c r="L2988" s="64" t="s">
        <v>746</v>
      </c>
      <c r="M2988" s="64">
        <v>9</v>
      </c>
      <c r="N2988" s="64">
        <v>4.3600000000000003</v>
      </c>
    </row>
    <row r="2989" spans="1:14" x14ac:dyDescent="0.25">
      <c r="A2989" t="s">
        <v>834</v>
      </c>
      <c r="B2989" s="1" t="s">
        <v>1009</v>
      </c>
      <c r="C2989" s="291" t="s">
        <v>2408</v>
      </c>
      <c r="D2989" s="1">
        <v>-2</v>
      </c>
      <c r="E2989" s="1">
        <v>1.68</v>
      </c>
      <c r="J2989" s="64" t="s">
        <v>430</v>
      </c>
      <c r="K2989" s="64" t="s">
        <v>726</v>
      </c>
      <c r="L2989" s="64" t="s">
        <v>746</v>
      </c>
      <c r="M2989" s="64">
        <v>10</v>
      </c>
      <c r="N2989" s="64">
        <v>4.84</v>
      </c>
    </row>
    <row r="2990" spans="1:14" x14ac:dyDescent="0.25">
      <c r="A2990" t="s">
        <v>834</v>
      </c>
      <c r="B2990" s="1" t="s">
        <v>1009</v>
      </c>
      <c r="C2990" s="291" t="s">
        <v>2408</v>
      </c>
      <c r="D2990" s="1">
        <v>-1</v>
      </c>
      <c r="E2990" s="1">
        <v>1.77</v>
      </c>
      <c r="J2990" s="64" t="s">
        <v>430</v>
      </c>
      <c r="K2990" s="64" t="s">
        <v>726</v>
      </c>
      <c r="L2990" s="64" t="s">
        <v>746</v>
      </c>
      <c r="M2990" s="64">
        <v>11</v>
      </c>
      <c r="N2990" s="64">
        <v>5.31</v>
      </c>
    </row>
    <row r="2991" spans="1:14" x14ac:dyDescent="0.25">
      <c r="A2991" t="s">
        <v>834</v>
      </c>
      <c r="B2991" s="1" t="s">
        <v>1009</v>
      </c>
      <c r="C2991" s="291" t="s">
        <v>2408</v>
      </c>
      <c r="D2991" s="1">
        <v>0</v>
      </c>
      <c r="E2991" s="1">
        <v>1.86</v>
      </c>
      <c r="J2991" s="64" t="s">
        <v>430</v>
      </c>
      <c r="K2991" s="64" t="s">
        <v>726</v>
      </c>
      <c r="L2991" s="64" t="s">
        <v>746</v>
      </c>
      <c r="M2991" s="64">
        <v>12</v>
      </c>
      <c r="N2991" s="64">
        <v>5.79</v>
      </c>
    </row>
    <row r="2992" spans="1:14" x14ac:dyDescent="0.25">
      <c r="A2992" t="s">
        <v>834</v>
      </c>
      <c r="B2992" s="1" t="s">
        <v>1009</v>
      </c>
      <c r="C2992" s="291" t="s">
        <v>2408</v>
      </c>
      <c r="D2992" s="1">
        <v>1</v>
      </c>
      <c r="E2992" s="1">
        <v>1.96</v>
      </c>
      <c r="J2992" s="64" t="s">
        <v>430</v>
      </c>
      <c r="K2992" s="64" t="s">
        <v>726</v>
      </c>
      <c r="L2992" s="64" t="s">
        <v>746</v>
      </c>
      <c r="M2992" s="64">
        <v>13</v>
      </c>
      <c r="N2992" s="64">
        <v>6.22</v>
      </c>
    </row>
    <row r="2993" spans="1:14" x14ac:dyDescent="0.25">
      <c r="A2993" t="s">
        <v>834</v>
      </c>
      <c r="B2993" s="1" t="s">
        <v>1009</v>
      </c>
      <c r="C2993" s="291" t="s">
        <v>2408</v>
      </c>
      <c r="D2993" s="1">
        <v>2</v>
      </c>
      <c r="E2993" s="1">
        <v>2.06</v>
      </c>
      <c r="J2993" s="64" t="s">
        <v>430</v>
      </c>
      <c r="K2993" s="64" t="s">
        <v>726</v>
      </c>
      <c r="L2993" s="64" t="s">
        <v>746</v>
      </c>
      <c r="M2993" s="64">
        <v>14</v>
      </c>
      <c r="N2993" s="64">
        <v>6.66</v>
      </c>
    </row>
    <row r="2994" spans="1:14" x14ac:dyDescent="0.25">
      <c r="A2994" t="s">
        <v>834</v>
      </c>
      <c r="B2994" s="1" t="s">
        <v>1009</v>
      </c>
      <c r="C2994" s="291" t="s">
        <v>2408</v>
      </c>
      <c r="D2994" s="1">
        <v>3</v>
      </c>
      <c r="E2994" s="1">
        <v>2.15</v>
      </c>
      <c r="J2994" s="64" t="s">
        <v>430</v>
      </c>
      <c r="K2994" s="64" t="s">
        <v>726</v>
      </c>
      <c r="L2994" s="64" t="s">
        <v>746</v>
      </c>
      <c r="M2994" s="64">
        <v>15</v>
      </c>
      <c r="N2994" s="64">
        <v>7.09</v>
      </c>
    </row>
    <row r="2995" spans="1:14" x14ac:dyDescent="0.25">
      <c r="A2995" t="s">
        <v>834</v>
      </c>
      <c r="B2995" s="1" t="s">
        <v>1009</v>
      </c>
      <c r="C2995" s="291" t="s">
        <v>2408</v>
      </c>
      <c r="D2995" s="1">
        <v>4</v>
      </c>
      <c r="E2995" s="1">
        <v>2.25</v>
      </c>
      <c r="J2995" s="64" t="s">
        <v>430</v>
      </c>
      <c r="K2995" s="64" t="s">
        <v>726</v>
      </c>
      <c r="L2995" s="64" t="s">
        <v>746</v>
      </c>
      <c r="M2995" s="64">
        <v>16</v>
      </c>
      <c r="N2995" s="64">
        <v>7.53</v>
      </c>
    </row>
    <row r="2996" spans="1:14" x14ac:dyDescent="0.25">
      <c r="A2996" t="s">
        <v>834</v>
      </c>
      <c r="B2996" s="1" t="s">
        <v>1009</v>
      </c>
      <c r="C2996" s="291" t="s">
        <v>2408</v>
      </c>
      <c r="D2996" s="1">
        <v>5</v>
      </c>
      <c r="E2996" s="1">
        <v>2.35</v>
      </c>
      <c r="J2996" s="64" t="s">
        <v>430</v>
      </c>
      <c r="K2996" s="64" t="s">
        <v>726</v>
      </c>
      <c r="L2996" s="64" t="s">
        <v>746</v>
      </c>
      <c r="M2996" s="64">
        <v>17</v>
      </c>
      <c r="N2996" s="64">
        <v>7.96</v>
      </c>
    </row>
    <row r="2997" spans="1:14" x14ac:dyDescent="0.25">
      <c r="A2997" t="s">
        <v>834</v>
      </c>
      <c r="B2997" s="1" t="s">
        <v>1009</v>
      </c>
      <c r="C2997" s="291" t="s">
        <v>2408</v>
      </c>
      <c r="D2997" s="1">
        <v>6</v>
      </c>
      <c r="E2997" s="1">
        <v>2.4300000000000002</v>
      </c>
      <c r="J2997" s="64" t="s">
        <v>430</v>
      </c>
      <c r="K2997" s="64" t="s">
        <v>726</v>
      </c>
      <c r="L2997" s="64" t="s">
        <v>746</v>
      </c>
      <c r="M2997" s="64">
        <v>18</v>
      </c>
      <c r="N2997" s="64">
        <v>8.39</v>
      </c>
    </row>
    <row r="2998" spans="1:14" x14ac:dyDescent="0.25">
      <c r="A2998" t="s">
        <v>834</v>
      </c>
      <c r="B2998" s="1" t="s">
        <v>1009</v>
      </c>
      <c r="C2998" s="291" t="s">
        <v>2408</v>
      </c>
      <c r="D2998" s="1">
        <v>7</v>
      </c>
      <c r="E2998" s="1">
        <v>2.52</v>
      </c>
      <c r="J2998" s="64" t="s">
        <v>430</v>
      </c>
      <c r="K2998" s="64" t="s">
        <v>726</v>
      </c>
      <c r="L2998" s="64" t="s">
        <v>746</v>
      </c>
      <c r="M2998" s="64">
        <v>19</v>
      </c>
      <c r="N2998" s="64">
        <v>8.83</v>
      </c>
    </row>
    <row r="2999" spans="1:14" x14ac:dyDescent="0.25">
      <c r="A2999" t="s">
        <v>834</v>
      </c>
      <c r="B2999" s="1" t="s">
        <v>1009</v>
      </c>
      <c r="C2999" s="291" t="s">
        <v>2408</v>
      </c>
      <c r="D2999" s="1">
        <v>8</v>
      </c>
      <c r="E2999" s="1">
        <v>2.6</v>
      </c>
      <c r="J2999" s="64" t="s">
        <v>430</v>
      </c>
      <c r="K2999" s="64" t="s">
        <v>726</v>
      </c>
      <c r="L2999" s="64" t="s">
        <v>746</v>
      </c>
      <c r="M2999" s="64">
        <v>20</v>
      </c>
      <c r="N2999" s="64">
        <v>9.26</v>
      </c>
    </row>
    <row r="3000" spans="1:14" x14ac:dyDescent="0.25">
      <c r="A3000" t="s">
        <v>834</v>
      </c>
      <c r="B3000" s="1" t="s">
        <v>1009</v>
      </c>
      <c r="C3000" s="291" t="s">
        <v>2408</v>
      </c>
      <c r="D3000" s="1">
        <v>9</v>
      </c>
      <c r="E3000" s="1">
        <v>2.69</v>
      </c>
      <c r="J3000" s="64" t="s">
        <v>430</v>
      </c>
      <c r="K3000" s="64" t="s">
        <v>726</v>
      </c>
      <c r="L3000" s="64" t="s">
        <v>747</v>
      </c>
      <c r="M3000" s="64">
        <v>3</v>
      </c>
      <c r="N3000" s="64">
        <v>1.44</v>
      </c>
    </row>
    <row r="3001" spans="1:14" x14ac:dyDescent="0.25">
      <c r="A3001" t="s">
        <v>834</v>
      </c>
      <c r="B3001" s="1" t="s">
        <v>1009</v>
      </c>
      <c r="C3001" s="291" t="s">
        <v>2408</v>
      </c>
      <c r="D3001" s="1">
        <v>10</v>
      </c>
      <c r="E3001" s="1">
        <v>2.77</v>
      </c>
      <c r="J3001" s="64" t="s">
        <v>430</v>
      </c>
      <c r="K3001" s="64" t="s">
        <v>726</v>
      </c>
      <c r="L3001" s="64" t="s">
        <v>747</v>
      </c>
      <c r="M3001" s="64">
        <v>4</v>
      </c>
      <c r="N3001" s="64">
        <v>1.98</v>
      </c>
    </row>
    <row r="3002" spans="1:14" x14ac:dyDescent="0.25">
      <c r="A3002" t="s">
        <v>834</v>
      </c>
      <c r="B3002" s="1" t="s">
        <v>1009</v>
      </c>
      <c r="C3002" s="291" t="s">
        <v>1011</v>
      </c>
      <c r="D3002" s="1">
        <v>-15</v>
      </c>
      <c r="E3002" s="1">
        <v>0.57999999999999996</v>
      </c>
      <c r="J3002" s="64" t="s">
        <v>430</v>
      </c>
      <c r="K3002" s="64" t="s">
        <v>726</v>
      </c>
      <c r="L3002" s="64" t="s">
        <v>747</v>
      </c>
      <c r="M3002" s="64">
        <v>5</v>
      </c>
      <c r="N3002" s="64">
        <v>2.52</v>
      </c>
    </row>
    <row r="3003" spans="1:14" x14ac:dyDescent="0.25">
      <c r="A3003" t="s">
        <v>834</v>
      </c>
      <c r="B3003" s="1" t="s">
        <v>1009</v>
      </c>
      <c r="C3003" s="291" t="s">
        <v>1011</v>
      </c>
      <c r="D3003" s="1">
        <v>-14</v>
      </c>
      <c r="E3003" s="1">
        <v>0.67</v>
      </c>
      <c r="J3003" s="64" t="s">
        <v>430</v>
      </c>
      <c r="K3003" s="64" t="s">
        <v>726</v>
      </c>
      <c r="L3003" s="64" t="s">
        <v>747</v>
      </c>
      <c r="M3003" s="64">
        <v>6</v>
      </c>
      <c r="N3003" s="64">
        <v>3.06</v>
      </c>
    </row>
    <row r="3004" spans="1:14" x14ac:dyDescent="0.25">
      <c r="A3004" t="s">
        <v>834</v>
      </c>
      <c r="B3004" s="1" t="s">
        <v>1009</v>
      </c>
      <c r="C3004" s="291" t="s">
        <v>1011</v>
      </c>
      <c r="D3004" s="1">
        <v>-13</v>
      </c>
      <c r="E3004" s="1">
        <v>0.76</v>
      </c>
      <c r="J3004" s="64" t="s">
        <v>430</v>
      </c>
      <c r="K3004" s="64" t="s">
        <v>726</v>
      </c>
      <c r="L3004" s="64" t="s">
        <v>747</v>
      </c>
      <c r="M3004" s="64">
        <v>7</v>
      </c>
      <c r="N3004" s="64">
        <v>3.49</v>
      </c>
    </row>
    <row r="3005" spans="1:14" x14ac:dyDescent="0.25">
      <c r="A3005" t="s">
        <v>834</v>
      </c>
      <c r="B3005" s="1" t="s">
        <v>1009</v>
      </c>
      <c r="C3005" s="291" t="s">
        <v>1011</v>
      </c>
      <c r="D3005" s="1">
        <v>-12</v>
      </c>
      <c r="E3005" s="1">
        <v>0.85</v>
      </c>
      <c r="J3005" s="64" t="s">
        <v>430</v>
      </c>
      <c r="K3005" s="64" t="s">
        <v>726</v>
      </c>
      <c r="L3005" s="64" t="s">
        <v>747</v>
      </c>
      <c r="M3005" s="64">
        <v>8</v>
      </c>
      <c r="N3005" s="64">
        <v>3.93</v>
      </c>
    </row>
    <row r="3006" spans="1:14" x14ac:dyDescent="0.25">
      <c r="A3006" t="s">
        <v>834</v>
      </c>
      <c r="B3006" s="1" t="s">
        <v>1009</v>
      </c>
      <c r="C3006" s="291" t="s">
        <v>1011</v>
      </c>
      <c r="D3006" s="1">
        <v>-11</v>
      </c>
      <c r="E3006" s="1">
        <v>0.93</v>
      </c>
      <c r="J3006" s="64" t="s">
        <v>430</v>
      </c>
      <c r="K3006" s="64" t="s">
        <v>726</v>
      </c>
      <c r="L3006" s="64" t="s">
        <v>747</v>
      </c>
      <c r="M3006" s="64">
        <v>9</v>
      </c>
      <c r="N3006" s="64">
        <v>4.3600000000000003</v>
      </c>
    </row>
    <row r="3007" spans="1:14" x14ac:dyDescent="0.25">
      <c r="A3007" t="s">
        <v>834</v>
      </c>
      <c r="B3007" s="1" t="s">
        <v>1009</v>
      </c>
      <c r="C3007" s="291" t="s">
        <v>1011</v>
      </c>
      <c r="D3007" s="1">
        <v>-10</v>
      </c>
      <c r="E3007" s="1">
        <v>1.01</v>
      </c>
      <c r="J3007" s="64" t="s">
        <v>430</v>
      </c>
      <c r="K3007" s="64" t="s">
        <v>726</v>
      </c>
      <c r="L3007" s="64" t="s">
        <v>747</v>
      </c>
      <c r="M3007" s="64">
        <v>10</v>
      </c>
      <c r="N3007" s="64">
        <v>4.84</v>
      </c>
    </row>
    <row r="3008" spans="1:14" x14ac:dyDescent="0.25">
      <c r="A3008" t="s">
        <v>834</v>
      </c>
      <c r="B3008" s="1" t="s">
        <v>1009</v>
      </c>
      <c r="C3008" s="291" t="s">
        <v>1011</v>
      </c>
      <c r="D3008" s="1">
        <v>-9</v>
      </c>
      <c r="E3008" s="1">
        <v>1.0900000000000001</v>
      </c>
      <c r="J3008" s="64" t="s">
        <v>430</v>
      </c>
      <c r="K3008" s="64" t="s">
        <v>726</v>
      </c>
      <c r="L3008" s="64" t="s">
        <v>747</v>
      </c>
      <c r="M3008" s="64">
        <v>11</v>
      </c>
      <c r="N3008" s="64">
        <v>5.31</v>
      </c>
    </row>
    <row r="3009" spans="1:14" x14ac:dyDescent="0.25">
      <c r="A3009" t="s">
        <v>834</v>
      </c>
      <c r="B3009" s="1" t="s">
        <v>1009</v>
      </c>
      <c r="C3009" s="291" t="s">
        <v>1011</v>
      </c>
      <c r="D3009" s="1">
        <v>-8</v>
      </c>
      <c r="E3009" s="1">
        <v>1.17</v>
      </c>
      <c r="J3009" s="64" t="s">
        <v>430</v>
      </c>
      <c r="K3009" s="64" t="s">
        <v>726</v>
      </c>
      <c r="L3009" s="64" t="s">
        <v>747</v>
      </c>
      <c r="M3009" s="64">
        <v>12</v>
      </c>
      <c r="N3009" s="64">
        <v>5.79</v>
      </c>
    </row>
    <row r="3010" spans="1:14" x14ac:dyDescent="0.25">
      <c r="A3010" t="s">
        <v>834</v>
      </c>
      <c r="B3010" s="1" t="s">
        <v>1009</v>
      </c>
      <c r="C3010" s="291" t="s">
        <v>1011</v>
      </c>
      <c r="D3010" s="1">
        <v>-7</v>
      </c>
      <c r="E3010" s="1">
        <v>1.26</v>
      </c>
      <c r="J3010" s="64" t="s">
        <v>430</v>
      </c>
      <c r="K3010" s="64" t="s">
        <v>726</v>
      </c>
      <c r="L3010" s="64" t="s">
        <v>747</v>
      </c>
      <c r="M3010" s="64">
        <v>13</v>
      </c>
      <c r="N3010" s="64">
        <v>6.22</v>
      </c>
    </row>
    <row r="3011" spans="1:14" x14ac:dyDescent="0.25">
      <c r="A3011" t="s">
        <v>834</v>
      </c>
      <c r="B3011" s="1" t="s">
        <v>1009</v>
      </c>
      <c r="C3011" s="291" t="s">
        <v>1011</v>
      </c>
      <c r="D3011" s="1">
        <v>-6</v>
      </c>
      <c r="E3011" s="1">
        <v>1.34</v>
      </c>
      <c r="J3011" s="64" t="s">
        <v>430</v>
      </c>
      <c r="K3011" s="64" t="s">
        <v>726</v>
      </c>
      <c r="L3011" s="64" t="s">
        <v>747</v>
      </c>
      <c r="M3011" s="64">
        <v>14</v>
      </c>
      <c r="N3011" s="64">
        <v>6.66</v>
      </c>
    </row>
    <row r="3012" spans="1:14" x14ac:dyDescent="0.25">
      <c r="A3012" t="s">
        <v>834</v>
      </c>
      <c r="B3012" s="1" t="s">
        <v>1009</v>
      </c>
      <c r="C3012" s="291" t="s">
        <v>1011</v>
      </c>
      <c r="D3012" s="1">
        <v>-5</v>
      </c>
      <c r="E3012" s="1">
        <v>1.42</v>
      </c>
      <c r="J3012" s="64" t="s">
        <v>430</v>
      </c>
      <c r="K3012" s="64" t="s">
        <v>726</v>
      </c>
      <c r="L3012" s="64" t="s">
        <v>747</v>
      </c>
      <c r="M3012" s="64">
        <v>15</v>
      </c>
      <c r="N3012" s="64">
        <v>7.09</v>
      </c>
    </row>
    <row r="3013" spans="1:14" x14ac:dyDescent="0.25">
      <c r="A3013" t="s">
        <v>834</v>
      </c>
      <c r="B3013" s="1" t="s">
        <v>1009</v>
      </c>
      <c r="C3013" s="291" t="s">
        <v>1011</v>
      </c>
      <c r="D3013" s="1">
        <v>-4</v>
      </c>
      <c r="E3013" s="1">
        <v>1.51</v>
      </c>
      <c r="J3013" s="64" t="s">
        <v>430</v>
      </c>
      <c r="K3013" s="64" t="s">
        <v>726</v>
      </c>
      <c r="L3013" s="64" t="s">
        <v>747</v>
      </c>
      <c r="M3013" s="64">
        <v>16</v>
      </c>
      <c r="N3013" s="64">
        <v>7.53</v>
      </c>
    </row>
    <row r="3014" spans="1:14" x14ac:dyDescent="0.25">
      <c r="A3014" t="s">
        <v>834</v>
      </c>
      <c r="B3014" s="1" t="s">
        <v>1009</v>
      </c>
      <c r="C3014" s="291" t="s">
        <v>1011</v>
      </c>
      <c r="D3014" s="1">
        <v>-3</v>
      </c>
      <c r="E3014" s="1">
        <v>1.61</v>
      </c>
      <c r="J3014" s="64" t="s">
        <v>430</v>
      </c>
      <c r="K3014" s="64" t="s">
        <v>726</v>
      </c>
      <c r="L3014" s="64" t="s">
        <v>747</v>
      </c>
      <c r="M3014" s="64">
        <v>17</v>
      </c>
      <c r="N3014" s="64">
        <v>7.96</v>
      </c>
    </row>
    <row r="3015" spans="1:14" x14ac:dyDescent="0.25">
      <c r="A3015" t="s">
        <v>834</v>
      </c>
      <c r="B3015" s="1" t="s">
        <v>1009</v>
      </c>
      <c r="C3015" s="291" t="s">
        <v>1011</v>
      </c>
      <c r="D3015" s="1">
        <v>-2</v>
      </c>
      <c r="E3015" s="1">
        <v>1.7</v>
      </c>
      <c r="J3015" s="64" t="s">
        <v>430</v>
      </c>
      <c r="K3015" s="64" t="s">
        <v>726</v>
      </c>
      <c r="L3015" s="64" t="s">
        <v>747</v>
      </c>
      <c r="M3015" s="64">
        <v>18</v>
      </c>
      <c r="N3015" s="64">
        <v>8.39</v>
      </c>
    </row>
    <row r="3016" spans="1:14" x14ac:dyDescent="0.25">
      <c r="A3016" t="s">
        <v>834</v>
      </c>
      <c r="B3016" s="1" t="s">
        <v>1009</v>
      </c>
      <c r="C3016" s="291" t="s">
        <v>1011</v>
      </c>
      <c r="D3016" s="1">
        <v>-1</v>
      </c>
      <c r="E3016" s="1">
        <v>1.8</v>
      </c>
      <c r="J3016" s="64" t="s">
        <v>430</v>
      </c>
      <c r="K3016" s="64" t="s">
        <v>726</v>
      </c>
      <c r="L3016" s="64" t="s">
        <v>747</v>
      </c>
      <c r="M3016" s="64">
        <v>19</v>
      </c>
      <c r="N3016" s="64">
        <v>8.83</v>
      </c>
    </row>
    <row r="3017" spans="1:14" x14ac:dyDescent="0.25">
      <c r="A3017" t="s">
        <v>834</v>
      </c>
      <c r="B3017" s="1" t="s">
        <v>1009</v>
      </c>
      <c r="C3017" s="291" t="s">
        <v>1011</v>
      </c>
      <c r="D3017" s="1">
        <v>0</v>
      </c>
      <c r="E3017" s="1">
        <v>1.89</v>
      </c>
      <c r="J3017" s="64" t="s">
        <v>430</v>
      </c>
      <c r="K3017" s="64" t="s">
        <v>726</v>
      </c>
      <c r="L3017" s="64" t="s">
        <v>747</v>
      </c>
      <c r="M3017" s="64">
        <v>20</v>
      </c>
      <c r="N3017" s="64">
        <v>9.26</v>
      </c>
    </row>
    <row r="3018" spans="1:14" x14ac:dyDescent="0.25">
      <c r="A3018" t="s">
        <v>834</v>
      </c>
      <c r="B3018" s="1" t="s">
        <v>1009</v>
      </c>
      <c r="C3018" s="291" t="s">
        <v>1011</v>
      </c>
      <c r="D3018" s="1">
        <v>1</v>
      </c>
      <c r="E3018" s="1">
        <v>1.98</v>
      </c>
      <c r="J3018" s="64" t="s">
        <v>430</v>
      </c>
      <c r="K3018" s="64" t="s">
        <v>726</v>
      </c>
      <c r="L3018" s="64" t="s">
        <v>748</v>
      </c>
      <c r="M3018" s="64">
        <v>3</v>
      </c>
      <c r="N3018" s="64">
        <v>2.46</v>
      </c>
    </row>
    <row r="3019" spans="1:14" x14ac:dyDescent="0.25">
      <c r="A3019" t="s">
        <v>834</v>
      </c>
      <c r="B3019" s="1" t="s">
        <v>1009</v>
      </c>
      <c r="C3019" s="291" t="s">
        <v>1011</v>
      </c>
      <c r="D3019" s="1">
        <v>2</v>
      </c>
      <c r="E3019" s="1">
        <v>2.0699999999999998</v>
      </c>
      <c r="J3019" s="64" t="s">
        <v>430</v>
      </c>
      <c r="K3019" s="64" t="s">
        <v>726</v>
      </c>
      <c r="L3019" s="64" t="s">
        <v>748</v>
      </c>
      <c r="M3019" s="64">
        <v>4</v>
      </c>
      <c r="N3019" s="64">
        <v>3.34</v>
      </c>
    </row>
    <row r="3020" spans="1:14" x14ac:dyDescent="0.25">
      <c r="A3020" t="s">
        <v>834</v>
      </c>
      <c r="B3020" s="1" t="s">
        <v>1009</v>
      </c>
      <c r="C3020" s="291" t="s">
        <v>1011</v>
      </c>
      <c r="D3020" s="1">
        <v>3</v>
      </c>
      <c r="E3020" s="1">
        <v>2.17</v>
      </c>
      <c r="J3020" s="64" t="s">
        <v>430</v>
      </c>
      <c r="K3020" s="64" t="s">
        <v>726</v>
      </c>
      <c r="L3020" s="64" t="s">
        <v>748</v>
      </c>
      <c r="M3020" s="64">
        <v>5</v>
      </c>
      <c r="N3020" s="64">
        <v>4.2300000000000004</v>
      </c>
    </row>
    <row r="3021" spans="1:14" x14ac:dyDescent="0.25">
      <c r="A3021" t="s">
        <v>834</v>
      </c>
      <c r="B3021" s="1" t="s">
        <v>1009</v>
      </c>
      <c r="C3021" s="291" t="s">
        <v>1011</v>
      </c>
      <c r="D3021" s="1">
        <v>4</v>
      </c>
      <c r="E3021" s="1">
        <v>2.2599999999999998</v>
      </c>
      <c r="J3021" s="64" t="s">
        <v>430</v>
      </c>
      <c r="K3021" s="64" t="s">
        <v>726</v>
      </c>
      <c r="L3021" s="64" t="s">
        <v>748</v>
      </c>
      <c r="M3021" s="64">
        <v>6</v>
      </c>
      <c r="N3021" s="64">
        <v>5.1100000000000003</v>
      </c>
    </row>
    <row r="3022" spans="1:14" x14ac:dyDescent="0.25">
      <c r="A3022" t="s">
        <v>834</v>
      </c>
      <c r="B3022" s="1" t="s">
        <v>1009</v>
      </c>
      <c r="C3022" s="291" t="s">
        <v>1011</v>
      </c>
      <c r="D3022" s="1">
        <v>5</v>
      </c>
      <c r="E3022" s="1">
        <v>2.35</v>
      </c>
      <c r="J3022" s="64" t="s">
        <v>430</v>
      </c>
      <c r="K3022" s="64" t="s">
        <v>726</v>
      </c>
      <c r="L3022" s="64" t="s">
        <v>748</v>
      </c>
      <c r="M3022" s="64">
        <v>7</v>
      </c>
      <c r="N3022" s="64">
        <v>6.08</v>
      </c>
    </row>
    <row r="3023" spans="1:14" x14ac:dyDescent="0.25">
      <c r="A3023" t="s">
        <v>834</v>
      </c>
      <c r="B3023" s="1" t="s">
        <v>1009</v>
      </c>
      <c r="C3023" s="291" t="s">
        <v>1011</v>
      </c>
      <c r="D3023" s="1">
        <v>6</v>
      </c>
      <c r="E3023" s="1">
        <v>2.41</v>
      </c>
      <c r="J3023" s="64" t="s">
        <v>430</v>
      </c>
      <c r="K3023" s="64" t="s">
        <v>726</v>
      </c>
      <c r="L3023" s="64" t="s">
        <v>748</v>
      </c>
      <c r="M3023" s="64">
        <v>8</v>
      </c>
      <c r="N3023" s="64">
        <v>7.04</v>
      </c>
    </row>
    <row r="3024" spans="1:14" x14ac:dyDescent="0.25">
      <c r="A3024" t="s">
        <v>834</v>
      </c>
      <c r="B3024" s="1" t="s">
        <v>1009</v>
      </c>
      <c r="C3024" s="291" t="s">
        <v>1011</v>
      </c>
      <c r="D3024" s="1">
        <v>7</v>
      </c>
      <c r="E3024" s="1">
        <v>2.4700000000000002</v>
      </c>
      <c r="J3024" s="64" t="s">
        <v>430</v>
      </c>
      <c r="K3024" s="64" t="s">
        <v>726</v>
      </c>
      <c r="L3024" s="64" t="s">
        <v>748</v>
      </c>
      <c r="M3024" s="64">
        <v>9</v>
      </c>
      <c r="N3024" s="64">
        <v>8.01</v>
      </c>
    </row>
    <row r="3025" spans="1:14" x14ac:dyDescent="0.25">
      <c r="A3025" t="s">
        <v>834</v>
      </c>
      <c r="B3025" s="1" t="s">
        <v>1009</v>
      </c>
      <c r="C3025" s="291" t="s">
        <v>1011</v>
      </c>
      <c r="D3025" s="1">
        <v>8</v>
      </c>
      <c r="E3025" s="1">
        <v>2.54</v>
      </c>
      <c r="J3025" s="64" t="s">
        <v>430</v>
      </c>
      <c r="K3025" s="64" t="s">
        <v>726</v>
      </c>
      <c r="L3025" s="64" t="s">
        <v>748</v>
      </c>
      <c r="M3025" s="64">
        <v>10</v>
      </c>
      <c r="N3025" s="64">
        <v>8.99</v>
      </c>
    </row>
    <row r="3026" spans="1:14" x14ac:dyDescent="0.25">
      <c r="A3026" t="s">
        <v>834</v>
      </c>
      <c r="B3026" s="1" t="s">
        <v>1009</v>
      </c>
      <c r="C3026" s="291" t="s">
        <v>1011</v>
      </c>
      <c r="D3026" s="1">
        <v>9</v>
      </c>
      <c r="E3026" s="1">
        <v>2.6</v>
      </c>
      <c r="J3026" s="64" t="s">
        <v>430</v>
      </c>
      <c r="K3026" s="64" t="s">
        <v>726</v>
      </c>
      <c r="L3026" s="64" t="s">
        <v>748</v>
      </c>
      <c r="M3026" s="64">
        <v>11</v>
      </c>
      <c r="N3026" s="64">
        <v>9.98</v>
      </c>
    </row>
    <row r="3027" spans="1:14" x14ac:dyDescent="0.25">
      <c r="A3027" t="s">
        <v>834</v>
      </c>
      <c r="B3027" s="1" t="s">
        <v>1009</v>
      </c>
      <c r="C3027" s="291" t="s">
        <v>1011</v>
      </c>
      <c r="D3027" s="1">
        <v>10</v>
      </c>
      <c r="E3027" s="1">
        <v>2.66</v>
      </c>
      <c r="J3027" s="64" t="s">
        <v>430</v>
      </c>
      <c r="K3027" s="64" t="s">
        <v>726</v>
      </c>
      <c r="L3027" s="64" t="s">
        <v>748</v>
      </c>
      <c r="M3027" s="64">
        <v>12</v>
      </c>
      <c r="N3027" s="64">
        <v>10.96</v>
      </c>
    </row>
    <row r="3028" spans="1:14" x14ac:dyDescent="0.25">
      <c r="A3028" t="s">
        <v>834</v>
      </c>
      <c r="B3028" s="1" t="s">
        <v>1009</v>
      </c>
      <c r="C3028" s="291" t="s">
        <v>1012</v>
      </c>
      <c r="D3028" s="1">
        <v>-10</v>
      </c>
      <c r="E3028" s="1">
        <v>1.29</v>
      </c>
      <c r="J3028" s="64" t="s">
        <v>430</v>
      </c>
      <c r="K3028" s="64" t="s">
        <v>726</v>
      </c>
      <c r="L3028" s="64" t="s">
        <v>748</v>
      </c>
      <c r="M3028" s="64">
        <v>13</v>
      </c>
      <c r="N3028" s="64">
        <v>11.83</v>
      </c>
    </row>
    <row r="3029" spans="1:14" x14ac:dyDescent="0.25">
      <c r="A3029" t="s">
        <v>834</v>
      </c>
      <c r="B3029" s="1" t="s">
        <v>1009</v>
      </c>
      <c r="C3029" s="291" t="s">
        <v>1012</v>
      </c>
      <c r="D3029" s="1">
        <v>-9</v>
      </c>
      <c r="E3029" s="1">
        <v>1.42</v>
      </c>
      <c r="J3029" s="64" t="s">
        <v>430</v>
      </c>
      <c r="K3029" s="64" t="s">
        <v>726</v>
      </c>
      <c r="L3029" s="64" t="s">
        <v>748</v>
      </c>
      <c r="M3029" s="64">
        <v>14</v>
      </c>
      <c r="N3029" s="64">
        <v>12.7</v>
      </c>
    </row>
    <row r="3030" spans="1:14" x14ac:dyDescent="0.25">
      <c r="A3030" t="s">
        <v>834</v>
      </c>
      <c r="B3030" s="1" t="s">
        <v>1009</v>
      </c>
      <c r="C3030" s="291" t="s">
        <v>1012</v>
      </c>
      <c r="D3030" s="1">
        <v>-8</v>
      </c>
      <c r="E3030" s="1">
        <v>1.55</v>
      </c>
      <c r="J3030" s="64" t="s">
        <v>430</v>
      </c>
      <c r="K3030" s="64" t="s">
        <v>726</v>
      </c>
      <c r="L3030" s="64" t="s">
        <v>748</v>
      </c>
      <c r="M3030" s="64">
        <v>15</v>
      </c>
      <c r="N3030" s="64">
        <v>13.56</v>
      </c>
    </row>
    <row r="3031" spans="1:14" x14ac:dyDescent="0.25">
      <c r="A3031" t="s">
        <v>834</v>
      </c>
      <c r="B3031" s="1" t="s">
        <v>1009</v>
      </c>
      <c r="C3031" s="291" t="s">
        <v>1012</v>
      </c>
      <c r="D3031" s="1">
        <v>-7</v>
      </c>
      <c r="E3031" s="1">
        <v>1.67</v>
      </c>
      <c r="J3031" s="64" t="s">
        <v>430</v>
      </c>
      <c r="K3031" s="64" t="s">
        <v>726</v>
      </c>
      <c r="L3031" s="64" t="s">
        <v>748</v>
      </c>
      <c r="M3031" s="64">
        <v>16</v>
      </c>
      <c r="N3031" s="64">
        <v>14.43</v>
      </c>
    </row>
    <row r="3032" spans="1:14" x14ac:dyDescent="0.25">
      <c r="A3032" t="s">
        <v>834</v>
      </c>
      <c r="B3032" s="1" t="s">
        <v>1009</v>
      </c>
      <c r="C3032" s="291" t="s">
        <v>1012</v>
      </c>
      <c r="D3032" s="1">
        <v>-6</v>
      </c>
      <c r="E3032" s="1">
        <v>1.8</v>
      </c>
      <c r="J3032" s="64" t="s">
        <v>430</v>
      </c>
      <c r="K3032" s="64" t="s">
        <v>726</v>
      </c>
      <c r="L3032" s="64" t="s">
        <v>748</v>
      </c>
      <c r="M3032" s="64">
        <v>17</v>
      </c>
      <c r="N3032" s="64">
        <v>15.3</v>
      </c>
    </row>
    <row r="3033" spans="1:14" x14ac:dyDescent="0.25">
      <c r="A3033" t="s">
        <v>834</v>
      </c>
      <c r="B3033" s="1" t="s">
        <v>1009</v>
      </c>
      <c r="C3033" s="291" t="s">
        <v>1012</v>
      </c>
      <c r="D3033" s="1">
        <v>-5</v>
      </c>
      <c r="E3033" s="1">
        <v>1.93</v>
      </c>
      <c r="J3033" s="64" t="s">
        <v>430</v>
      </c>
      <c r="K3033" s="64" t="s">
        <v>726</v>
      </c>
      <c r="L3033" s="64" t="s">
        <v>748</v>
      </c>
      <c r="M3033" s="64">
        <v>18</v>
      </c>
      <c r="N3033" s="64">
        <v>16.170000000000002</v>
      </c>
    </row>
    <row r="3034" spans="1:14" x14ac:dyDescent="0.25">
      <c r="A3034" t="s">
        <v>834</v>
      </c>
      <c r="B3034" s="1" t="s">
        <v>1009</v>
      </c>
      <c r="C3034" s="291" t="s">
        <v>1012</v>
      </c>
      <c r="D3034" s="1">
        <v>-4</v>
      </c>
      <c r="E3034" s="1">
        <v>2.06</v>
      </c>
      <c r="J3034" s="64" t="s">
        <v>430</v>
      </c>
      <c r="K3034" s="64" t="s">
        <v>726</v>
      </c>
      <c r="L3034" s="64" t="s">
        <v>748</v>
      </c>
      <c r="M3034" s="64">
        <v>19</v>
      </c>
      <c r="N3034" s="64">
        <v>17.03</v>
      </c>
    </row>
    <row r="3035" spans="1:14" x14ac:dyDescent="0.25">
      <c r="A3035" t="s">
        <v>834</v>
      </c>
      <c r="B3035" s="1" t="s">
        <v>1009</v>
      </c>
      <c r="C3035" s="291" t="s">
        <v>1012</v>
      </c>
      <c r="D3035" s="1">
        <v>-3</v>
      </c>
      <c r="E3035" s="1">
        <v>2.19</v>
      </c>
      <c r="J3035" s="64" t="s">
        <v>430</v>
      </c>
      <c r="K3035" s="64" t="s">
        <v>726</v>
      </c>
      <c r="L3035" s="64" t="s">
        <v>748</v>
      </c>
      <c r="M3035" s="64">
        <v>20</v>
      </c>
      <c r="N3035" s="64">
        <v>17.899999999999999</v>
      </c>
    </row>
    <row r="3036" spans="1:14" x14ac:dyDescent="0.25">
      <c r="A3036" t="s">
        <v>834</v>
      </c>
      <c r="B3036" s="1" t="s">
        <v>1009</v>
      </c>
      <c r="C3036" s="291" t="s">
        <v>1012</v>
      </c>
      <c r="D3036" s="1">
        <v>-2</v>
      </c>
      <c r="E3036" s="1">
        <v>2.33</v>
      </c>
      <c r="J3036" s="64" t="s">
        <v>430</v>
      </c>
      <c r="K3036" s="64" t="s">
        <v>726</v>
      </c>
      <c r="L3036" s="64" t="s">
        <v>749</v>
      </c>
      <c r="M3036" s="64">
        <v>3</v>
      </c>
      <c r="N3036" s="64">
        <v>2.44</v>
      </c>
    </row>
    <row r="3037" spans="1:14" x14ac:dyDescent="0.25">
      <c r="A3037" t="s">
        <v>834</v>
      </c>
      <c r="B3037" s="1" t="s">
        <v>1009</v>
      </c>
      <c r="C3037" s="291" t="s">
        <v>1012</v>
      </c>
      <c r="D3037" s="1">
        <v>-1</v>
      </c>
      <c r="E3037" s="1">
        <v>2.46</v>
      </c>
      <c r="J3037" s="64" t="s">
        <v>430</v>
      </c>
      <c r="K3037" s="64" t="s">
        <v>726</v>
      </c>
      <c r="L3037" s="64" t="s">
        <v>749</v>
      </c>
      <c r="M3037" s="64">
        <v>4</v>
      </c>
      <c r="N3037" s="64">
        <v>3.35</v>
      </c>
    </row>
    <row r="3038" spans="1:14" x14ac:dyDescent="0.25">
      <c r="A3038" t="s">
        <v>834</v>
      </c>
      <c r="B3038" s="1" t="s">
        <v>1009</v>
      </c>
      <c r="C3038" s="291" t="s">
        <v>1012</v>
      </c>
      <c r="D3038" s="1">
        <v>0</v>
      </c>
      <c r="E3038" s="1">
        <v>2.59</v>
      </c>
      <c r="J3038" s="64" t="s">
        <v>430</v>
      </c>
      <c r="K3038" s="64" t="s">
        <v>726</v>
      </c>
      <c r="L3038" s="64" t="s">
        <v>749</v>
      </c>
      <c r="M3038" s="64">
        <v>5</v>
      </c>
      <c r="N3038" s="64">
        <v>4.25</v>
      </c>
    </row>
    <row r="3039" spans="1:14" x14ac:dyDescent="0.25">
      <c r="A3039" t="s">
        <v>834</v>
      </c>
      <c r="B3039" s="1" t="s">
        <v>1009</v>
      </c>
      <c r="C3039" s="291" t="s">
        <v>1012</v>
      </c>
      <c r="D3039" s="1">
        <v>1</v>
      </c>
      <c r="E3039" s="1">
        <v>2.73</v>
      </c>
      <c r="J3039" s="64" t="s">
        <v>430</v>
      </c>
      <c r="K3039" s="64" t="s">
        <v>726</v>
      </c>
      <c r="L3039" s="64" t="s">
        <v>749</v>
      </c>
      <c r="M3039" s="64">
        <v>6</v>
      </c>
      <c r="N3039" s="64">
        <v>5.16</v>
      </c>
    </row>
    <row r="3040" spans="1:14" x14ac:dyDescent="0.25">
      <c r="A3040" t="s">
        <v>834</v>
      </c>
      <c r="B3040" s="1" t="s">
        <v>1009</v>
      </c>
      <c r="C3040" s="291" t="s">
        <v>1012</v>
      </c>
      <c r="D3040" s="1">
        <v>2</v>
      </c>
      <c r="E3040" s="1">
        <v>2.87</v>
      </c>
      <c r="J3040" s="64" t="s">
        <v>430</v>
      </c>
      <c r="K3040" s="64" t="s">
        <v>726</v>
      </c>
      <c r="L3040" s="64" t="s">
        <v>749</v>
      </c>
      <c r="M3040" s="64">
        <v>7</v>
      </c>
      <c r="N3040" s="64">
        <v>6.11</v>
      </c>
    </row>
    <row r="3041" spans="1:14" x14ac:dyDescent="0.25">
      <c r="A3041" t="s">
        <v>834</v>
      </c>
      <c r="B3041" s="1" t="s">
        <v>1009</v>
      </c>
      <c r="C3041" s="291" t="s">
        <v>1012</v>
      </c>
      <c r="D3041" s="1">
        <v>3</v>
      </c>
      <c r="E3041" s="1">
        <v>3.01</v>
      </c>
      <c r="J3041" s="64" t="s">
        <v>430</v>
      </c>
      <c r="K3041" s="64" t="s">
        <v>726</v>
      </c>
      <c r="L3041" s="64" t="s">
        <v>749</v>
      </c>
      <c r="M3041" s="64">
        <v>8</v>
      </c>
      <c r="N3041" s="64">
        <v>7.05</v>
      </c>
    </row>
    <row r="3042" spans="1:14" x14ac:dyDescent="0.25">
      <c r="A3042" t="s">
        <v>834</v>
      </c>
      <c r="B3042" s="1" t="s">
        <v>1009</v>
      </c>
      <c r="C3042" s="291" t="s">
        <v>1012</v>
      </c>
      <c r="D3042" s="1">
        <v>4</v>
      </c>
      <c r="E3042" s="1">
        <v>3.15</v>
      </c>
      <c r="J3042" s="64" t="s">
        <v>430</v>
      </c>
      <c r="K3042" s="64" t="s">
        <v>726</v>
      </c>
      <c r="L3042" s="64" t="s">
        <v>749</v>
      </c>
      <c r="M3042" s="64">
        <v>9</v>
      </c>
      <c r="N3042" s="64">
        <v>8</v>
      </c>
    </row>
    <row r="3043" spans="1:14" x14ac:dyDescent="0.25">
      <c r="A3043" t="s">
        <v>834</v>
      </c>
      <c r="B3043" s="1" t="s">
        <v>1009</v>
      </c>
      <c r="C3043" s="291" t="s">
        <v>1012</v>
      </c>
      <c r="D3043" s="1">
        <v>5</v>
      </c>
      <c r="E3043" s="1">
        <v>3.29</v>
      </c>
      <c r="J3043" s="64" t="s">
        <v>430</v>
      </c>
      <c r="K3043" s="64" t="s">
        <v>726</v>
      </c>
      <c r="L3043" s="64" t="s">
        <v>749</v>
      </c>
      <c r="M3043" s="64">
        <v>10</v>
      </c>
      <c r="N3043" s="64">
        <v>8.9</v>
      </c>
    </row>
    <row r="3044" spans="1:14" x14ac:dyDescent="0.25">
      <c r="A3044" t="s">
        <v>834</v>
      </c>
      <c r="B3044" s="1" t="s">
        <v>1009</v>
      </c>
      <c r="C3044" s="291" t="s">
        <v>1012</v>
      </c>
      <c r="D3044" s="1">
        <v>6</v>
      </c>
      <c r="E3044" s="1">
        <v>3.41</v>
      </c>
      <c r="J3044" s="64" t="s">
        <v>430</v>
      </c>
      <c r="K3044" s="64" t="s">
        <v>726</v>
      </c>
      <c r="L3044" s="64" t="s">
        <v>749</v>
      </c>
      <c r="M3044" s="64">
        <v>11</v>
      </c>
      <c r="N3044" s="64">
        <v>9.7899999999999991</v>
      </c>
    </row>
    <row r="3045" spans="1:14" x14ac:dyDescent="0.25">
      <c r="A3045" t="s">
        <v>834</v>
      </c>
      <c r="B3045" s="1" t="s">
        <v>1009</v>
      </c>
      <c r="C3045" s="291" t="s">
        <v>1012</v>
      </c>
      <c r="D3045" s="1">
        <v>7</v>
      </c>
      <c r="E3045" s="1">
        <v>3.54</v>
      </c>
      <c r="J3045" s="64" t="s">
        <v>430</v>
      </c>
      <c r="K3045" s="64" t="s">
        <v>726</v>
      </c>
      <c r="L3045" s="64" t="s">
        <v>749</v>
      </c>
      <c r="M3045" s="64">
        <v>12</v>
      </c>
      <c r="N3045" s="64">
        <v>10.69</v>
      </c>
    </row>
    <row r="3046" spans="1:14" x14ac:dyDescent="0.25">
      <c r="A3046" t="s">
        <v>834</v>
      </c>
      <c r="B3046" s="1" t="s">
        <v>1009</v>
      </c>
      <c r="C3046" s="291" t="s">
        <v>1012</v>
      </c>
      <c r="D3046" s="1">
        <v>8</v>
      </c>
      <c r="E3046" s="1">
        <v>3.66</v>
      </c>
      <c r="J3046" s="64" t="s">
        <v>430</v>
      </c>
      <c r="K3046" s="64" t="s">
        <v>726</v>
      </c>
      <c r="L3046" s="64" t="s">
        <v>749</v>
      </c>
      <c r="M3046" s="64">
        <v>13</v>
      </c>
      <c r="N3046" s="64">
        <v>11.56</v>
      </c>
    </row>
    <row r="3047" spans="1:14" x14ac:dyDescent="0.25">
      <c r="A3047" t="s">
        <v>834</v>
      </c>
      <c r="B3047" s="1" t="s">
        <v>1009</v>
      </c>
      <c r="C3047" s="291" t="s">
        <v>1012</v>
      </c>
      <c r="D3047" s="1">
        <v>9</v>
      </c>
      <c r="E3047" s="1">
        <v>3.79</v>
      </c>
      <c r="J3047" s="64" t="s">
        <v>430</v>
      </c>
      <c r="K3047" s="64" t="s">
        <v>726</v>
      </c>
      <c r="L3047" s="64" t="s">
        <v>749</v>
      </c>
      <c r="M3047" s="64">
        <v>14</v>
      </c>
      <c r="N3047" s="64">
        <v>12.43</v>
      </c>
    </row>
    <row r="3048" spans="1:14" x14ac:dyDescent="0.25">
      <c r="A3048" t="s">
        <v>834</v>
      </c>
      <c r="B3048" s="1" t="s">
        <v>1009</v>
      </c>
      <c r="C3048" s="291" t="s">
        <v>1012</v>
      </c>
      <c r="D3048" s="1">
        <v>10</v>
      </c>
      <c r="E3048" s="1">
        <v>3.91</v>
      </c>
      <c r="J3048" s="64" t="s">
        <v>430</v>
      </c>
      <c r="K3048" s="64" t="s">
        <v>726</v>
      </c>
      <c r="L3048" s="64" t="s">
        <v>749</v>
      </c>
      <c r="M3048" s="64">
        <v>15</v>
      </c>
      <c r="N3048" s="64">
        <v>13.3</v>
      </c>
    </row>
    <row r="3049" spans="1:14" x14ac:dyDescent="0.25">
      <c r="A3049" t="s">
        <v>834</v>
      </c>
      <c r="B3049" s="1" t="s">
        <v>1009</v>
      </c>
      <c r="C3049" s="291" t="s">
        <v>2409</v>
      </c>
      <c r="D3049" s="1">
        <v>-10</v>
      </c>
      <c r="E3049" s="1">
        <v>1.24</v>
      </c>
      <c r="J3049" s="64" t="s">
        <v>430</v>
      </c>
      <c r="K3049" s="64" t="s">
        <v>726</v>
      </c>
      <c r="L3049" s="64" t="s">
        <v>749</v>
      </c>
      <c r="M3049" s="64">
        <v>16</v>
      </c>
      <c r="N3049" s="64">
        <v>14.17</v>
      </c>
    </row>
    <row r="3050" spans="1:14" x14ac:dyDescent="0.25">
      <c r="A3050" t="s">
        <v>834</v>
      </c>
      <c r="B3050" s="1" t="s">
        <v>1009</v>
      </c>
      <c r="C3050" s="291" t="s">
        <v>2409</v>
      </c>
      <c r="D3050" s="1">
        <v>-9</v>
      </c>
      <c r="E3050" s="1">
        <v>1.37</v>
      </c>
      <c r="J3050" s="64" t="s">
        <v>430</v>
      </c>
      <c r="K3050" s="64" t="s">
        <v>726</v>
      </c>
      <c r="L3050" s="64" t="s">
        <v>749</v>
      </c>
      <c r="M3050" s="64">
        <v>17</v>
      </c>
      <c r="N3050" s="64">
        <v>15.04</v>
      </c>
    </row>
    <row r="3051" spans="1:14" x14ac:dyDescent="0.25">
      <c r="A3051" t="s">
        <v>834</v>
      </c>
      <c r="B3051" s="1" t="s">
        <v>1009</v>
      </c>
      <c r="C3051" s="291" t="s">
        <v>2409</v>
      </c>
      <c r="D3051" s="1">
        <v>-8</v>
      </c>
      <c r="E3051" s="1">
        <v>1.5</v>
      </c>
      <c r="J3051" s="64" t="s">
        <v>430</v>
      </c>
      <c r="K3051" s="64" t="s">
        <v>726</v>
      </c>
      <c r="L3051" s="64" t="s">
        <v>749</v>
      </c>
      <c r="M3051" s="64">
        <v>18</v>
      </c>
      <c r="N3051" s="64">
        <v>15.91</v>
      </c>
    </row>
    <row r="3052" spans="1:14" x14ac:dyDescent="0.25">
      <c r="A3052" t="s">
        <v>834</v>
      </c>
      <c r="B3052" s="1" t="s">
        <v>1009</v>
      </c>
      <c r="C3052" s="291" t="s">
        <v>2409</v>
      </c>
      <c r="D3052" s="1">
        <v>-7</v>
      </c>
      <c r="E3052" s="1">
        <v>1.64</v>
      </c>
      <c r="J3052" s="64" t="s">
        <v>430</v>
      </c>
      <c r="K3052" s="64" t="s">
        <v>726</v>
      </c>
      <c r="L3052" s="64" t="s">
        <v>749</v>
      </c>
      <c r="M3052" s="64">
        <v>19</v>
      </c>
      <c r="N3052" s="64">
        <v>16.78</v>
      </c>
    </row>
    <row r="3053" spans="1:14" x14ac:dyDescent="0.25">
      <c r="A3053" t="s">
        <v>834</v>
      </c>
      <c r="B3053" s="1" t="s">
        <v>1009</v>
      </c>
      <c r="C3053" s="291" t="s">
        <v>2409</v>
      </c>
      <c r="D3053" s="1">
        <v>-6</v>
      </c>
      <c r="E3053" s="1">
        <v>1.79</v>
      </c>
      <c r="J3053" s="64" t="s">
        <v>430</v>
      </c>
      <c r="K3053" s="64" t="s">
        <v>726</v>
      </c>
      <c r="L3053" s="64" t="s">
        <v>749</v>
      </c>
      <c r="M3053" s="64">
        <v>20</v>
      </c>
      <c r="N3053" s="64">
        <v>17.649999999999999</v>
      </c>
    </row>
    <row r="3054" spans="1:14" x14ac:dyDescent="0.25">
      <c r="A3054" t="s">
        <v>834</v>
      </c>
      <c r="B3054" s="1" t="s">
        <v>1009</v>
      </c>
      <c r="C3054" s="291" t="s">
        <v>2409</v>
      </c>
      <c r="D3054" s="1">
        <v>-5</v>
      </c>
      <c r="E3054" s="1">
        <v>1.9</v>
      </c>
      <c r="J3054" s="64" t="s">
        <v>430</v>
      </c>
      <c r="K3054" s="64" t="s">
        <v>726</v>
      </c>
      <c r="L3054" s="64" t="s">
        <v>750</v>
      </c>
      <c r="M3054" s="64">
        <v>3</v>
      </c>
      <c r="N3054" s="64">
        <v>2.44</v>
      </c>
    </row>
    <row r="3055" spans="1:14" x14ac:dyDescent="0.25">
      <c r="A3055" t="s">
        <v>834</v>
      </c>
      <c r="B3055" s="1" t="s">
        <v>1009</v>
      </c>
      <c r="C3055" s="291" t="s">
        <v>2409</v>
      </c>
      <c r="D3055" s="1">
        <v>-4</v>
      </c>
      <c r="E3055" s="1">
        <v>2.04</v>
      </c>
      <c r="J3055" s="64" t="s">
        <v>430</v>
      </c>
      <c r="K3055" s="64" t="s">
        <v>726</v>
      </c>
      <c r="L3055" s="64" t="s">
        <v>750</v>
      </c>
      <c r="M3055" s="64">
        <v>4</v>
      </c>
      <c r="N3055" s="64">
        <v>3.35</v>
      </c>
    </row>
    <row r="3056" spans="1:14" x14ac:dyDescent="0.25">
      <c r="A3056" t="s">
        <v>834</v>
      </c>
      <c r="B3056" s="1" t="s">
        <v>1009</v>
      </c>
      <c r="C3056" s="291" t="s">
        <v>2409</v>
      </c>
      <c r="D3056" s="1">
        <v>-3</v>
      </c>
      <c r="E3056" s="1">
        <v>2.1800000000000002</v>
      </c>
      <c r="J3056" s="64" t="s">
        <v>430</v>
      </c>
      <c r="K3056" s="64" t="s">
        <v>726</v>
      </c>
      <c r="L3056" s="64" t="s">
        <v>750</v>
      </c>
      <c r="M3056" s="64">
        <v>5</v>
      </c>
      <c r="N3056" s="64">
        <v>4.25</v>
      </c>
    </row>
    <row r="3057" spans="1:14" x14ac:dyDescent="0.25">
      <c r="A3057" t="s">
        <v>834</v>
      </c>
      <c r="B3057" s="1" t="s">
        <v>1009</v>
      </c>
      <c r="C3057" s="291" t="s">
        <v>2409</v>
      </c>
      <c r="D3057" s="1">
        <v>-2</v>
      </c>
      <c r="E3057" s="1">
        <v>2.33</v>
      </c>
      <c r="J3057" s="64" t="s">
        <v>430</v>
      </c>
      <c r="K3057" s="64" t="s">
        <v>726</v>
      </c>
      <c r="L3057" s="64" t="s">
        <v>750</v>
      </c>
      <c r="M3057" s="64">
        <v>6</v>
      </c>
      <c r="N3057" s="64">
        <v>5.16</v>
      </c>
    </row>
    <row r="3058" spans="1:14" x14ac:dyDescent="0.25">
      <c r="A3058" t="s">
        <v>834</v>
      </c>
      <c r="B3058" s="1" t="s">
        <v>1009</v>
      </c>
      <c r="C3058" s="291" t="s">
        <v>2409</v>
      </c>
      <c r="D3058" s="1">
        <v>-1</v>
      </c>
      <c r="E3058" s="1">
        <v>2.4700000000000002</v>
      </c>
      <c r="J3058" s="64" t="s">
        <v>430</v>
      </c>
      <c r="K3058" s="64" t="s">
        <v>726</v>
      </c>
      <c r="L3058" s="64" t="s">
        <v>750</v>
      </c>
      <c r="M3058" s="64">
        <v>7</v>
      </c>
      <c r="N3058" s="64">
        <v>6.11</v>
      </c>
    </row>
    <row r="3059" spans="1:14" x14ac:dyDescent="0.25">
      <c r="A3059" t="s">
        <v>834</v>
      </c>
      <c r="B3059" s="1" t="s">
        <v>1009</v>
      </c>
      <c r="C3059" s="291" t="s">
        <v>2409</v>
      </c>
      <c r="D3059" s="1">
        <v>0</v>
      </c>
      <c r="E3059" s="1">
        <v>2.61</v>
      </c>
      <c r="J3059" s="64" t="s">
        <v>430</v>
      </c>
      <c r="K3059" s="64" t="s">
        <v>726</v>
      </c>
      <c r="L3059" s="64" t="s">
        <v>750</v>
      </c>
      <c r="M3059" s="64">
        <v>8</v>
      </c>
      <c r="N3059" s="64">
        <v>7.05</v>
      </c>
    </row>
    <row r="3060" spans="1:14" x14ac:dyDescent="0.25">
      <c r="A3060" t="s">
        <v>834</v>
      </c>
      <c r="B3060" s="1" t="s">
        <v>1009</v>
      </c>
      <c r="C3060" s="291" t="s">
        <v>2409</v>
      </c>
      <c r="D3060" s="1">
        <v>1</v>
      </c>
      <c r="E3060" s="1">
        <v>2.75</v>
      </c>
      <c r="J3060" s="64" t="s">
        <v>430</v>
      </c>
      <c r="K3060" s="64" t="s">
        <v>726</v>
      </c>
      <c r="L3060" s="64" t="s">
        <v>750</v>
      </c>
      <c r="M3060" s="64">
        <v>9</v>
      </c>
      <c r="N3060" s="64">
        <v>8</v>
      </c>
    </row>
    <row r="3061" spans="1:14" x14ac:dyDescent="0.25">
      <c r="A3061" t="s">
        <v>834</v>
      </c>
      <c r="B3061" s="1" t="s">
        <v>1009</v>
      </c>
      <c r="C3061" s="291" t="s">
        <v>2409</v>
      </c>
      <c r="D3061" s="1">
        <v>2</v>
      </c>
      <c r="E3061" s="1">
        <v>2.9</v>
      </c>
      <c r="J3061" s="64" t="s">
        <v>430</v>
      </c>
      <c r="K3061" s="64" t="s">
        <v>726</v>
      </c>
      <c r="L3061" s="64" t="s">
        <v>750</v>
      </c>
      <c r="M3061" s="64">
        <v>10</v>
      </c>
      <c r="N3061" s="64">
        <v>8.9</v>
      </c>
    </row>
    <row r="3062" spans="1:14" x14ac:dyDescent="0.25">
      <c r="A3062" t="s">
        <v>834</v>
      </c>
      <c r="B3062" s="1" t="s">
        <v>1009</v>
      </c>
      <c r="C3062" s="291" t="s">
        <v>2409</v>
      </c>
      <c r="D3062" s="1">
        <v>3</v>
      </c>
      <c r="E3062" s="1">
        <v>3.04</v>
      </c>
      <c r="J3062" s="64" t="s">
        <v>430</v>
      </c>
      <c r="K3062" s="64" t="s">
        <v>726</v>
      </c>
      <c r="L3062" s="64" t="s">
        <v>750</v>
      </c>
      <c r="M3062" s="64">
        <v>11</v>
      </c>
      <c r="N3062" s="64">
        <v>9.7899999999999991</v>
      </c>
    </row>
    <row r="3063" spans="1:14" x14ac:dyDescent="0.25">
      <c r="A3063" t="s">
        <v>834</v>
      </c>
      <c r="B3063" s="1" t="s">
        <v>1009</v>
      </c>
      <c r="C3063" s="291" t="s">
        <v>2409</v>
      </c>
      <c r="D3063" s="1">
        <v>4</v>
      </c>
      <c r="E3063" s="1">
        <v>3.19</v>
      </c>
      <c r="J3063" s="64" t="s">
        <v>430</v>
      </c>
      <c r="K3063" s="64" t="s">
        <v>726</v>
      </c>
      <c r="L3063" s="64" t="s">
        <v>750</v>
      </c>
      <c r="M3063" s="64">
        <v>12</v>
      </c>
      <c r="N3063" s="64">
        <v>10.69</v>
      </c>
    </row>
    <row r="3064" spans="1:14" x14ac:dyDescent="0.25">
      <c r="A3064" t="s">
        <v>834</v>
      </c>
      <c r="B3064" s="1" t="s">
        <v>1009</v>
      </c>
      <c r="C3064" s="291" t="s">
        <v>2409</v>
      </c>
      <c r="D3064" s="1">
        <v>5</v>
      </c>
      <c r="E3064" s="1">
        <v>3.33</v>
      </c>
      <c r="J3064" s="64" t="s">
        <v>430</v>
      </c>
      <c r="K3064" s="64" t="s">
        <v>726</v>
      </c>
      <c r="L3064" s="64" t="s">
        <v>750</v>
      </c>
      <c r="M3064" s="64">
        <v>13</v>
      </c>
      <c r="N3064" s="64">
        <v>11.56</v>
      </c>
    </row>
    <row r="3065" spans="1:14" x14ac:dyDescent="0.25">
      <c r="A3065" t="s">
        <v>834</v>
      </c>
      <c r="B3065" s="1" t="s">
        <v>1009</v>
      </c>
      <c r="C3065" s="291" t="s">
        <v>2409</v>
      </c>
      <c r="D3065" s="1">
        <v>6</v>
      </c>
      <c r="E3065" s="1">
        <v>3.44</v>
      </c>
      <c r="J3065" s="64" t="s">
        <v>430</v>
      </c>
      <c r="K3065" s="64" t="s">
        <v>726</v>
      </c>
      <c r="L3065" s="64" t="s">
        <v>750</v>
      </c>
      <c r="M3065" s="64">
        <v>14</v>
      </c>
      <c r="N3065" s="64">
        <v>12.43</v>
      </c>
    </row>
    <row r="3066" spans="1:14" x14ac:dyDescent="0.25">
      <c r="A3066" t="s">
        <v>834</v>
      </c>
      <c r="B3066" s="1" t="s">
        <v>1009</v>
      </c>
      <c r="C3066" s="291" t="s">
        <v>2409</v>
      </c>
      <c r="D3066" s="1">
        <v>7</v>
      </c>
      <c r="E3066" s="1">
        <v>3.56</v>
      </c>
      <c r="J3066" s="64" t="s">
        <v>430</v>
      </c>
      <c r="K3066" s="64" t="s">
        <v>726</v>
      </c>
      <c r="L3066" s="64" t="s">
        <v>750</v>
      </c>
      <c r="M3066" s="64">
        <v>15</v>
      </c>
      <c r="N3066" s="64">
        <v>13.3</v>
      </c>
    </row>
    <row r="3067" spans="1:14" x14ac:dyDescent="0.25">
      <c r="A3067" t="s">
        <v>834</v>
      </c>
      <c r="B3067" s="1" t="s">
        <v>1009</v>
      </c>
      <c r="C3067" s="291" t="s">
        <v>2409</v>
      </c>
      <c r="D3067" s="1">
        <v>8</v>
      </c>
      <c r="E3067" s="1">
        <v>3.67</v>
      </c>
      <c r="J3067" s="64" t="s">
        <v>430</v>
      </c>
      <c r="K3067" s="64" t="s">
        <v>726</v>
      </c>
      <c r="L3067" s="64" t="s">
        <v>750</v>
      </c>
      <c r="M3067" s="64">
        <v>16</v>
      </c>
      <c r="N3067" s="64">
        <v>14.17</v>
      </c>
    </row>
    <row r="3068" spans="1:14" x14ac:dyDescent="0.25">
      <c r="A3068" t="s">
        <v>834</v>
      </c>
      <c r="B3068" s="1" t="s">
        <v>1009</v>
      </c>
      <c r="C3068" s="291" t="s">
        <v>2409</v>
      </c>
      <c r="D3068" s="1">
        <v>9</v>
      </c>
      <c r="E3068" s="1">
        <v>3.79</v>
      </c>
      <c r="J3068" s="64" t="s">
        <v>430</v>
      </c>
      <c r="K3068" s="64" t="s">
        <v>726</v>
      </c>
      <c r="L3068" s="64" t="s">
        <v>750</v>
      </c>
      <c r="M3068" s="64">
        <v>17</v>
      </c>
      <c r="N3068" s="64">
        <v>15.04</v>
      </c>
    </row>
    <row r="3069" spans="1:14" x14ac:dyDescent="0.25">
      <c r="A3069" t="s">
        <v>834</v>
      </c>
      <c r="B3069" s="1" t="s">
        <v>1009</v>
      </c>
      <c r="C3069" s="291" t="s">
        <v>2409</v>
      </c>
      <c r="D3069" s="1">
        <v>10</v>
      </c>
      <c r="E3069" s="1">
        <v>3.9</v>
      </c>
      <c r="J3069" s="64" t="s">
        <v>430</v>
      </c>
      <c r="K3069" s="64" t="s">
        <v>726</v>
      </c>
      <c r="L3069" s="64" t="s">
        <v>750</v>
      </c>
      <c r="M3069" s="64">
        <v>18</v>
      </c>
      <c r="N3069" s="64">
        <v>15.91</v>
      </c>
    </row>
    <row r="3070" spans="1:14" x14ac:dyDescent="0.25">
      <c r="A3070" t="s">
        <v>834</v>
      </c>
      <c r="B3070" s="1" t="s">
        <v>1009</v>
      </c>
      <c r="C3070" s="291" t="s">
        <v>1013</v>
      </c>
      <c r="D3070" s="1">
        <v>-10</v>
      </c>
      <c r="E3070" s="1">
        <v>1.53</v>
      </c>
      <c r="J3070" s="64" t="s">
        <v>430</v>
      </c>
      <c r="K3070" s="64" t="s">
        <v>726</v>
      </c>
      <c r="L3070" s="64" t="s">
        <v>750</v>
      </c>
      <c r="M3070" s="64">
        <v>19</v>
      </c>
      <c r="N3070" s="64">
        <v>16.78</v>
      </c>
    </row>
    <row r="3071" spans="1:14" x14ac:dyDescent="0.25">
      <c r="A3071" t="s">
        <v>834</v>
      </c>
      <c r="B3071" s="1" t="s">
        <v>1009</v>
      </c>
      <c r="C3071" s="291" t="s">
        <v>1013</v>
      </c>
      <c r="D3071" s="1">
        <v>-9</v>
      </c>
      <c r="E3071" s="1">
        <v>1.66</v>
      </c>
      <c r="J3071" s="64" t="s">
        <v>430</v>
      </c>
      <c r="K3071" s="64" t="s">
        <v>726</v>
      </c>
      <c r="L3071" s="64" t="s">
        <v>750</v>
      </c>
      <c r="M3071" s="64">
        <v>20</v>
      </c>
      <c r="N3071" s="64">
        <v>17.649999999999999</v>
      </c>
    </row>
    <row r="3072" spans="1:14" x14ac:dyDescent="0.25">
      <c r="A3072" t="s">
        <v>834</v>
      </c>
      <c r="B3072" s="1" t="s">
        <v>1009</v>
      </c>
      <c r="C3072" s="291" t="s">
        <v>1013</v>
      </c>
      <c r="D3072" s="1">
        <v>-8</v>
      </c>
      <c r="E3072" s="1">
        <v>1.8</v>
      </c>
      <c r="J3072" s="64" t="s">
        <v>430</v>
      </c>
      <c r="K3072" s="64" t="s">
        <v>777</v>
      </c>
      <c r="L3072" s="64" t="s">
        <v>778</v>
      </c>
      <c r="M3072" s="64">
        <v>3</v>
      </c>
      <c r="N3072" s="64">
        <v>1.48</v>
      </c>
    </row>
    <row r="3073" spans="1:14" x14ac:dyDescent="0.25">
      <c r="A3073" t="s">
        <v>834</v>
      </c>
      <c r="B3073" s="1" t="s">
        <v>1009</v>
      </c>
      <c r="C3073" s="291" t="s">
        <v>1013</v>
      </c>
      <c r="D3073" s="1">
        <v>-7</v>
      </c>
      <c r="E3073" s="1">
        <v>1.93</v>
      </c>
      <c r="J3073" s="64" t="s">
        <v>430</v>
      </c>
      <c r="K3073" s="64" t="s">
        <v>777</v>
      </c>
      <c r="L3073" s="64" t="s">
        <v>778</v>
      </c>
      <c r="M3073" s="64">
        <v>4</v>
      </c>
      <c r="N3073" s="64">
        <v>1.65</v>
      </c>
    </row>
    <row r="3074" spans="1:14" x14ac:dyDescent="0.25">
      <c r="A3074" t="s">
        <v>834</v>
      </c>
      <c r="B3074" s="1" t="s">
        <v>1009</v>
      </c>
      <c r="C3074" s="291" t="s">
        <v>1013</v>
      </c>
      <c r="D3074" s="1">
        <v>-6</v>
      </c>
      <c r="E3074" s="1">
        <v>2.0699999999999998</v>
      </c>
      <c r="J3074" s="64" t="s">
        <v>430</v>
      </c>
      <c r="K3074" s="64" t="s">
        <v>777</v>
      </c>
      <c r="L3074" s="64" t="s">
        <v>778</v>
      </c>
      <c r="M3074" s="64">
        <v>5</v>
      </c>
      <c r="N3074" s="64">
        <v>1.83</v>
      </c>
    </row>
    <row r="3075" spans="1:14" x14ac:dyDescent="0.25">
      <c r="A3075" t="s">
        <v>834</v>
      </c>
      <c r="B3075" s="1" t="s">
        <v>1009</v>
      </c>
      <c r="C3075" s="291" t="s">
        <v>1013</v>
      </c>
      <c r="D3075" s="1">
        <v>-5</v>
      </c>
      <c r="E3075" s="1">
        <v>2.2000000000000002</v>
      </c>
      <c r="J3075" s="64" t="s">
        <v>430</v>
      </c>
      <c r="K3075" s="64" t="s">
        <v>777</v>
      </c>
      <c r="L3075" s="64" t="s">
        <v>778</v>
      </c>
      <c r="M3075" s="64">
        <v>6</v>
      </c>
      <c r="N3075" s="64">
        <v>2</v>
      </c>
    </row>
    <row r="3076" spans="1:14" x14ac:dyDescent="0.25">
      <c r="A3076" t="s">
        <v>834</v>
      </c>
      <c r="B3076" s="1" t="s">
        <v>1009</v>
      </c>
      <c r="C3076" s="291" t="s">
        <v>1013</v>
      </c>
      <c r="D3076" s="1">
        <v>-4</v>
      </c>
      <c r="E3076" s="1">
        <v>2.34</v>
      </c>
      <c r="J3076" s="64" t="s">
        <v>430</v>
      </c>
      <c r="K3076" s="64" t="s">
        <v>777</v>
      </c>
      <c r="L3076" s="64" t="s">
        <v>778</v>
      </c>
      <c r="M3076" s="64">
        <v>7</v>
      </c>
      <c r="N3076" s="64">
        <v>2.09</v>
      </c>
    </row>
    <row r="3077" spans="1:14" x14ac:dyDescent="0.25">
      <c r="A3077" t="s">
        <v>834</v>
      </c>
      <c r="B3077" s="1" t="s">
        <v>1009</v>
      </c>
      <c r="C3077" s="291" t="s">
        <v>1013</v>
      </c>
      <c r="D3077" s="1">
        <v>-3</v>
      </c>
      <c r="E3077" s="1">
        <v>2.4700000000000002</v>
      </c>
      <c r="J3077" s="64" t="s">
        <v>430</v>
      </c>
      <c r="K3077" s="64" t="s">
        <v>777</v>
      </c>
      <c r="L3077" s="64" t="s">
        <v>778</v>
      </c>
      <c r="M3077" s="64">
        <v>8</v>
      </c>
      <c r="N3077" s="64">
        <v>2.17</v>
      </c>
    </row>
    <row r="3078" spans="1:14" x14ac:dyDescent="0.25">
      <c r="A3078" t="s">
        <v>834</v>
      </c>
      <c r="B3078" s="1" t="s">
        <v>1009</v>
      </c>
      <c r="C3078" s="291" t="s">
        <v>1013</v>
      </c>
      <c r="D3078" s="1">
        <v>-2</v>
      </c>
      <c r="E3078" s="1">
        <v>2.61</v>
      </c>
      <c r="J3078" s="64" t="s">
        <v>430</v>
      </c>
      <c r="K3078" s="64" t="s">
        <v>777</v>
      </c>
      <c r="L3078" s="64" t="s">
        <v>778</v>
      </c>
      <c r="M3078" s="64">
        <v>9</v>
      </c>
      <c r="N3078" s="64">
        <v>2.2599999999999998</v>
      </c>
    </row>
    <row r="3079" spans="1:14" x14ac:dyDescent="0.25">
      <c r="A3079" t="s">
        <v>834</v>
      </c>
      <c r="B3079" s="1" t="s">
        <v>1009</v>
      </c>
      <c r="C3079" s="291" t="s">
        <v>1013</v>
      </c>
      <c r="D3079" s="1">
        <v>-1</v>
      </c>
      <c r="E3079" s="1">
        <v>2.74</v>
      </c>
      <c r="J3079" s="64" t="s">
        <v>430</v>
      </c>
      <c r="K3079" s="64" t="s">
        <v>777</v>
      </c>
      <c r="L3079" s="64" t="s">
        <v>778</v>
      </c>
      <c r="M3079" s="64">
        <v>10</v>
      </c>
      <c r="N3079" s="64">
        <v>2.4300000000000002</v>
      </c>
    </row>
    <row r="3080" spans="1:14" x14ac:dyDescent="0.25">
      <c r="A3080" t="s">
        <v>834</v>
      </c>
      <c r="B3080" s="1" t="s">
        <v>1009</v>
      </c>
      <c r="C3080" s="291" t="s">
        <v>1013</v>
      </c>
      <c r="D3080" s="1">
        <v>0</v>
      </c>
      <c r="E3080" s="1">
        <v>2.88</v>
      </c>
      <c r="J3080" s="64" t="s">
        <v>430</v>
      </c>
      <c r="K3080" s="64" t="s">
        <v>777</v>
      </c>
      <c r="L3080" s="64" t="s">
        <v>778</v>
      </c>
      <c r="M3080" s="64">
        <v>11</v>
      </c>
      <c r="N3080" s="64">
        <v>2.59</v>
      </c>
    </row>
    <row r="3081" spans="1:14" x14ac:dyDescent="0.25">
      <c r="A3081" t="s">
        <v>834</v>
      </c>
      <c r="B3081" s="1" t="s">
        <v>1009</v>
      </c>
      <c r="C3081" s="291" t="s">
        <v>1013</v>
      </c>
      <c r="D3081" s="1">
        <v>1</v>
      </c>
      <c r="E3081" s="1">
        <v>2.99</v>
      </c>
      <c r="J3081" s="64" t="s">
        <v>430</v>
      </c>
      <c r="K3081" s="64" t="s">
        <v>777</v>
      </c>
      <c r="L3081" s="64" t="s">
        <v>778</v>
      </c>
      <c r="M3081" s="64">
        <v>12</v>
      </c>
      <c r="N3081" s="64">
        <v>2.76</v>
      </c>
    </row>
    <row r="3082" spans="1:14" x14ac:dyDescent="0.25">
      <c r="A3082" t="s">
        <v>834</v>
      </c>
      <c r="B3082" s="1" t="s">
        <v>1009</v>
      </c>
      <c r="C3082" s="291" t="s">
        <v>1013</v>
      </c>
      <c r="D3082" s="1">
        <v>2</v>
      </c>
      <c r="E3082" s="1">
        <v>3.09</v>
      </c>
      <c r="J3082" s="64" t="s">
        <v>430</v>
      </c>
      <c r="K3082" s="64" t="s">
        <v>777</v>
      </c>
      <c r="L3082" s="64" t="s">
        <v>778</v>
      </c>
      <c r="M3082" s="64">
        <v>13</v>
      </c>
      <c r="N3082" s="64">
        <v>2.92</v>
      </c>
    </row>
    <row r="3083" spans="1:14" x14ac:dyDescent="0.25">
      <c r="A3083" t="s">
        <v>834</v>
      </c>
      <c r="B3083" s="1" t="s">
        <v>1009</v>
      </c>
      <c r="C3083" s="291" t="s">
        <v>1013</v>
      </c>
      <c r="D3083" s="1">
        <v>3</v>
      </c>
      <c r="E3083" s="1">
        <v>3.2</v>
      </c>
      <c r="J3083" s="64" t="s">
        <v>430</v>
      </c>
      <c r="K3083" s="64" t="s">
        <v>777</v>
      </c>
      <c r="L3083" s="64" t="s">
        <v>778</v>
      </c>
      <c r="M3083" s="64">
        <v>14</v>
      </c>
      <c r="N3083" s="64">
        <v>3.07</v>
      </c>
    </row>
    <row r="3084" spans="1:14" x14ac:dyDescent="0.25">
      <c r="A3084" t="s">
        <v>834</v>
      </c>
      <c r="B3084" s="1" t="s">
        <v>1009</v>
      </c>
      <c r="C3084" s="291" t="s">
        <v>1013</v>
      </c>
      <c r="D3084" s="1">
        <v>4</v>
      </c>
      <c r="E3084" s="1">
        <v>3.3</v>
      </c>
      <c r="J3084" s="64" t="s">
        <v>430</v>
      </c>
      <c r="K3084" s="64" t="s">
        <v>777</v>
      </c>
      <c r="L3084" s="64" t="s">
        <v>778</v>
      </c>
      <c r="M3084" s="64">
        <v>15</v>
      </c>
      <c r="N3084" s="64">
        <v>3.23</v>
      </c>
    </row>
    <row r="3085" spans="1:14" x14ac:dyDescent="0.25">
      <c r="A3085" t="s">
        <v>834</v>
      </c>
      <c r="B3085" s="1" t="s">
        <v>1009</v>
      </c>
      <c r="C3085" s="291" t="s">
        <v>1013</v>
      </c>
      <c r="D3085" s="1">
        <v>5</v>
      </c>
      <c r="E3085" s="1">
        <v>3.41</v>
      </c>
      <c r="J3085" s="64" t="s">
        <v>430</v>
      </c>
      <c r="K3085" s="64" t="s">
        <v>777</v>
      </c>
      <c r="L3085" s="64" t="s">
        <v>779</v>
      </c>
      <c r="M3085" s="64">
        <v>3</v>
      </c>
      <c r="N3085" s="64">
        <v>1.8</v>
      </c>
    </row>
    <row r="3086" spans="1:14" x14ac:dyDescent="0.25">
      <c r="A3086" t="s">
        <v>834</v>
      </c>
      <c r="B3086" s="1" t="s">
        <v>1009</v>
      </c>
      <c r="C3086" s="291" t="s">
        <v>1013</v>
      </c>
      <c r="D3086" s="1">
        <v>6</v>
      </c>
      <c r="E3086" s="1">
        <v>3.58</v>
      </c>
      <c r="J3086" s="64" t="s">
        <v>430</v>
      </c>
      <c r="K3086" s="64" t="s">
        <v>777</v>
      </c>
      <c r="L3086" s="64" t="s">
        <v>779</v>
      </c>
      <c r="M3086" s="64">
        <v>4</v>
      </c>
      <c r="N3086" s="64">
        <v>2.2400000000000002</v>
      </c>
    </row>
    <row r="3087" spans="1:14" x14ac:dyDescent="0.25">
      <c r="A3087" t="s">
        <v>834</v>
      </c>
      <c r="B3087" s="1" t="s">
        <v>1009</v>
      </c>
      <c r="C3087" s="291" t="s">
        <v>1013</v>
      </c>
      <c r="D3087" s="1">
        <v>7</v>
      </c>
      <c r="E3087" s="1">
        <v>3.75</v>
      </c>
      <c r="J3087" s="64" t="s">
        <v>430</v>
      </c>
      <c r="K3087" s="64" t="s">
        <v>777</v>
      </c>
      <c r="L3087" s="64" t="s">
        <v>779</v>
      </c>
      <c r="M3087" s="64">
        <v>5</v>
      </c>
      <c r="N3087" s="64">
        <v>2.67</v>
      </c>
    </row>
    <row r="3088" spans="1:14" x14ac:dyDescent="0.25">
      <c r="A3088" t="s">
        <v>834</v>
      </c>
      <c r="B3088" s="1" t="s">
        <v>1009</v>
      </c>
      <c r="C3088" s="291" t="s">
        <v>1013</v>
      </c>
      <c r="D3088" s="1">
        <v>8</v>
      </c>
      <c r="E3088" s="1">
        <v>3.93</v>
      </c>
      <c r="J3088" s="64" t="s">
        <v>430</v>
      </c>
      <c r="K3088" s="64" t="s">
        <v>777</v>
      </c>
      <c r="L3088" s="64" t="s">
        <v>779</v>
      </c>
      <c r="M3088" s="64">
        <v>6</v>
      </c>
      <c r="N3088" s="64">
        <v>3.11</v>
      </c>
    </row>
    <row r="3089" spans="1:14" x14ac:dyDescent="0.25">
      <c r="A3089" t="s">
        <v>834</v>
      </c>
      <c r="B3089" s="1" t="s">
        <v>1009</v>
      </c>
      <c r="C3089" s="291" t="s">
        <v>1013</v>
      </c>
      <c r="D3089" s="1">
        <v>9</v>
      </c>
      <c r="E3089" s="1">
        <v>4.0999999999999996</v>
      </c>
      <c r="J3089" s="64" t="s">
        <v>430</v>
      </c>
      <c r="K3089" s="64" t="s">
        <v>777</v>
      </c>
      <c r="L3089" s="64" t="s">
        <v>779</v>
      </c>
      <c r="M3089" s="64">
        <v>7</v>
      </c>
      <c r="N3089" s="64">
        <v>3.45</v>
      </c>
    </row>
    <row r="3090" spans="1:14" x14ac:dyDescent="0.25">
      <c r="A3090" t="s">
        <v>834</v>
      </c>
      <c r="B3090" s="1" t="s">
        <v>1009</v>
      </c>
      <c r="C3090" s="291" t="s">
        <v>1013</v>
      </c>
      <c r="D3090" s="1">
        <v>10</v>
      </c>
      <c r="E3090" s="1">
        <v>4.2699999999999996</v>
      </c>
      <c r="J3090" s="64" t="s">
        <v>430</v>
      </c>
      <c r="K3090" s="64" t="s">
        <v>777</v>
      </c>
      <c r="L3090" s="64" t="s">
        <v>779</v>
      </c>
      <c r="M3090" s="64">
        <v>8</v>
      </c>
      <c r="N3090" s="64">
        <v>3.79</v>
      </c>
    </row>
    <row r="3091" spans="1:14" x14ac:dyDescent="0.25">
      <c r="A3091" t="s">
        <v>834</v>
      </c>
      <c r="B3091" s="1" t="s">
        <v>1009</v>
      </c>
      <c r="C3091" s="291" t="s">
        <v>1014</v>
      </c>
      <c r="D3091" s="1">
        <v>-10</v>
      </c>
      <c r="E3091" s="1">
        <v>1.8</v>
      </c>
      <c r="J3091" s="64" t="s">
        <v>430</v>
      </c>
      <c r="K3091" s="64" t="s">
        <v>777</v>
      </c>
      <c r="L3091" s="64" t="s">
        <v>779</v>
      </c>
      <c r="M3091" s="64">
        <v>9</v>
      </c>
      <c r="N3091" s="64">
        <v>4.13</v>
      </c>
    </row>
    <row r="3092" spans="1:14" x14ac:dyDescent="0.25">
      <c r="A3092" t="s">
        <v>834</v>
      </c>
      <c r="B3092" s="1" t="s">
        <v>1009</v>
      </c>
      <c r="C3092" s="291" t="s">
        <v>1014</v>
      </c>
      <c r="D3092" s="1">
        <v>-9</v>
      </c>
      <c r="E3092" s="1">
        <v>1.96</v>
      </c>
      <c r="J3092" s="64" t="s">
        <v>430</v>
      </c>
      <c r="K3092" s="64" t="s">
        <v>777</v>
      </c>
      <c r="L3092" s="64" t="s">
        <v>779</v>
      </c>
      <c r="M3092" s="64">
        <v>10</v>
      </c>
      <c r="N3092" s="64">
        <v>4.3499999999999996</v>
      </c>
    </row>
    <row r="3093" spans="1:14" x14ac:dyDescent="0.25">
      <c r="A3093" t="s">
        <v>834</v>
      </c>
      <c r="B3093" s="1" t="s">
        <v>1009</v>
      </c>
      <c r="C3093" s="291" t="s">
        <v>1014</v>
      </c>
      <c r="D3093" s="1">
        <v>-8</v>
      </c>
      <c r="E3093" s="1">
        <v>2.13</v>
      </c>
      <c r="J3093" s="64" t="s">
        <v>430</v>
      </c>
      <c r="K3093" s="64" t="s">
        <v>777</v>
      </c>
      <c r="L3093" s="64" t="s">
        <v>779</v>
      </c>
      <c r="M3093" s="64">
        <v>11</v>
      </c>
      <c r="N3093" s="64">
        <v>4.5599999999999996</v>
      </c>
    </row>
    <row r="3094" spans="1:14" x14ac:dyDescent="0.25">
      <c r="A3094" t="s">
        <v>834</v>
      </c>
      <c r="B3094" s="1" t="s">
        <v>1009</v>
      </c>
      <c r="C3094" s="291" t="s">
        <v>1014</v>
      </c>
      <c r="D3094" s="1">
        <v>-7</v>
      </c>
      <c r="E3094" s="1">
        <v>2.29</v>
      </c>
      <c r="J3094" s="64" t="s">
        <v>430</v>
      </c>
      <c r="K3094" s="64" t="s">
        <v>777</v>
      </c>
      <c r="L3094" s="64" t="s">
        <v>779</v>
      </c>
      <c r="M3094" s="64">
        <v>12</v>
      </c>
      <c r="N3094" s="64">
        <v>4.78</v>
      </c>
    </row>
    <row r="3095" spans="1:14" x14ac:dyDescent="0.25">
      <c r="A3095" t="s">
        <v>834</v>
      </c>
      <c r="B3095" s="1" t="s">
        <v>1009</v>
      </c>
      <c r="C3095" s="291" t="s">
        <v>1014</v>
      </c>
      <c r="D3095" s="1">
        <v>-6</v>
      </c>
      <c r="E3095" s="1">
        <v>2.46</v>
      </c>
      <c r="J3095" s="64" t="s">
        <v>430</v>
      </c>
      <c r="K3095" s="64" t="s">
        <v>777</v>
      </c>
      <c r="L3095" s="64" t="s">
        <v>780</v>
      </c>
      <c r="M3095" s="64">
        <v>3</v>
      </c>
      <c r="N3095" s="64">
        <v>1.58</v>
      </c>
    </row>
    <row r="3096" spans="1:14" x14ac:dyDescent="0.25">
      <c r="A3096" t="s">
        <v>834</v>
      </c>
      <c r="B3096" s="1" t="s">
        <v>1009</v>
      </c>
      <c r="C3096" s="291" t="s">
        <v>1014</v>
      </c>
      <c r="D3096" s="1">
        <v>-5</v>
      </c>
      <c r="E3096" s="1">
        <v>2.62</v>
      </c>
      <c r="J3096" s="64" t="s">
        <v>430</v>
      </c>
      <c r="K3096" s="64" t="s">
        <v>777</v>
      </c>
      <c r="L3096" s="64" t="s">
        <v>780</v>
      </c>
      <c r="M3096" s="64">
        <v>4</v>
      </c>
      <c r="N3096" s="64">
        <v>2.17</v>
      </c>
    </row>
    <row r="3097" spans="1:14" x14ac:dyDescent="0.25">
      <c r="A3097" t="s">
        <v>834</v>
      </c>
      <c r="B3097" s="1" t="s">
        <v>1009</v>
      </c>
      <c r="C3097" s="291" t="s">
        <v>1014</v>
      </c>
      <c r="D3097" s="1">
        <v>-4</v>
      </c>
      <c r="E3097" s="1">
        <v>2.82</v>
      </c>
      <c r="J3097" s="64" t="s">
        <v>430</v>
      </c>
      <c r="K3097" s="64" t="s">
        <v>777</v>
      </c>
      <c r="L3097" s="64" t="s">
        <v>780</v>
      </c>
      <c r="M3097" s="64">
        <v>5</v>
      </c>
      <c r="N3097" s="64">
        <v>2.76</v>
      </c>
    </row>
    <row r="3098" spans="1:14" x14ac:dyDescent="0.25">
      <c r="A3098" t="s">
        <v>834</v>
      </c>
      <c r="B3098" s="1" t="s">
        <v>1009</v>
      </c>
      <c r="C3098" s="291" t="s">
        <v>1014</v>
      </c>
      <c r="D3098" s="1">
        <v>-3</v>
      </c>
      <c r="E3098" s="1">
        <v>3.02</v>
      </c>
      <c r="J3098" s="64" t="s">
        <v>430</v>
      </c>
      <c r="K3098" s="64" t="s">
        <v>777</v>
      </c>
      <c r="L3098" s="64" t="s">
        <v>780</v>
      </c>
      <c r="M3098" s="64">
        <v>6</v>
      </c>
      <c r="N3098" s="64">
        <v>3.35</v>
      </c>
    </row>
    <row r="3099" spans="1:14" x14ac:dyDescent="0.25">
      <c r="A3099" t="s">
        <v>834</v>
      </c>
      <c r="B3099" s="1" t="s">
        <v>1009</v>
      </c>
      <c r="C3099" s="291" t="s">
        <v>1014</v>
      </c>
      <c r="D3099" s="1">
        <v>-2</v>
      </c>
      <c r="E3099" s="1">
        <v>3.22</v>
      </c>
      <c r="J3099" s="64" t="s">
        <v>430</v>
      </c>
      <c r="K3099" s="64" t="s">
        <v>777</v>
      </c>
      <c r="L3099" s="64" t="s">
        <v>780</v>
      </c>
      <c r="M3099" s="64">
        <v>7</v>
      </c>
      <c r="N3099" s="64">
        <v>3.57</v>
      </c>
    </row>
    <row r="3100" spans="1:14" x14ac:dyDescent="0.25">
      <c r="A3100" t="s">
        <v>834</v>
      </c>
      <c r="B3100" s="1" t="s">
        <v>1009</v>
      </c>
      <c r="C3100" s="291" t="s">
        <v>1014</v>
      </c>
      <c r="D3100" s="1">
        <v>-1</v>
      </c>
      <c r="E3100" s="1">
        <v>3.42</v>
      </c>
      <c r="J3100" s="64" t="s">
        <v>430</v>
      </c>
      <c r="K3100" s="64" t="s">
        <v>777</v>
      </c>
      <c r="L3100" s="64" t="s">
        <v>780</v>
      </c>
      <c r="M3100" s="64">
        <v>8</v>
      </c>
      <c r="N3100" s="64">
        <v>3.78</v>
      </c>
    </row>
    <row r="3101" spans="1:14" x14ac:dyDescent="0.25">
      <c r="A3101" t="s">
        <v>834</v>
      </c>
      <c r="B3101" s="1" t="s">
        <v>1009</v>
      </c>
      <c r="C3101" s="291" t="s">
        <v>1014</v>
      </c>
      <c r="D3101" s="1">
        <v>0</v>
      </c>
      <c r="E3101" s="1">
        <v>3.62</v>
      </c>
      <c r="J3101" s="64" t="s">
        <v>430</v>
      </c>
      <c r="K3101" s="64" t="s">
        <v>777</v>
      </c>
      <c r="L3101" s="64" t="s">
        <v>780</v>
      </c>
      <c r="M3101" s="64">
        <v>9</v>
      </c>
      <c r="N3101" s="64">
        <v>4</v>
      </c>
    </row>
    <row r="3102" spans="1:14" x14ac:dyDescent="0.25">
      <c r="A3102" t="s">
        <v>834</v>
      </c>
      <c r="B3102" s="1" t="s">
        <v>1009</v>
      </c>
      <c r="C3102" s="291" t="s">
        <v>1014</v>
      </c>
      <c r="D3102" s="1">
        <v>1</v>
      </c>
      <c r="E3102" s="1">
        <v>3.81</v>
      </c>
      <c r="J3102" s="64" t="s">
        <v>430</v>
      </c>
      <c r="K3102" s="64" t="s">
        <v>777</v>
      </c>
      <c r="L3102" s="64" t="s">
        <v>780</v>
      </c>
      <c r="M3102" s="64">
        <v>10</v>
      </c>
      <c r="N3102" s="64">
        <v>4.17</v>
      </c>
    </row>
    <row r="3103" spans="1:14" x14ac:dyDescent="0.25">
      <c r="A3103" t="s">
        <v>834</v>
      </c>
      <c r="B3103" s="1" t="s">
        <v>1009</v>
      </c>
      <c r="C3103" s="291" t="s">
        <v>1014</v>
      </c>
      <c r="D3103" s="1">
        <v>2</v>
      </c>
      <c r="E3103" s="1">
        <v>4</v>
      </c>
      <c r="J3103" s="64" t="s">
        <v>430</v>
      </c>
      <c r="K3103" s="64" t="s">
        <v>777</v>
      </c>
      <c r="L3103" s="64" t="s">
        <v>780</v>
      </c>
      <c r="M3103" s="64">
        <v>11</v>
      </c>
      <c r="N3103" s="64">
        <v>4.3499999999999996</v>
      </c>
    </row>
    <row r="3104" spans="1:14" x14ac:dyDescent="0.25">
      <c r="A3104" t="s">
        <v>834</v>
      </c>
      <c r="B3104" s="1" t="s">
        <v>1009</v>
      </c>
      <c r="C3104" s="291" t="s">
        <v>1014</v>
      </c>
      <c r="D3104" s="1">
        <v>3</v>
      </c>
      <c r="E3104" s="1">
        <v>4.1900000000000004</v>
      </c>
      <c r="J3104" s="64" t="s">
        <v>430</v>
      </c>
      <c r="K3104" s="64" t="s">
        <v>777</v>
      </c>
      <c r="L3104" s="64" t="s">
        <v>780</v>
      </c>
      <c r="M3104" s="64">
        <v>12</v>
      </c>
      <c r="N3104" s="64">
        <v>4.5199999999999996</v>
      </c>
    </row>
    <row r="3105" spans="1:14" x14ac:dyDescent="0.25">
      <c r="A3105" t="s">
        <v>834</v>
      </c>
      <c r="B3105" s="1" t="s">
        <v>1009</v>
      </c>
      <c r="C3105" s="291" t="s">
        <v>1014</v>
      </c>
      <c r="D3105" s="1">
        <v>4</v>
      </c>
      <c r="E3105" s="1">
        <v>4.38</v>
      </c>
      <c r="J3105" s="64" t="s">
        <v>430</v>
      </c>
      <c r="K3105" s="64" t="s">
        <v>777</v>
      </c>
      <c r="L3105" s="64" t="s">
        <v>780</v>
      </c>
      <c r="M3105" s="64">
        <v>13</v>
      </c>
      <c r="N3105" s="64">
        <v>4.66</v>
      </c>
    </row>
    <row r="3106" spans="1:14" x14ac:dyDescent="0.25">
      <c r="A3106" t="s">
        <v>834</v>
      </c>
      <c r="B3106" s="1" t="s">
        <v>1009</v>
      </c>
      <c r="C3106" s="291" t="s">
        <v>1014</v>
      </c>
      <c r="D3106" s="1">
        <v>5</v>
      </c>
      <c r="E3106" s="1">
        <v>4.57</v>
      </c>
      <c r="J3106" s="64" t="s">
        <v>430</v>
      </c>
      <c r="K3106" s="64" t="s">
        <v>777</v>
      </c>
      <c r="L3106" s="64" t="s">
        <v>780</v>
      </c>
      <c r="M3106" s="64">
        <v>14</v>
      </c>
      <c r="N3106" s="64">
        <v>4.8099999999999996</v>
      </c>
    </row>
    <row r="3107" spans="1:14" x14ac:dyDescent="0.25">
      <c r="A3107" t="s">
        <v>834</v>
      </c>
      <c r="B3107" s="1" t="s">
        <v>1009</v>
      </c>
      <c r="C3107" s="291" t="s">
        <v>1014</v>
      </c>
      <c r="D3107" s="1">
        <v>6</v>
      </c>
      <c r="E3107" s="1">
        <v>4.7699999999999996</v>
      </c>
      <c r="J3107" s="64" t="s">
        <v>430</v>
      </c>
      <c r="K3107" s="64" t="s">
        <v>777</v>
      </c>
      <c r="L3107" s="64" t="s">
        <v>780</v>
      </c>
      <c r="M3107" s="64">
        <v>15</v>
      </c>
      <c r="N3107" s="64">
        <v>4.95</v>
      </c>
    </row>
    <row r="3108" spans="1:14" x14ac:dyDescent="0.25">
      <c r="A3108" t="s">
        <v>834</v>
      </c>
      <c r="B3108" s="1" t="s">
        <v>1009</v>
      </c>
      <c r="C3108" s="291" t="s">
        <v>1014</v>
      </c>
      <c r="D3108" s="1">
        <v>7</v>
      </c>
      <c r="E3108" s="1">
        <v>4.97</v>
      </c>
      <c r="J3108" s="64" t="s">
        <v>430</v>
      </c>
      <c r="K3108" s="64" t="s">
        <v>777</v>
      </c>
      <c r="L3108" s="64" t="s">
        <v>781</v>
      </c>
      <c r="M3108" s="64">
        <v>3</v>
      </c>
      <c r="N3108" s="64">
        <v>1.48</v>
      </c>
    </row>
    <row r="3109" spans="1:14" x14ac:dyDescent="0.25">
      <c r="A3109" t="s">
        <v>834</v>
      </c>
      <c r="B3109" s="1" t="s">
        <v>1009</v>
      </c>
      <c r="C3109" s="291" t="s">
        <v>1014</v>
      </c>
      <c r="D3109" s="1">
        <v>8</v>
      </c>
      <c r="E3109" s="1">
        <v>5.18</v>
      </c>
      <c r="J3109" s="64" t="s">
        <v>430</v>
      </c>
      <c r="K3109" s="64" t="s">
        <v>777</v>
      </c>
      <c r="L3109" s="64" t="s">
        <v>781</v>
      </c>
      <c r="M3109" s="64">
        <v>4</v>
      </c>
      <c r="N3109" s="64">
        <v>2.0299999999999998</v>
      </c>
    </row>
    <row r="3110" spans="1:14" x14ac:dyDescent="0.25">
      <c r="A3110" t="s">
        <v>834</v>
      </c>
      <c r="B3110" s="1" t="s">
        <v>1009</v>
      </c>
      <c r="C3110" s="291" t="s">
        <v>1014</v>
      </c>
      <c r="D3110" s="1">
        <v>9</v>
      </c>
      <c r="E3110" s="1">
        <v>5.38</v>
      </c>
      <c r="J3110" s="64" t="s">
        <v>430</v>
      </c>
      <c r="K3110" s="64" t="s">
        <v>777</v>
      </c>
      <c r="L3110" s="64" t="s">
        <v>781</v>
      </c>
      <c r="M3110" s="64">
        <v>5</v>
      </c>
      <c r="N3110" s="64">
        <v>2.59</v>
      </c>
    </row>
    <row r="3111" spans="1:14" x14ac:dyDescent="0.25">
      <c r="A3111" t="s">
        <v>834</v>
      </c>
      <c r="B3111" s="1" t="s">
        <v>1009</v>
      </c>
      <c r="C3111" s="291" t="s">
        <v>1014</v>
      </c>
      <c r="D3111" s="1">
        <v>10</v>
      </c>
      <c r="E3111" s="1">
        <v>5.58</v>
      </c>
      <c r="J3111" s="64" t="s">
        <v>430</v>
      </c>
      <c r="K3111" s="64" t="s">
        <v>777</v>
      </c>
      <c r="L3111" s="64" t="s">
        <v>781</v>
      </c>
      <c r="M3111" s="64">
        <v>6</v>
      </c>
      <c r="N3111" s="64">
        <v>3.14</v>
      </c>
    </row>
    <row r="3112" spans="1:14" x14ac:dyDescent="0.25">
      <c r="A3112" t="s">
        <v>834</v>
      </c>
      <c r="B3112" s="1" t="s">
        <v>1009</v>
      </c>
      <c r="C3112" s="291" t="s">
        <v>1014</v>
      </c>
      <c r="D3112" s="1">
        <v>11</v>
      </c>
      <c r="E3112" s="1">
        <v>5.76</v>
      </c>
      <c r="J3112" s="64" t="s">
        <v>430</v>
      </c>
      <c r="K3112" s="64" t="s">
        <v>777</v>
      </c>
      <c r="L3112" s="64" t="s">
        <v>781</v>
      </c>
      <c r="M3112" s="64">
        <v>7</v>
      </c>
      <c r="N3112" s="64">
        <v>3.34</v>
      </c>
    </row>
    <row r="3113" spans="1:14" x14ac:dyDescent="0.25">
      <c r="A3113" t="s">
        <v>834</v>
      </c>
      <c r="B3113" s="1" t="s">
        <v>1009</v>
      </c>
      <c r="C3113" s="291" t="s">
        <v>1014</v>
      </c>
      <c r="D3113" s="1">
        <v>12</v>
      </c>
      <c r="E3113" s="1">
        <v>5.93</v>
      </c>
      <c r="J3113" s="64" t="s">
        <v>430</v>
      </c>
      <c r="K3113" s="64" t="s">
        <v>777</v>
      </c>
      <c r="L3113" s="64" t="s">
        <v>781</v>
      </c>
      <c r="M3113" s="64">
        <v>8</v>
      </c>
      <c r="N3113" s="64">
        <v>3.55</v>
      </c>
    </row>
    <row r="3114" spans="1:14" x14ac:dyDescent="0.25">
      <c r="A3114" t="s">
        <v>834</v>
      </c>
      <c r="B3114" s="1" t="s">
        <v>1009</v>
      </c>
      <c r="C3114" s="291" t="s">
        <v>1014</v>
      </c>
      <c r="D3114" s="1">
        <v>13</v>
      </c>
      <c r="E3114" s="1">
        <v>6.11</v>
      </c>
      <c r="J3114" s="64" t="s">
        <v>430</v>
      </c>
      <c r="K3114" s="64" t="s">
        <v>777</v>
      </c>
      <c r="L3114" s="64" t="s">
        <v>781</v>
      </c>
      <c r="M3114" s="64">
        <v>9</v>
      </c>
      <c r="N3114" s="64">
        <v>3.75</v>
      </c>
    </row>
    <row r="3115" spans="1:14" x14ac:dyDescent="0.25">
      <c r="A3115" t="s">
        <v>834</v>
      </c>
      <c r="B3115" s="1" t="s">
        <v>1009</v>
      </c>
      <c r="C3115" s="291" t="s">
        <v>1014</v>
      </c>
      <c r="D3115" s="1">
        <v>14</v>
      </c>
      <c r="E3115" s="1">
        <v>6.28</v>
      </c>
      <c r="J3115" s="64" t="s">
        <v>430</v>
      </c>
      <c r="K3115" s="64" t="s">
        <v>777</v>
      </c>
      <c r="L3115" s="64" t="s">
        <v>781</v>
      </c>
      <c r="M3115" s="64">
        <v>10</v>
      </c>
      <c r="N3115" s="64">
        <v>3.91</v>
      </c>
    </row>
    <row r="3116" spans="1:14" x14ac:dyDescent="0.25">
      <c r="A3116" t="s">
        <v>834</v>
      </c>
      <c r="B3116" s="1" t="s">
        <v>1009</v>
      </c>
      <c r="C3116" s="291" t="s">
        <v>1014</v>
      </c>
      <c r="D3116" s="1">
        <v>15</v>
      </c>
      <c r="E3116" s="1">
        <v>6.46</v>
      </c>
      <c r="J3116" s="64" t="s">
        <v>430</v>
      </c>
      <c r="K3116" s="64" t="s">
        <v>777</v>
      </c>
      <c r="L3116" s="64" t="s">
        <v>781</v>
      </c>
      <c r="M3116" s="64">
        <v>11</v>
      </c>
      <c r="N3116" s="64">
        <v>4.07</v>
      </c>
    </row>
    <row r="3117" spans="1:14" x14ac:dyDescent="0.25">
      <c r="A3117" t="s">
        <v>834</v>
      </c>
      <c r="B3117" s="1" t="s">
        <v>1009</v>
      </c>
      <c r="C3117" s="291" t="s">
        <v>2410</v>
      </c>
      <c r="D3117" s="1">
        <v>-10</v>
      </c>
      <c r="E3117" s="1">
        <v>1.5</v>
      </c>
      <c r="J3117" s="64" t="s">
        <v>430</v>
      </c>
      <c r="K3117" s="64" t="s">
        <v>777</v>
      </c>
      <c r="L3117" s="64" t="s">
        <v>781</v>
      </c>
      <c r="M3117" s="64">
        <v>12</v>
      </c>
      <c r="N3117" s="64">
        <v>4.2300000000000004</v>
      </c>
    </row>
    <row r="3118" spans="1:14" x14ac:dyDescent="0.25">
      <c r="A3118" t="s">
        <v>834</v>
      </c>
      <c r="B3118" s="1" t="s">
        <v>1009</v>
      </c>
      <c r="C3118" s="291" t="s">
        <v>2410</v>
      </c>
      <c r="D3118" s="1">
        <v>-9</v>
      </c>
      <c r="E3118" s="1">
        <v>1.7</v>
      </c>
      <c r="J3118" s="64" t="s">
        <v>430</v>
      </c>
      <c r="K3118" s="64" t="s">
        <v>777</v>
      </c>
      <c r="L3118" s="64" t="s">
        <v>781</v>
      </c>
      <c r="M3118" s="64">
        <v>13</v>
      </c>
      <c r="N3118" s="64">
        <v>4.37</v>
      </c>
    </row>
    <row r="3119" spans="1:14" x14ac:dyDescent="0.25">
      <c r="A3119" t="s">
        <v>834</v>
      </c>
      <c r="B3119" s="1" t="s">
        <v>1009</v>
      </c>
      <c r="C3119" s="291" t="s">
        <v>2410</v>
      </c>
      <c r="D3119" s="1">
        <v>-8</v>
      </c>
      <c r="E3119" s="1">
        <v>1.9</v>
      </c>
      <c r="J3119" s="64" t="s">
        <v>430</v>
      </c>
      <c r="K3119" s="64" t="s">
        <v>777</v>
      </c>
      <c r="L3119" s="64" t="s">
        <v>781</v>
      </c>
      <c r="M3119" s="64">
        <v>14</v>
      </c>
      <c r="N3119" s="64">
        <v>4.5</v>
      </c>
    </row>
    <row r="3120" spans="1:14" x14ac:dyDescent="0.25">
      <c r="A3120" t="s">
        <v>834</v>
      </c>
      <c r="B3120" s="1" t="s">
        <v>1009</v>
      </c>
      <c r="C3120" s="291" t="s">
        <v>2410</v>
      </c>
      <c r="D3120" s="1">
        <v>-7</v>
      </c>
      <c r="E3120" s="1">
        <v>2.1</v>
      </c>
      <c r="J3120" s="64" t="s">
        <v>430</v>
      </c>
      <c r="K3120" s="64" t="s">
        <v>777</v>
      </c>
      <c r="L3120" s="64" t="s">
        <v>781</v>
      </c>
      <c r="M3120" s="64">
        <v>15</v>
      </c>
      <c r="N3120" s="64">
        <v>4.6399999999999997</v>
      </c>
    </row>
    <row r="3121" spans="1:14" x14ac:dyDescent="0.25">
      <c r="A3121" t="s">
        <v>834</v>
      </c>
      <c r="B3121" s="1" t="s">
        <v>1009</v>
      </c>
      <c r="C3121" s="291" t="s">
        <v>2410</v>
      </c>
      <c r="D3121" s="1">
        <v>-6</v>
      </c>
      <c r="E3121" s="1">
        <v>2.2999999999999998</v>
      </c>
      <c r="J3121" s="64" t="s">
        <v>430</v>
      </c>
      <c r="K3121" s="64" t="s">
        <v>777</v>
      </c>
      <c r="L3121" s="64" t="s">
        <v>782</v>
      </c>
      <c r="M3121" s="64">
        <v>3</v>
      </c>
      <c r="N3121" s="64">
        <v>1.37</v>
      </c>
    </row>
    <row r="3122" spans="1:14" x14ac:dyDescent="0.25">
      <c r="A3122" t="s">
        <v>834</v>
      </c>
      <c r="B3122" s="1" t="s">
        <v>1009</v>
      </c>
      <c r="C3122" s="291" t="s">
        <v>2410</v>
      </c>
      <c r="D3122" s="1">
        <v>-5</v>
      </c>
      <c r="E3122" s="1">
        <v>2.5</v>
      </c>
      <c r="J3122" s="64" t="s">
        <v>430</v>
      </c>
      <c r="K3122" s="64" t="s">
        <v>777</v>
      </c>
      <c r="L3122" s="64" t="s">
        <v>782</v>
      </c>
      <c r="M3122" s="64">
        <v>4</v>
      </c>
      <c r="N3122" s="64">
        <v>1.65</v>
      </c>
    </row>
    <row r="3123" spans="1:14" x14ac:dyDescent="0.25">
      <c r="A3123" t="s">
        <v>834</v>
      </c>
      <c r="B3123" s="1" t="s">
        <v>1009</v>
      </c>
      <c r="C3123" s="291" t="s">
        <v>2410</v>
      </c>
      <c r="D3123" s="1">
        <v>-4</v>
      </c>
      <c r="E3123" s="1">
        <v>2.7</v>
      </c>
      <c r="J3123" s="64" t="s">
        <v>430</v>
      </c>
      <c r="K3123" s="64" t="s">
        <v>777</v>
      </c>
      <c r="L3123" s="64" t="s">
        <v>782</v>
      </c>
      <c r="M3123" s="64">
        <v>5</v>
      </c>
      <c r="N3123" s="64">
        <v>1.92</v>
      </c>
    </row>
    <row r="3124" spans="1:14" x14ac:dyDescent="0.25">
      <c r="A3124" t="s">
        <v>834</v>
      </c>
      <c r="B3124" s="1" t="s">
        <v>1009</v>
      </c>
      <c r="C3124" s="291" t="s">
        <v>2410</v>
      </c>
      <c r="D3124" s="1">
        <v>-3</v>
      </c>
      <c r="E3124" s="1">
        <v>2.89</v>
      </c>
      <c r="J3124" s="64" t="s">
        <v>430</v>
      </c>
      <c r="K3124" s="64" t="s">
        <v>777</v>
      </c>
      <c r="L3124" s="64" t="s">
        <v>782</v>
      </c>
      <c r="M3124" s="64">
        <v>6</v>
      </c>
      <c r="N3124" s="64">
        <v>2.2000000000000002</v>
      </c>
    </row>
    <row r="3125" spans="1:14" x14ac:dyDescent="0.25">
      <c r="A3125" t="s">
        <v>834</v>
      </c>
      <c r="B3125" s="1" t="s">
        <v>1009</v>
      </c>
      <c r="C3125" s="291" t="s">
        <v>2410</v>
      </c>
      <c r="D3125" s="1">
        <v>-2</v>
      </c>
      <c r="E3125" s="1">
        <v>3.09</v>
      </c>
      <c r="J3125" s="64" t="s">
        <v>430</v>
      </c>
      <c r="K3125" s="64" t="s">
        <v>777</v>
      </c>
      <c r="L3125" s="64" t="s">
        <v>782</v>
      </c>
      <c r="M3125" s="64">
        <v>7</v>
      </c>
      <c r="N3125" s="64">
        <v>2.29</v>
      </c>
    </row>
    <row r="3126" spans="1:14" x14ac:dyDescent="0.25">
      <c r="A3126" t="s">
        <v>834</v>
      </c>
      <c r="B3126" s="1" t="s">
        <v>1009</v>
      </c>
      <c r="C3126" s="291" t="s">
        <v>2410</v>
      </c>
      <c r="D3126" s="1">
        <v>-1</v>
      </c>
      <c r="E3126" s="1">
        <v>3.28</v>
      </c>
      <c r="J3126" s="64" t="s">
        <v>430</v>
      </c>
      <c r="K3126" s="64" t="s">
        <v>777</v>
      </c>
      <c r="L3126" s="64" t="s">
        <v>782</v>
      </c>
      <c r="M3126" s="64">
        <v>8</v>
      </c>
      <c r="N3126" s="64">
        <v>2.37</v>
      </c>
    </row>
    <row r="3127" spans="1:14" x14ac:dyDescent="0.25">
      <c r="A3127" t="s">
        <v>834</v>
      </c>
      <c r="B3127" s="1" t="s">
        <v>1009</v>
      </c>
      <c r="C3127" s="291" t="s">
        <v>2410</v>
      </c>
      <c r="D3127" s="1">
        <v>0</v>
      </c>
      <c r="E3127" s="1">
        <v>3.48</v>
      </c>
      <c r="J3127" s="64" t="s">
        <v>430</v>
      </c>
      <c r="K3127" s="64" t="s">
        <v>777</v>
      </c>
      <c r="L3127" s="64" t="s">
        <v>782</v>
      </c>
      <c r="M3127" s="64">
        <v>9</v>
      </c>
      <c r="N3127" s="64">
        <v>2.46</v>
      </c>
    </row>
    <row r="3128" spans="1:14" x14ac:dyDescent="0.25">
      <c r="A3128" t="s">
        <v>834</v>
      </c>
      <c r="B3128" s="1" t="s">
        <v>1009</v>
      </c>
      <c r="C3128" s="291" t="s">
        <v>2410</v>
      </c>
      <c r="D3128" s="1">
        <v>1</v>
      </c>
      <c r="E3128" s="1">
        <v>3.68</v>
      </c>
      <c r="J3128" s="64" t="s">
        <v>430</v>
      </c>
      <c r="K3128" s="64" t="s">
        <v>777</v>
      </c>
      <c r="L3128" s="64" t="s">
        <v>782</v>
      </c>
      <c r="M3128" s="64">
        <v>10</v>
      </c>
      <c r="N3128" s="64">
        <v>2.57</v>
      </c>
    </row>
    <row r="3129" spans="1:14" x14ac:dyDescent="0.25">
      <c r="A3129" t="s">
        <v>834</v>
      </c>
      <c r="B3129" s="1" t="s">
        <v>1009</v>
      </c>
      <c r="C3129" s="291" t="s">
        <v>2410</v>
      </c>
      <c r="D3129" s="1">
        <v>2</v>
      </c>
      <c r="E3129" s="1">
        <v>3.89</v>
      </c>
      <c r="J3129" s="64" t="s">
        <v>430</v>
      </c>
      <c r="K3129" s="64" t="s">
        <v>777</v>
      </c>
      <c r="L3129" s="64" t="s">
        <v>782</v>
      </c>
      <c r="M3129" s="64">
        <v>11</v>
      </c>
      <c r="N3129" s="64">
        <v>2.69</v>
      </c>
    </row>
    <row r="3130" spans="1:14" x14ac:dyDescent="0.25">
      <c r="A3130" t="s">
        <v>834</v>
      </c>
      <c r="B3130" s="1" t="s">
        <v>1009</v>
      </c>
      <c r="C3130" s="291" t="s">
        <v>2410</v>
      </c>
      <c r="D3130" s="1">
        <v>3</v>
      </c>
      <c r="E3130" s="1">
        <v>4.09</v>
      </c>
      <c r="J3130" s="64" t="s">
        <v>430</v>
      </c>
      <c r="K3130" s="64" t="s">
        <v>777</v>
      </c>
      <c r="L3130" s="64" t="s">
        <v>782</v>
      </c>
      <c r="M3130" s="64">
        <v>12</v>
      </c>
      <c r="N3130" s="64">
        <v>2.8</v>
      </c>
    </row>
    <row r="3131" spans="1:14" x14ac:dyDescent="0.25">
      <c r="A3131" t="s">
        <v>834</v>
      </c>
      <c r="B3131" s="1" t="s">
        <v>1009</v>
      </c>
      <c r="C3131" s="291" t="s">
        <v>2410</v>
      </c>
      <c r="D3131" s="1">
        <v>4</v>
      </c>
      <c r="E3131" s="1">
        <v>4.3</v>
      </c>
      <c r="J3131" s="64" t="s">
        <v>430</v>
      </c>
      <c r="K3131" s="64" t="s">
        <v>777</v>
      </c>
      <c r="L3131" s="64" t="s">
        <v>782</v>
      </c>
      <c r="M3131" s="64">
        <v>13</v>
      </c>
      <c r="N3131" s="64">
        <v>2.87</v>
      </c>
    </row>
    <row r="3132" spans="1:14" x14ac:dyDescent="0.25">
      <c r="A3132" t="s">
        <v>834</v>
      </c>
      <c r="B3132" s="1" t="s">
        <v>1009</v>
      </c>
      <c r="C3132" s="291" t="s">
        <v>2410</v>
      </c>
      <c r="D3132" s="1">
        <v>5</v>
      </c>
      <c r="E3132" s="1">
        <v>4.5</v>
      </c>
      <c r="J3132" s="64" t="s">
        <v>430</v>
      </c>
      <c r="K3132" s="64" t="s">
        <v>777</v>
      </c>
      <c r="L3132" s="64" t="s">
        <v>782</v>
      </c>
      <c r="M3132" s="64">
        <v>14</v>
      </c>
      <c r="N3132" s="64">
        <v>2.93</v>
      </c>
    </row>
    <row r="3133" spans="1:14" x14ac:dyDescent="0.25">
      <c r="A3133" t="s">
        <v>834</v>
      </c>
      <c r="B3133" s="1" t="s">
        <v>1009</v>
      </c>
      <c r="C3133" s="291" t="s">
        <v>2410</v>
      </c>
      <c r="D3133" s="1">
        <v>6</v>
      </c>
      <c r="E3133" s="1">
        <v>4.68</v>
      </c>
      <c r="J3133" s="64" t="s">
        <v>430</v>
      </c>
      <c r="K3133" s="64" t="s">
        <v>777</v>
      </c>
      <c r="L3133" s="64" t="s">
        <v>782</v>
      </c>
      <c r="M3133" s="64">
        <v>15</v>
      </c>
      <c r="N3133" s="64">
        <v>3</v>
      </c>
    </row>
    <row r="3134" spans="1:14" x14ac:dyDescent="0.25">
      <c r="A3134" t="s">
        <v>834</v>
      </c>
      <c r="B3134" s="1" t="s">
        <v>1009</v>
      </c>
      <c r="C3134" s="291" t="s">
        <v>2410</v>
      </c>
      <c r="D3134" s="1">
        <v>7</v>
      </c>
      <c r="E3134" s="1">
        <v>4.8600000000000003</v>
      </c>
      <c r="J3134" s="64" t="s">
        <v>430</v>
      </c>
      <c r="K3134" s="64" t="s">
        <v>777</v>
      </c>
      <c r="L3134" s="64" t="s">
        <v>783</v>
      </c>
      <c r="M3134" s="64">
        <v>3</v>
      </c>
      <c r="N3134" s="64">
        <v>1.31</v>
      </c>
    </row>
    <row r="3135" spans="1:14" x14ac:dyDescent="0.25">
      <c r="A3135" t="s">
        <v>834</v>
      </c>
      <c r="B3135" s="1" t="s">
        <v>1009</v>
      </c>
      <c r="C3135" s="291" t="s">
        <v>2410</v>
      </c>
      <c r="D3135" s="1">
        <v>8</v>
      </c>
      <c r="E3135" s="1">
        <v>5.03</v>
      </c>
      <c r="J3135" s="64" t="s">
        <v>430</v>
      </c>
      <c r="K3135" s="64" t="s">
        <v>777</v>
      </c>
      <c r="L3135" s="64" t="s">
        <v>783</v>
      </c>
      <c r="M3135" s="64">
        <v>4</v>
      </c>
      <c r="N3135" s="64">
        <v>1.58</v>
      </c>
    </row>
    <row r="3136" spans="1:14" x14ac:dyDescent="0.25">
      <c r="A3136" t="s">
        <v>834</v>
      </c>
      <c r="B3136" s="1" t="s">
        <v>1009</v>
      </c>
      <c r="C3136" s="291" t="s">
        <v>2410</v>
      </c>
      <c r="D3136" s="1">
        <v>9</v>
      </c>
      <c r="E3136" s="1">
        <v>5.21</v>
      </c>
      <c r="J3136" s="64" t="s">
        <v>430</v>
      </c>
      <c r="K3136" s="64" t="s">
        <v>777</v>
      </c>
      <c r="L3136" s="64" t="s">
        <v>783</v>
      </c>
      <c r="M3136" s="64">
        <v>5</v>
      </c>
      <c r="N3136" s="64">
        <v>1.84</v>
      </c>
    </row>
    <row r="3137" spans="1:14" x14ac:dyDescent="0.25">
      <c r="A3137" t="s">
        <v>834</v>
      </c>
      <c r="B3137" s="1" t="s">
        <v>1009</v>
      </c>
      <c r="C3137" s="291" t="s">
        <v>2410</v>
      </c>
      <c r="D3137" s="1">
        <v>10</v>
      </c>
      <c r="E3137" s="1">
        <v>5.39</v>
      </c>
      <c r="J3137" s="64" t="s">
        <v>430</v>
      </c>
      <c r="K3137" s="64" t="s">
        <v>777</v>
      </c>
      <c r="L3137" s="64" t="s">
        <v>783</v>
      </c>
      <c r="M3137" s="64">
        <v>6</v>
      </c>
      <c r="N3137" s="64">
        <v>2.11</v>
      </c>
    </row>
    <row r="3138" spans="1:14" x14ac:dyDescent="0.25">
      <c r="A3138" t="s">
        <v>834</v>
      </c>
      <c r="B3138" s="1" t="s">
        <v>1009</v>
      </c>
      <c r="C3138" s="291" t="s">
        <v>2410</v>
      </c>
      <c r="D3138" s="1">
        <v>11</v>
      </c>
      <c r="E3138" s="1">
        <v>5.62</v>
      </c>
      <c r="J3138" s="64" t="s">
        <v>430</v>
      </c>
      <c r="K3138" s="64" t="s">
        <v>777</v>
      </c>
      <c r="L3138" s="64" t="s">
        <v>783</v>
      </c>
      <c r="M3138" s="64">
        <v>7</v>
      </c>
      <c r="N3138" s="64">
        <v>2.19</v>
      </c>
    </row>
    <row r="3139" spans="1:14" x14ac:dyDescent="0.25">
      <c r="A3139" t="s">
        <v>834</v>
      </c>
      <c r="B3139" s="1" t="s">
        <v>1009</v>
      </c>
      <c r="C3139" s="291" t="s">
        <v>2410</v>
      </c>
      <c r="D3139" s="1">
        <v>12</v>
      </c>
      <c r="E3139" s="1">
        <v>5.84</v>
      </c>
      <c r="J3139" s="64" t="s">
        <v>430</v>
      </c>
      <c r="K3139" s="64" t="s">
        <v>777</v>
      </c>
      <c r="L3139" s="64" t="s">
        <v>783</v>
      </c>
      <c r="M3139" s="64">
        <v>8</v>
      </c>
      <c r="N3139" s="64">
        <v>2.2799999999999998</v>
      </c>
    </row>
    <row r="3140" spans="1:14" x14ac:dyDescent="0.25">
      <c r="A3140" t="s">
        <v>834</v>
      </c>
      <c r="B3140" s="1" t="s">
        <v>1009</v>
      </c>
      <c r="C3140" s="291" t="s">
        <v>2410</v>
      </c>
      <c r="D3140" s="1">
        <v>13</v>
      </c>
      <c r="E3140" s="1">
        <v>6.07</v>
      </c>
      <c r="J3140" s="64" t="s">
        <v>430</v>
      </c>
      <c r="K3140" s="64" t="s">
        <v>777</v>
      </c>
      <c r="L3140" s="64" t="s">
        <v>783</v>
      </c>
      <c r="M3140" s="64">
        <v>9</v>
      </c>
      <c r="N3140" s="64">
        <v>2.36</v>
      </c>
    </row>
    <row r="3141" spans="1:14" x14ac:dyDescent="0.25">
      <c r="A3141" t="s">
        <v>834</v>
      </c>
      <c r="B3141" s="1" t="s">
        <v>1009</v>
      </c>
      <c r="C3141" s="291" t="s">
        <v>2410</v>
      </c>
      <c r="D3141" s="1">
        <v>14</v>
      </c>
      <c r="E3141" s="1">
        <v>6.29</v>
      </c>
      <c r="J3141" s="64" t="s">
        <v>430</v>
      </c>
      <c r="K3141" s="64" t="s">
        <v>777</v>
      </c>
      <c r="L3141" s="64" t="s">
        <v>783</v>
      </c>
      <c r="M3141" s="64">
        <v>10</v>
      </c>
      <c r="N3141" s="64">
        <v>2.4700000000000002</v>
      </c>
    </row>
    <row r="3142" spans="1:14" x14ac:dyDescent="0.25">
      <c r="A3142" t="s">
        <v>834</v>
      </c>
      <c r="B3142" s="1" t="s">
        <v>1009</v>
      </c>
      <c r="C3142" s="291" t="s">
        <v>2410</v>
      </c>
      <c r="D3142" s="1">
        <v>15</v>
      </c>
      <c r="E3142" s="1">
        <v>6.52</v>
      </c>
      <c r="J3142" s="64" t="s">
        <v>430</v>
      </c>
      <c r="K3142" s="64" t="s">
        <v>777</v>
      </c>
      <c r="L3142" s="64" t="s">
        <v>783</v>
      </c>
      <c r="M3142" s="64">
        <v>11</v>
      </c>
      <c r="N3142" s="64">
        <v>2.57</v>
      </c>
    </row>
    <row r="3143" spans="1:14" x14ac:dyDescent="0.25">
      <c r="A3143" t="s">
        <v>834</v>
      </c>
      <c r="B3143" s="1" t="s">
        <v>1009</v>
      </c>
      <c r="C3143" s="291" t="s">
        <v>1015</v>
      </c>
      <c r="D3143" s="1">
        <v>-10</v>
      </c>
      <c r="E3143" s="1">
        <v>2.04</v>
      </c>
      <c r="J3143" s="64" t="s">
        <v>430</v>
      </c>
      <c r="K3143" s="64" t="s">
        <v>777</v>
      </c>
      <c r="L3143" s="64" t="s">
        <v>783</v>
      </c>
      <c r="M3143" s="64">
        <v>12</v>
      </c>
      <c r="N3143" s="64">
        <v>2.68</v>
      </c>
    </row>
    <row r="3144" spans="1:14" x14ac:dyDescent="0.25">
      <c r="A3144" t="s">
        <v>834</v>
      </c>
      <c r="B3144" s="1" t="s">
        <v>1009</v>
      </c>
      <c r="C3144" s="291" t="s">
        <v>1015</v>
      </c>
      <c r="D3144" s="1">
        <v>-9</v>
      </c>
      <c r="E3144" s="1">
        <v>2.2200000000000002</v>
      </c>
      <c r="J3144" s="64" t="s">
        <v>430</v>
      </c>
      <c r="K3144" s="64" t="s">
        <v>777</v>
      </c>
      <c r="L3144" s="64" t="s">
        <v>783</v>
      </c>
      <c r="M3144" s="64">
        <v>13</v>
      </c>
      <c r="N3144" s="64">
        <v>2.74</v>
      </c>
    </row>
    <row r="3145" spans="1:14" x14ac:dyDescent="0.25">
      <c r="A3145" t="s">
        <v>834</v>
      </c>
      <c r="B3145" s="1" t="s">
        <v>1009</v>
      </c>
      <c r="C3145" s="291" t="s">
        <v>1015</v>
      </c>
      <c r="D3145" s="1">
        <v>-8</v>
      </c>
      <c r="E3145" s="1">
        <v>2.39</v>
      </c>
      <c r="J3145" s="64" t="s">
        <v>430</v>
      </c>
      <c r="K3145" s="64" t="s">
        <v>777</v>
      </c>
      <c r="L3145" s="64" t="s">
        <v>783</v>
      </c>
      <c r="M3145" s="64">
        <v>14</v>
      </c>
      <c r="N3145" s="64">
        <v>2.81</v>
      </c>
    </row>
    <row r="3146" spans="1:14" x14ac:dyDescent="0.25">
      <c r="A3146" t="s">
        <v>834</v>
      </c>
      <c r="B3146" s="1" t="s">
        <v>1009</v>
      </c>
      <c r="C3146" s="291" t="s">
        <v>1015</v>
      </c>
      <c r="D3146" s="1">
        <v>-7</v>
      </c>
      <c r="E3146" s="1">
        <v>2.57</v>
      </c>
      <c r="J3146" s="64" t="s">
        <v>430</v>
      </c>
      <c r="K3146" s="64" t="s">
        <v>777</v>
      </c>
      <c r="L3146" s="64" t="s">
        <v>783</v>
      </c>
      <c r="M3146" s="64">
        <v>15</v>
      </c>
      <c r="N3146" s="64">
        <v>2.87</v>
      </c>
    </row>
    <row r="3147" spans="1:14" x14ac:dyDescent="0.25">
      <c r="A3147" t="s">
        <v>834</v>
      </c>
      <c r="B3147" s="1" t="s">
        <v>1009</v>
      </c>
      <c r="C3147" s="291" t="s">
        <v>1015</v>
      </c>
      <c r="D3147" s="1">
        <v>-6</v>
      </c>
      <c r="E3147" s="1">
        <v>2.74</v>
      </c>
      <c r="J3147" s="64" t="s">
        <v>430</v>
      </c>
      <c r="K3147" s="64" t="s">
        <v>777</v>
      </c>
      <c r="L3147" s="64" t="s">
        <v>784</v>
      </c>
      <c r="M3147" s="64">
        <v>3</v>
      </c>
      <c r="N3147" s="64">
        <v>1.9</v>
      </c>
    </row>
    <row r="3148" spans="1:14" x14ac:dyDescent="0.25">
      <c r="A3148" t="s">
        <v>834</v>
      </c>
      <c r="B3148" s="1" t="s">
        <v>1009</v>
      </c>
      <c r="C3148" s="291" t="s">
        <v>1015</v>
      </c>
      <c r="D3148" s="1">
        <v>-5</v>
      </c>
      <c r="E3148" s="1">
        <v>2.92</v>
      </c>
      <c r="J3148" s="64" t="s">
        <v>430</v>
      </c>
      <c r="K3148" s="64" t="s">
        <v>777</v>
      </c>
      <c r="L3148" s="64" t="s">
        <v>784</v>
      </c>
      <c r="M3148" s="64">
        <v>4</v>
      </c>
      <c r="N3148" s="64">
        <v>2.6</v>
      </c>
    </row>
    <row r="3149" spans="1:14" x14ac:dyDescent="0.25">
      <c r="A3149" t="s">
        <v>834</v>
      </c>
      <c r="B3149" s="1" t="s">
        <v>1009</v>
      </c>
      <c r="C3149" s="291" t="s">
        <v>1015</v>
      </c>
      <c r="D3149" s="1">
        <v>-4</v>
      </c>
      <c r="E3149" s="1">
        <v>3.14</v>
      </c>
      <c r="J3149" s="64" t="s">
        <v>430</v>
      </c>
      <c r="K3149" s="64" t="s">
        <v>777</v>
      </c>
      <c r="L3149" s="64" t="s">
        <v>784</v>
      </c>
      <c r="M3149" s="64">
        <v>5</v>
      </c>
      <c r="N3149" s="64">
        <v>3.3</v>
      </c>
    </row>
    <row r="3150" spans="1:14" x14ac:dyDescent="0.25">
      <c r="A3150" t="s">
        <v>834</v>
      </c>
      <c r="B3150" s="1" t="s">
        <v>1009</v>
      </c>
      <c r="C3150" s="291" t="s">
        <v>1015</v>
      </c>
      <c r="D3150" s="1">
        <v>-3</v>
      </c>
      <c r="E3150" s="1">
        <v>3.35</v>
      </c>
      <c r="J3150" s="64" t="s">
        <v>430</v>
      </c>
      <c r="K3150" s="64" t="s">
        <v>777</v>
      </c>
      <c r="L3150" s="64" t="s">
        <v>784</v>
      </c>
      <c r="M3150" s="64">
        <v>6</v>
      </c>
      <c r="N3150" s="64">
        <v>4</v>
      </c>
    </row>
    <row r="3151" spans="1:14" x14ac:dyDescent="0.25">
      <c r="A3151" t="s">
        <v>834</v>
      </c>
      <c r="B3151" s="1" t="s">
        <v>1009</v>
      </c>
      <c r="C3151" s="291" t="s">
        <v>1015</v>
      </c>
      <c r="D3151" s="1">
        <v>-2</v>
      </c>
      <c r="E3151" s="1">
        <v>3.57</v>
      </c>
      <c r="J3151" s="64" t="s">
        <v>430</v>
      </c>
      <c r="K3151" s="64" t="s">
        <v>777</v>
      </c>
      <c r="L3151" s="64" t="s">
        <v>784</v>
      </c>
      <c r="M3151" s="64">
        <v>7</v>
      </c>
      <c r="N3151" s="64">
        <v>4.51</v>
      </c>
    </row>
    <row r="3152" spans="1:14" x14ac:dyDescent="0.25">
      <c r="A3152" t="s">
        <v>834</v>
      </c>
      <c r="B3152" s="1" t="s">
        <v>1009</v>
      </c>
      <c r="C3152" s="291" t="s">
        <v>1015</v>
      </c>
      <c r="D3152" s="1">
        <v>-1</v>
      </c>
      <c r="E3152" s="1">
        <v>3.78</v>
      </c>
      <c r="J3152" s="64" t="s">
        <v>430</v>
      </c>
      <c r="K3152" s="64" t="s">
        <v>777</v>
      </c>
      <c r="L3152" s="64" t="s">
        <v>784</v>
      </c>
      <c r="M3152" s="64">
        <v>8</v>
      </c>
      <c r="N3152" s="64">
        <v>5.0199999999999996</v>
      </c>
    </row>
    <row r="3153" spans="1:14" x14ac:dyDescent="0.25">
      <c r="A3153" t="s">
        <v>834</v>
      </c>
      <c r="B3153" s="1" t="s">
        <v>1009</v>
      </c>
      <c r="C3153" s="291" t="s">
        <v>1015</v>
      </c>
      <c r="D3153" s="1">
        <v>0</v>
      </c>
      <c r="E3153" s="1">
        <v>4</v>
      </c>
      <c r="J3153" s="64" t="s">
        <v>430</v>
      </c>
      <c r="K3153" s="64" t="s">
        <v>777</v>
      </c>
      <c r="L3153" s="64" t="s">
        <v>784</v>
      </c>
      <c r="M3153" s="64">
        <v>9</v>
      </c>
      <c r="N3153" s="64">
        <v>5.53</v>
      </c>
    </row>
    <row r="3154" spans="1:14" x14ac:dyDescent="0.25">
      <c r="A3154" t="s">
        <v>834</v>
      </c>
      <c r="B3154" s="1" t="s">
        <v>1009</v>
      </c>
      <c r="C3154" s="291" t="s">
        <v>1015</v>
      </c>
      <c r="D3154" s="1">
        <v>1</v>
      </c>
      <c r="E3154" s="1">
        <v>4.16</v>
      </c>
      <c r="J3154" s="64" t="s">
        <v>430</v>
      </c>
      <c r="K3154" s="64" t="s">
        <v>777</v>
      </c>
      <c r="L3154" s="64" t="s">
        <v>784</v>
      </c>
      <c r="M3154" s="64">
        <v>10</v>
      </c>
      <c r="N3154" s="64">
        <v>6.15</v>
      </c>
    </row>
    <row r="3155" spans="1:14" x14ac:dyDescent="0.25">
      <c r="A3155" t="s">
        <v>834</v>
      </c>
      <c r="B3155" s="1" t="s">
        <v>1009</v>
      </c>
      <c r="C3155" s="291" t="s">
        <v>1015</v>
      </c>
      <c r="D3155" s="1">
        <v>2</v>
      </c>
      <c r="E3155" s="1">
        <v>4.32</v>
      </c>
      <c r="J3155" s="64" t="s">
        <v>430</v>
      </c>
      <c r="K3155" s="64" t="s">
        <v>777</v>
      </c>
      <c r="L3155" s="64" t="s">
        <v>784</v>
      </c>
      <c r="M3155" s="64">
        <v>11</v>
      </c>
      <c r="N3155" s="64">
        <v>6.76</v>
      </c>
    </row>
    <row r="3156" spans="1:14" x14ac:dyDescent="0.25">
      <c r="A3156" t="s">
        <v>834</v>
      </c>
      <c r="B3156" s="1" t="s">
        <v>1009</v>
      </c>
      <c r="C3156" s="291" t="s">
        <v>1015</v>
      </c>
      <c r="D3156" s="1">
        <v>3</v>
      </c>
      <c r="E3156" s="1">
        <v>4.49</v>
      </c>
      <c r="J3156" s="64" t="s">
        <v>430</v>
      </c>
      <c r="K3156" s="64" t="s">
        <v>777</v>
      </c>
      <c r="L3156" s="64" t="s">
        <v>784</v>
      </c>
      <c r="M3156" s="64">
        <v>12</v>
      </c>
      <c r="N3156" s="64">
        <v>7.38</v>
      </c>
    </row>
    <row r="3157" spans="1:14" x14ac:dyDescent="0.25">
      <c r="A3157" t="s">
        <v>834</v>
      </c>
      <c r="B3157" s="1" t="s">
        <v>1009</v>
      </c>
      <c r="C3157" s="291" t="s">
        <v>1015</v>
      </c>
      <c r="D3157" s="1">
        <v>4</v>
      </c>
      <c r="E3157" s="1">
        <v>4.6500000000000004</v>
      </c>
      <c r="J3157" s="64" t="s">
        <v>430</v>
      </c>
      <c r="K3157" s="64" t="s">
        <v>777</v>
      </c>
      <c r="L3157" s="64" t="s">
        <v>784</v>
      </c>
      <c r="M3157" s="64">
        <v>13</v>
      </c>
      <c r="N3157" s="64">
        <v>7.71</v>
      </c>
    </row>
    <row r="3158" spans="1:14" x14ac:dyDescent="0.25">
      <c r="A3158" t="s">
        <v>834</v>
      </c>
      <c r="B3158" s="1" t="s">
        <v>1009</v>
      </c>
      <c r="C3158" s="291" t="s">
        <v>1015</v>
      </c>
      <c r="D3158" s="1">
        <v>5</v>
      </c>
      <c r="E3158" s="1">
        <v>4.8099999999999996</v>
      </c>
      <c r="J3158" s="64" t="s">
        <v>430</v>
      </c>
      <c r="K3158" s="64" t="s">
        <v>777</v>
      </c>
      <c r="L3158" s="64" t="s">
        <v>784</v>
      </c>
      <c r="M3158" s="64">
        <v>14</v>
      </c>
      <c r="N3158" s="64">
        <v>8.0399999999999991</v>
      </c>
    </row>
    <row r="3159" spans="1:14" x14ac:dyDescent="0.25">
      <c r="A3159" t="s">
        <v>834</v>
      </c>
      <c r="B3159" s="1" t="s">
        <v>1009</v>
      </c>
      <c r="C3159" s="291" t="s">
        <v>1015</v>
      </c>
      <c r="D3159" s="1">
        <v>6</v>
      </c>
      <c r="E3159" s="1">
        <v>5.0199999999999996</v>
      </c>
      <c r="J3159" s="64" t="s">
        <v>430</v>
      </c>
      <c r="K3159" s="64" t="s">
        <v>777</v>
      </c>
      <c r="L3159" s="64" t="s">
        <v>784</v>
      </c>
      <c r="M3159" s="64">
        <v>15</v>
      </c>
      <c r="N3159" s="64">
        <v>8.3699999999999992</v>
      </c>
    </row>
    <row r="3160" spans="1:14" x14ac:dyDescent="0.25">
      <c r="A3160" t="s">
        <v>834</v>
      </c>
      <c r="B3160" s="1" t="s">
        <v>1009</v>
      </c>
      <c r="C3160" s="291" t="s">
        <v>1015</v>
      </c>
      <c r="D3160" s="1">
        <v>7</v>
      </c>
      <c r="E3160" s="1">
        <v>5.23</v>
      </c>
      <c r="J3160" s="64" t="s">
        <v>430</v>
      </c>
      <c r="K3160" s="64" t="s">
        <v>777</v>
      </c>
      <c r="L3160" s="64" t="s">
        <v>785</v>
      </c>
      <c r="M3160" s="64">
        <v>3</v>
      </c>
      <c r="N3160" s="64">
        <v>1.67</v>
      </c>
    </row>
    <row r="3161" spans="1:14" x14ac:dyDescent="0.25">
      <c r="A3161" t="s">
        <v>834</v>
      </c>
      <c r="B3161" s="1" t="s">
        <v>1009</v>
      </c>
      <c r="C3161" s="291" t="s">
        <v>1015</v>
      </c>
      <c r="D3161" s="1">
        <v>8</v>
      </c>
      <c r="E3161" s="1">
        <v>5.45</v>
      </c>
      <c r="J3161" s="64" t="s">
        <v>430</v>
      </c>
      <c r="K3161" s="64" t="s">
        <v>777</v>
      </c>
      <c r="L3161" s="64" t="s">
        <v>785</v>
      </c>
      <c r="M3161" s="64">
        <v>4</v>
      </c>
      <c r="N3161" s="64">
        <v>2.11</v>
      </c>
    </row>
    <row r="3162" spans="1:14" x14ac:dyDescent="0.25">
      <c r="A3162" t="s">
        <v>834</v>
      </c>
      <c r="B3162" s="1" t="s">
        <v>1009</v>
      </c>
      <c r="C3162" s="291" t="s">
        <v>1015</v>
      </c>
      <c r="D3162" s="1">
        <v>9</v>
      </c>
      <c r="E3162" s="1">
        <v>5.66</v>
      </c>
      <c r="J3162" s="64" t="s">
        <v>430</v>
      </c>
      <c r="K3162" s="64" t="s">
        <v>777</v>
      </c>
      <c r="L3162" s="64" t="s">
        <v>785</v>
      </c>
      <c r="M3162" s="64">
        <v>5</v>
      </c>
      <c r="N3162" s="64">
        <v>2.56</v>
      </c>
    </row>
    <row r="3163" spans="1:14" x14ac:dyDescent="0.25">
      <c r="A3163" t="s">
        <v>834</v>
      </c>
      <c r="B3163" s="1" t="s">
        <v>1009</v>
      </c>
      <c r="C3163" s="291" t="s">
        <v>1015</v>
      </c>
      <c r="D3163" s="1">
        <v>10</v>
      </c>
      <c r="E3163" s="1">
        <v>5.87</v>
      </c>
      <c r="J3163" s="64" t="s">
        <v>430</v>
      </c>
      <c r="K3163" s="64" t="s">
        <v>777</v>
      </c>
      <c r="L3163" s="64" t="s">
        <v>785</v>
      </c>
      <c r="M3163" s="64">
        <v>6</v>
      </c>
      <c r="N3163" s="64">
        <v>3</v>
      </c>
    </row>
    <row r="3164" spans="1:14" x14ac:dyDescent="0.25">
      <c r="A3164" t="s">
        <v>834</v>
      </c>
      <c r="B3164" s="1" t="s">
        <v>1009</v>
      </c>
      <c r="C3164" s="291" t="s">
        <v>1015</v>
      </c>
      <c r="D3164" s="1">
        <v>11</v>
      </c>
      <c r="E3164" s="1">
        <v>6.01</v>
      </c>
      <c r="J3164" s="64" t="s">
        <v>430</v>
      </c>
      <c r="K3164" s="64" t="s">
        <v>777</v>
      </c>
      <c r="L3164" s="64" t="s">
        <v>785</v>
      </c>
      <c r="M3164" s="64">
        <v>7</v>
      </c>
      <c r="N3164" s="64">
        <v>3.2</v>
      </c>
    </row>
    <row r="3165" spans="1:14" x14ac:dyDescent="0.25">
      <c r="A3165" t="s">
        <v>834</v>
      </c>
      <c r="B3165" s="1" t="s">
        <v>1009</v>
      </c>
      <c r="C3165" s="291" t="s">
        <v>1015</v>
      </c>
      <c r="D3165" s="1">
        <v>12</v>
      </c>
      <c r="E3165" s="1">
        <v>6.15</v>
      </c>
      <c r="J3165" s="64" t="s">
        <v>430</v>
      </c>
      <c r="K3165" s="64" t="s">
        <v>777</v>
      </c>
      <c r="L3165" s="64" t="s">
        <v>785</v>
      </c>
      <c r="M3165" s="64">
        <v>8</v>
      </c>
      <c r="N3165" s="64">
        <v>3.4</v>
      </c>
    </row>
    <row r="3166" spans="1:14" x14ac:dyDescent="0.25">
      <c r="A3166" t="s">
        <v>834</v>
      </c>
      <c r="B3166" s="1" t="s">
        <v>1009</v>
      </c>
      <c r="C3166" s="291" t="s">
        <v>1015</v>
      </c>
      <c r="D3166" s="1">
        <v>13</v>
      </c>
      <c r="E3166" s="1">
        <v>6.29</v>
      </c>
      <c r="J3166" s="64" t="s">
        <v>430</v>
      </c>
      <c r="K3166" s="64" t="s">
        <v>777</v>
      </c>
      <c r="L3166" s="64" t="s">
        <v>785</v>
      </c>
      <c r="M3166" s="64">
        <v>9</v>
      </c>
      <c r="N3166" s="64">
        <v>3.6</v>
      </c>
    </row>
    <row r="3167" spans="1:14" x14ac:dyDescent="0.25">
      <c r="A3167" t="s">
        <v>834</v>
      </c>
      <c r="B3167" s="1" t="s">
        <v>1009</v>
      </c>
      <c r="C3167" s="291" t="s">
        <v>1015</v>
      </c>
      <c r="D3167" s="1">
        <v>14</v>
      </c>
      <c r="E3167" s="1">
        <v>6.43</v>
      </c>
      <c r="J3167" s="64" t="s">
        <v>430</v>
      </c>
      <c r="K3167" s="64" t="s">
        <v>777</v>
      </c>
      <c r="L3167" s="64" t="s">
        <v>785</v>
      </c>
      <c r="M3167" s="64">
        <v>10</v>
      </c>
      <c r="N3167" s="64">
        <v>3.7</v>
      </c>
    </row>
    <row r="3168" spans="1:14" x14ac:dyDescent="0.25">
      <c r="A3168" t="s">
        <v>834</v>
      </c>
      <c r="B3168" s="1" t="s">
        <v>1009</v>
      </c>
      <c r="C3168" s="291" t="s">
        <v>1015</v>
      </c>
      <c r="D3168" s="1">
        <v>15</v>
      </c>
      <c r="E3168" s="1">
        <v>6.57</v>
      </c>
      <c r="J3168" s="64" t="s">
        <v>430</v>
      </c>
      <c r="K3168" s="64" t="s">
        <v>777</v>
      </c>
      <c r="L3168" s="64" t="s">
        <v>785</v>
      </c>
      <c r="M3168" s="64">
        <v>11</v>
      </c>
      <c r="N3168" s="64">
        <v>3.79</v>
      </c>
    </row>
    <row r="3169" spans="1:14" x14ac:dyDescent="0.25">
      <c r="A3169" t="s">
        <v>834</v>
      </c>
      <c r="B3169" s="1" t="s">
        <v>1009</v>
      </c>
      <c r="C3169" s="291" t="s">
        <v>1016</v>
      </c>
      <c r="D3169" s="1">
        <v>-3</v>
      </c>
      <c r="E3169" s="1">
        <v>2.02</v>
      </c>
      <c r="J3169" s="64" t="s">
        <v>430</v>
      </c>
      <c r="K3169" s="64" t="s">
        <v>777</v>
      </c>
      <c r="L3169" s="64" t="s">
        <v>785</v>
      </c>
      <c r="M3169" s="64">
        <v>12</v>
      </c>
      <c r="N3169" s="64">
        <v>3.89</v>
      </c>
    </row>
    <row r="3170" spans="1:14" x14ac:dyDescent="0.25">
      <c r="A3170" t="s">
        <v>834</v>
      </c>
      <c r="B3170" s="1" t="s">
        <v>1009</v>
      </c>
      <c r="C3170" s="291" t="s">
        <v>1016</v>
      </c>
      <c r="D3170" s="1">
        <v>-2</v>
      </c>
      <c r="E3170" s="1">
        <v>2.25</v>
      </c>
      <c r="J3170" s="64" t="s">
        <v>430</v>
      </c>
      <c r="K3170" s="64" t="s">
        <v>777</v>
      </c>
      <c r="L3170" s="64" t="s">
        <v>785</v>
      </c>
      <c r="M3170" s="64">
        <v>13</v>
      </c>
      <c r="N3170" s="64">
        <v>4.05</v>
      </c>
    </row>
    <row r="3171" spans="1:14" x14ac:dyDescent="0.25">
      <c r="A3171" t="s">
        <v>834</v>
      </c>
      <c r="B3171" s="1" t="s">
        <v>1009</v>
      </c>
      <c r="C3171" s="291" t="s">
        <v>1016</v>
      </c>
      <c r="D3171" s="1">
        <v>-1</v>
      </c>
      <c r="E3171" s="1">
        <v>2.4900000000000002</v>
      </c>
      <c r="J3171" s="64" t="s">
        <v>430</v>
      </c>
      <c r="K3171" s="64" t="s">
        <v>777</v>
      </c>
      <c r="L3171" s="64" t="s">
        <v>785</v>
      </c>
      <c r="M3171" s="64">
        <v>14</v>
      </c>
      <c r="N3171" s="64">
        <v>4.2</v>
      </c>
    </row>
    <row r="3172" spans="1:14" x14ac:dyDescent="0.25">
      <c r="A3172" t="s">
        <v>834</v>
      </c>
      <c r="B3172" s="1" t="s">
        <v>1009</v>
      </c>
      <c r="C3172" s="291" t="s">
        <v>1016</v>
      </c>
      <c r="D3172" s="1">
        <v>0</v>
      </c>
      <c r="E3172" s="1">
        <v>2.72</v>
      </c>
      <c r="J3172" s="64" t="s">
        <v>430</v>
      </c>
      <c r="K3172" s="64" t="s">
        <v>777</v>
      </c>
      <c r="L3172" s="64" t="s">
        <v>785</v>
      </c>
      <c r="M3172" s="64">
        <v>15</v>
      </c>
      <c r="N3172" s="64">
        <v>4.3600000000000003</v>
      </c>
    </row>
    <row r="3173" spans="1:14" x14ac:dyDescent="0.25">
      <c r="A3173" t="s">
        <v>834</v>
      </c>
      <c r="B3173" s="1" t="s">
        <v>1009</v>
      </c>
      <c r="C3173" s="291" t="s">
        <v>1016</v>
      </c>
      <c r="D3173" s="1">
        <v>1</v>
      </c>
      <c r="E3173" s="1">
        <v>2.95</v>
      </c>
      <c r="J3173" s="64" t="s">
        <v>430</v>
      </c>
      <c r="K3173" s="64" t="s">
        <v>777</v>
      </c>
      <c r="L3173" s="64" t="s">
        <v>786</v>
      </c>
      <c r="M3173" s="64">
        <v>3</v>
      </c>
      <c r="N3173" s="64">
        <v>2.6</v>
      </c>
    </row>
    <row r="3174" spans="1:14" x14ac:dyDescent="0.25">
      <c r="A3174" t="s">
        <v>834</v>
      </c>
      <c r="B3174" s="1" t="s">
        <v>1009</v>
      </c>
      <c r="C3174" s="291" t="s">
        <v>1016</v>
      </c>
      <c r="D3174" s="1">
        <v>2</v>
      </c>
      <c r="E3174" s="1">
        <v>3.17</v>
      </c>
      <c r="J3174" s="64" t="s">
        <v>430</v>
      </c>
      <c r="K3174" s="64" t="s">
        <v>777</v>
      </c>
      <c r="L3174" s="64" t="s">
        <v>786</v>
      </c>
      <c r="M3174" s="64">
        <v>4</v>
      </c>
      <c r="N3174" s="64">
        <v>2.96</v>
      </c>
    </row>
    <row r="3175" spans="1:14" x14ac:dyDescent="0.25">
      <c r="A3175" t="s">
        <v>834</v>
      </c>
      <c r="B3175" s="1" t="s">
        <v>1009</v>
      </c>
      <c r="C3175" s="291" t="s">
        <v>1016</v>
      </c>
      <c r="D3175" s="1">
        <v>3</v>
      </c>
      <c r="E3175" s="1">
        <v>3.4</v>
      </c>
      <c r="J3175" s="64" t="s">
        <v>430</v>
      </c>
      <c r="K3175" s="64" t="s">
        <v>777</v>
      </c>
      <c r="L3175" s="64" t="s">
        <v>786</v>
      </c>
      <c r="M3175" s="64">
        <v>5</v>
      </c>
      <c r="N3175" s="64">
        <v>3.32</v>
      </c>
    </row>
    <row r="3176" spans="1:14" x14ac:dyDescent="0.25">
      <c r="A3176" t="s">
        <v>834</v>
      </c>
      <c r="B3176" s="1" t="s">
        <v>1009</v>
      </c>
      <c r="C3176" s="291" t="s">
        <v>1016</v>
      </c>
      <c r="D3176" s="1">
        <v>4</v>
      </c>
      <c r="E3176" s="1">
        <v>3.62</v>
      </c>
      <c r="J3176" s="64" t="s">
        <v>430</v>
      </c>
      <c r="K3176" s="64" t="s">
        <v>777</v>
      </c>
      <c r="L3176" s="64" t="s">
        <v>786</v>
      </c>
      <c r="M3176" s="64">
        <v>6</v>
      </c>
      <c r="N3176" s="64">
        <v>3.68</v>
      </c>
    </row>
    <row r="3177" spans="1:14" x14ac:dyDescent="0.25">
      <c r="A3177" t="s">
        <v>834</v>
      </c>
      <c r="B3177" s="1" t="s">
        <v>1009</v>
      </c>
      <c r="C3177" s="291" t="s">
        <v>1016</v>
      </c>
      <c r="D3177" s="1">
        <v>5</v>
      </c>
      <c r="E3177" s="1">
        <v>3.85</v>
      </c>
      <c r="J3177" s="64" t="s">
        <v>430</v>
      </c>
      <c r="K3177" s="64" t="s">
        <v>777</v>
      </c>
      <c r="L3177" s="64" t="s">
        <v>786</v>
      </c>
      <c r="M3177" s="64">
        <v>7</v>
      </c>
      <c r="N3177" s="64">
        <v>4.17</v>
      </c>
    </row>
    <row r="3178" spans="1:14" x14ac:dyDescent="0.25">
      <c r="A3178" t="s">
        <v>834</v>
      </c>
      <c r="B3178" s="1" t="s">
        <v>1009</v>
      </c>
      <c r="C3178" s="291" t="s">
        <v>1016</v>
      </c>
      <c r="D3178" s="1">
        <v>6</v>
      </c>
      <c r="E3178" s="1">
        <v>4.12</v>
      </c>
      <c r="J3178" s="64" t="s">
        <v>430</v>
      </c>
      <c r="K3178" s="64" t="s">
        <v>777</v>
      </c>
      <c r="L3178" s="64" t="s">
        <v>786</v>
      </c>
      <c r="M3178" s="64">
        <v>8</v>
      </c>
      <c r="N3178" s="64">
        <v>4.67</v>
      </c>
    </row>
    <row r="3179" spans="1:14" x14ac:dyDescent="0.25">
      <c r="A3179" t="s">
        <v>834</v>
      </c>
      <c r="B3179" s="1" t="s">
        <v>1009</v>
      </c>
      <c r="C3179" s="291" t="s">
        <v>1016</v>
      </c>
      <c r="D3179" s="1">
        <v>7</v>
      </c>
      <c r="E3179" s="1">
        <v>4.3899999999999997</v>
      </c>
      <c r="J3179" s="64" t="s">
        <v>430</v>
      </c>
      <c r="K3179" s="64" t="s">
        <v>777</v>
      </c>
      <c r="L3179" s="64" t="s">
        <v>786</v>
      </c>
      <c r="M3179" s="64">
        <v>9</v>
      </c>
      <c r="N3179" s="64">
        <v>5.16</v>
      </c>
    </row>
    <row r="3180" spans="1:14" x14ac:dyDescent="0.25">
      <c r="A3180" t="s">
        <v>834</v>
      </c>
      <c r="B3180" s="1" t="s">
        <v>1009</v>
      </c>
      <c r="C3180" s="291" t="s">
        <v>1016</v>
      </c>
      <c r="D3180" s="1">
        <v>8</v>
      </c>
      <c r="E3180" s="1">
        <v>4.6500000000000004</v>
      </c>
      <c r="J3180" s="64" t="s">
        <v>430</v>
      </c>
      <c r="K3180" s="64" t="s">
        <v>777</v>
      </c>
      <c r="L3180" s="64" t="s">
        <v>786</v>
      </c>
      <c r="M3180" s="64">
        <v>10</v>
      </c>
      <c r="N3180" s="64">
        <v>5.68</v>
      </c>
    </row>
    <row r="3181" spans="1:14" x14ac:dyDescent="0.25">
      <c r="A3181" t="s">
        <v>834</v>
      </c>
      <c r="B3181" s="1" t="s">
        <v>1009</v>
      </c>
      <c r="C3181" s="291" t="s">
        <v>1016</v>
      </c>
      <c r="D3181" s="1">
        <v>9</v>
      </c>
      <c r="E3181" s="1">
        <v>4.92</v>
      </c>
      <c r="J3181" s="64" t="s">
        <v>430</v>
      </c>
      <c r="K3181" s="64" t="s">
        <v>777</v>
      </c>
      <c r="L3181" s="64" t="s">
        <v>786</v>
      </c>
      <c r="M3181" s="64">
        <v>11</v>
      </c>
      <c r="N3181" s="64">
        <v>6.19</v>
      </c>
    </row>
    <row r="3182" spans="1:14" x14ac:dyDescent="0.25">
      <c r="A3182" t="s">
        <v>834</v>
      </c>
      <c r="B3182" s="1" t="s">
        <v>1009</v>
      </c>
      <c r="C3182" s="291" t="s">
        <v>1016</v>
      </c>
      <c r="D3182" s="1">
        <v>10</v>
      </c>
      <c r="E3182" s="1">
        <v>5.19</v>
      </c>
      <c r="J3182" s="64" t="s">
        <v>430</v>
      </c>
      <c r="K3182" s="64" t="s">
        <v>777</v>
      </c>
      <c r="L3182" s="64" t="s">
        <v>786</v>
      </c>
      <c r="M3182" s="64">
        <v>12</v>
      </c>
      <c r="N3182" s="64">
        <v>6.71</v>
      </c>
    </row>
    <row r="3183" spans="1:14" x14ac:dyDescent="0.25">
      <c r="A3183" t="s">
        <v>834</v>
      </c>
      <c r="B3183" s="1" t="s">
        <v>1009</v>
      </c>
      <c r="C3183" s="291" t="s">
        <v>1016</v>
      </c>
      <c r="D3183" s="1">
        <v>11</v>
      </c>
      <c r="E3183" s="1">
        <v>5.42</v>
      </c>
      <c r="J3183" s="64" t="s">
        <v>430</v>
      </c>
      <c r="K3183" s="64" t="s">
        <v>777</v>
      </c>
      <c r="L3183" s="64" t="s">
        <v>786</v>
      </c>
      <c r="M3183" s="64">
        <v>13</v>
      </c>
      <c r="N3183" s="64">
        <v>6.85</v>
      </c>
    </row>
    <row r="3184" spans="1:14" x14ac:dyDescent="0.25">
      <c r="A3184" t="s">
        <v>834</v>
      </c>
      <c r="B3184" s="1" t="s">
        <v>1009</v>
      </c>
      <c r="C3184" s="291" t="s">
        <v>1016</v>
      </c>
      <c r="D3184" s="1">
        <v>12</v>
      </c>
      <c r="E3184" s="1">
        <v>5.64</v>
      </c>
      <c r="J3184" s="64" t="s">
        <v>430</v>
      </c>
      <c r="K3184" s="64" t="s">
        <v>777</v>
      </c>
      <c r="L3184" s="64" t="s">
        <v>786</v>
      </c>
      <c r="M3184" s="64">
        <v>14</v>
      </c>
      <c r="N3184" s="64">
        <v>6.98</v>
      </c>
    </row>
    <row r="3185" spans="1:14" x14ac:dyDescent="0.25">
      <c r="A3185" t="s">
        <v>834</v>
      </c>
      <c r="B3185" s="1" t="s">
        <v>1009</v>
      </c>
      <c r="C3185" s="291" t="s">
        <v>1016</v>
      </c>
      <c r="D3185" s="1">
        <v>13</v>
      </c>
      <c r="E3185" s="1">
        <v>5.87</v>
      </c>
      <c r="J3185" s="64" t="s">
        <v>430</v>
      </c>
      <c r="K3185" s="64" t="s">
        <v>777</v>
      </c>
      <c r="L3185" s="64" t="s">
        <v>786</v>
      </c>
      <c r="M3185" s="64">
        <v>15</v>
      </c>
      <c r="N3185" s="64">
        <v>7.12</v>
      </c>
    </row>
    <row r="3186" spans="1:14" x14ac:dyDescent="0.25">
      <c r="A3186" t="s">
        <v>834</v>
      </c>
      <c r="B3186" s="1" t="s">
        <v>1009</v>
      </c>
      <c r="C3186" s="291" t="s">
        <v>1016</v>
      </c>
      <c r="D3186" s="1">
        <v>14</v>
      </c>
      <c r="E3186" s="1">
        <v>6.09</v>
      </c>
      <c r="J3186" s="64" t="s">
        <v>430</v>
      </c>
      <c r="K3186" s="64" t="s">
        <v>777</v>
      </c>
      <c r="L3186" s="64" t="s">
        <v>787</v>
      </c>
      <c r="M3186" s="64">
        <v>3</v>
      </c>
      <c r="N3186" s="64">
        <v>2.4900000000000002</v>
      </c>
    </row>
    <row r="3187" spans="1:14" x14ac:dyDescent="0.25">
      <c r="A3187" t="s">
        <v>834</v>
      </c>
      <c r="B3187" s="1" t="s">
        <v>1009</v>
      </c>
      <c r="C3187" s="291" t="s">
        <v>1016</v>
      </c>
      <c r="D3187" s="1">
        <v>15</v>
      </c>
      <c r="E3187" s="1">
        <v>6.32</v>
      </c>
      <c r="J3187" s="64" t="s">
        <v>430</v>
      </c>
      <c r="K3187" s="64" t="s">
        <v>777</v>
      </c>
      <c r="L3187" s="64" t="s">
        <v>787</v>
      </c>
      <c r="M3187" s="64">
        <v>4</v>
      </c>
      <c r="N3187" s="64">
        <v>2.83</v>
      </c>
    </row>
    <row r="3188" spans="1:14" x14ac:dyDescent="0.25">
      <c r="A3188" t="s">
        <v>834</v>
      </c>
      <c r="B3188" s="1" t="s">
        <v>1009</v>
      </c>
      <c r="C3188" s="291" t="s">
        <v>1016</v>
      </c>
      <c r="D3188" s="1">
        <v>16</v>
      </c>
      <c r="E3188" s="1">
        <v>6.58</v>
      </c>
      <c r="J3188" s="64" t="s">
        <v>430</v>
      </c>
      <c r="K3188" s="64" t="s">
        <v>777</v>
      </c>
      <c r="L3188" s="64" t="s">
        <v>787</v>
      </c>
      <c r="M3188" s="64">
        <v>5</v>
      </c>
      <c r="N3188" s="64">
        <v>3.18</v>
      </c>
    </row>
    <row r="3189" spans="1:14" x14ac:dyDescent="0.25">
      <c r="A3189" t="s">
        <v>834</v>
      </c>
      <c r="B3189" s="1" t="s">
        <v>1009</v>
      </c>
      <c r="C3189" s="291" t="s">
        <v>1016</v>
      </c>
      <c r="D3189" s="1">
        <v>17</v>
      </c>
      <c r="E3189" s="1">
        <v>6.84</v>
      </c>
      <c r="J3189" s="64" t="s">
        <v>430</v>
      </c>
      <c r="K3189" s="64" t="s">
        <v>777</v>
      </c>
      <c r="L3189" s="64" t="s">
        <v>787</v>
      </c>
      <c r="M3189" s="64">
        <v>6</v>
      </c>
      <c r="N3189" s="64">
        <v>3.52</v>
      </c>
    </row>
    <row r="3190" spans="1:14" x14ac:dyDescent="0.25">
      <c r="A3190" t="s">
        <v>834</v>
      </c>
      <c r="B3190" s="1" t="s">
        <v>1009</v>
      </c>
      <c r="C3190" s="291" t="s">
        <v>1016</v>
      </c>
      <c r="D3190" s="1">
        <v>18</v>
      </c>
      <c r="E3190" s="1">
        <v>7.11</v>
      </c>
      <c r="J3190" s="64" t="s">
        <v>430</v>
      </c>
      <c r="K3190" s="64" t="s">
        <v>777</v>
      </c>
      <c r="L3190" s="64" t="s">
        <v>787</v>
      </c>
      <c r="M3190" s="64">
        <v>7</v>
      </c>
      <c r="N3190" s="64">
        <v>4</v>
      </c>
    </row>
    <row r="3191" spans="1:14" x14ac:dyDescent="0.25">
      <c r="A3191" t="s">
        <v>834</v>
      </c>
      <c r="B3191" s="1" t="s">
        <v>1009</v>
      </c>
      <c r="C3191" s="291" t="s">
        <v>1016</v>
      </c>
      <c r="D3191" s="1">
        <v>19</v>
      </c>
      <c r="E3191" s="1">
        <v>7.37</v>
      </c>
      <c r="J3191" s="64" t="s">
        <v>430</v>
      </c>
      <c r="K3191" s="64" t="s">
        <v>777</v>
      </c>
      <c r="L3191" s="64" t="s">
        <v>787</v>
      </c>
      <c r="M3191" s="64">
        <v>8</v>
      </c>
      <c r="N3191" s="64">
        <v>4.47</v>
      </c>
    </row>
    <row r="3192" spans="1:14" x14ac:dyDescent="0.25">
      <c r="A3192" t="s">
        <v>834</v>
      </c>
      <c r="B3192" s="1" t="s">
        <v>1009</v>
      </c>
      <c r="C3192" s="291" t="s">
        <v>1016</v>
      </c>
      <c r="D3192" s="1">
        <v>20</v>
      </c>
      <c r="E3192" s="1">
        <v>7.63</v>
      </c>
      <c r="J3192" s="64" t="s">
        <v>430</v>
      </c>
      <c r="K3192" s="64" t="s">
        <v>777</v>
      </c>
      <c r="L3192" s="64" t="s">
        <v>787</v>
      </c>
      <c r="M3192" s="64">
        <v>9</v>
      </c>
      <c r="N3192" s="64">
        <v>4.95</v>
      </c>
    </row>
    <row r="3193" spans="1:14" x14ac:dyDescent="0.25">
      <c r="A3193" t="s">
        <v>834</v>
      </c>
      <c r="B3193" s="1" t="s">
        <v>1009</v>
      </c>
      <c r="C3193" s="291" t="s">
        <v>1016</v>
      </c>
      <c r="D3193" s="1">
        <v>21</v>
      </c>
      <c r="E3193" s="1">
        <v>7.85</v>
      </c>
      <c r="J3193" s="64" t="s">
        <v>430</v>
      </c>
      <c r="K3193" s="64" t="s">
        <v>777</v>
      </c>
      <c r="L3193" s="64" t="s">
        <v>787</v>
      </c>
      <c r="M3193" s="64">
        <v>10</v>
      </c>
      <c r="N3193" s="64">
        <v>5.44</v>
      </c>
    </row>
    <row r="3194" spans="1:14" x14ac:dyDescent="0.25">
      <c r="A3194" t="s">
        <v>834</v>
      </c>
      <c r="B3194" s="1" t="s">
        <v>1009</v>
      </c>
      <c r="C3194" s="291" t="s">
        <v>1016</v>
      </c>
      <c r="D3194" s="1">
        <v>22</v>
      </c>
      <c r="E3194" s="1">
        <v>8.07</v>
      </c>
      <c r="J3194" s="64" t="s">
        <v>430</v>
      </c>
      <c r="K3194" s="64" t="s">
        <v>777</v>
      </c>
      <c r="L3194" s="64" t="s">
        <v>787</v>
      </c>
      <c r="M3194" s="64">
        <v>11</v>
      </c>
      <c r="N3194" s="64">
        <v>5.94</v>
      </c>
    </row>
    <row r="3195" spans="1:14" x14ac:dyDescent="0.25">
      <c r="A3195" t="s">
        <v>834</v>
      </c>
      <c r="B3195" s="1" t="s">
        <v>1009</v>
      </c>
      <c r="C3195" s="291" t="s">
        <v>1016</v>
      </c>
      <c r="D3195" s="1">
        <v>23</v>
      </c>
      <c r="E3195" s="1">
        <v>8.2799999999999994</v>
      </c>
      <c r="J3195" s="64" t="s">
        <v>430</v>
      </c>
      <c r="K3195" s="64" t="s">
        <v>777</v>
      </c>
      <c r="L3195" s="64" t="s">
        <v>787</v>
      </c>
      <c r="M3195" s="64">
        <v>12</v>
      </c>
      <c r="N3195" s="64">
        <v>6.43</v>
      </c>
    </row>
    <row r="3196" spans="1:14" x14ac:dyDescent="0.25">
      <c r="A3196" t="s">
        <v>834</v>
      </c>
      <c r="B3196" s="1" t="s">
        <v>1009</v>
      </c>
      <c r="C3196" s="291" t="s">
        <v>1016</v>
      </c>
      <c r="D3196" s="1">
        <v>24</v>
      </c>
      <c r="E3196" s="1">
        <v>8.5</v>
      </c>
      <c r="J3196" s="64" t="s">
        <v>430</v>
      </c>
      <c r="K3196" s="64" t="s">
        <v>777</v>
      </c>
      <c r="L3196" s="64" t="s">
        <v>787</v>
      </c>
      <c r="M3196" s="64">
        <v>13</v>
      </c>
      <c r="N3196" s="64">
        <v>6.56</v>
      </c>
    </row>
    <row r="3197" spans="1:14" x14ac:dyDescent="0.25">
      <c r="A3197" t="s">
        <v>834</v>
      </c>
      <c r="B3197" s="1" t="s">
        <v>1009</v>
      </c>
      <c r="C3197" s="291" t="s">
        <v>1016</v>
      </c>
      <c r="D3197" s="1">
        <v>25</v>
      </c>
      <c r="E3197" s="1">
        <v>8.7200000000000006</v>
      </c>
      <c r="J3197" s="64" t="s">
        <v>430</v>
      </c>
      <c r="K3197" s="64" t="s">
        <v>777</v>
      </c>
      <c r="L3197" s="64" t="s">
        <v>787</v>
      </c>
      <c r="M3197" s="64">
        <v>14</v>
      </c>
      <c r="N3197" s="64">
        <v>6.69</v>
      </c>
    </row>
    <row r="3198" spans="1:14" x14ac:dyDescent="0.25">
      <c r="A3198" t="s">
        <v>834</v>
      </c>
      <c r="B3198" s="1" t="s">
        <v>1009</v>
      </c>
      <c r="C3198" s="291" t="s">
        <v>2411</v>
      </c>
      <c r="D3198" s="1">
        <v>-3</v>
      </c>
      <c r="E3198" s="1">
        <v>1.65</v>
      </c>
      <c r="J3198" s="64" t="s">
        <v>430</v>
      </c>
      <c r="K3198" s="64" t="s">
        <v>777</v>
      </c>
      <c r="L3198" s="64" t="s">
        <v>787</v>
      </c>
      <c r="M3198" s="64">
        <v>15</v>
      </c>
      <c r="N3198" s="64">
        <v>6.82</v>
      </c>
    </row>
    <row r="3199" spans="1:14" x14ac:dyDescent="0.25">
      <c r="A3199" t="s">
        <v>834</v>
      </c>
      <c r="B3199" s="1" t="s">
        <v>1009</v>
      </c>
      <c r="C3199" s="291" t="s">
        <v>2411</v>
      </c>
      <c r="D3199" s="1">
        <v>-2</v>
      </c>
      <c r="E3199" s="1">
        <v>1.97</v>
      </c>
      <c r="J3199" s="64" t="s">
        <v>430</v>
      </c>
      <c r="K3199" s="64" t="s">
        <v>777</v>
      </c>
      <c r="L3199" s="64" t="s">
        <v>788</v>
      </c>
      <c r="M3199" s="64">
        <v>3</v>
      </c>
      <c r="N3199" s="64">
        <v>1.79</v>
      </c>
    </row>
    <row r="3200" spans="1:14" x14ac:dyDescent="0.25">
      <c r="A3200" t="s">
        <v>834</v>
      </c>
      <c r="B3200" s="1" t="s">
        <v>1009</v>
      </c>
      <c r="C3200" s="291" t="s">
        <v>2411</v>
      </c>
      <c r="D3200" s="1">
        <v>-1</v>
      </c>
      <c r="E3200" s="1">
        <v>2.2999999999999998</v>
      </c>
      <c r="J3200" s="64" t="s">
        <v>430</v>
      </c>
      <c r="K3200" s="64" t="s">
        <v>777</v>
      </c>
      <c r="L3200" s="64" t="s">
        <v>788</v>
      </c>
      <c r="M3200" s="64">
        <v>4</v>
      </c>
      <c r="N3200" s="64">
        <v>2.19</v>
      </c>
    </row>
    <row r="3201" spans="1:14" x14ac:dyDescent="0.25">
      <c r="A3201" t="s">
        <v>834</v>
      </c>
      <c r="B3201" s="1" t="s">
        <v>1009</v>
      </c>
      <c r="C3201" s="291" t="s">
        <v>2411</v>
      </c>
      <c r="D3201" s="1">
        <v>0</v>
      </c>
      <c r="E3201" s="1">
        <v>2.62</v>
      </c>
      <c r="J3201" s="64" t="s">
        <v>430</v>
      </c>
      <c r="K3201" s="64" t="s">
        <v>777</v>
      </c>
      <c r="L3201" s="64" t="s">
        <v>788</v>
      </c>
      <c r="M3201" s="64">
        <v>5</v>
      </c>
      <c r="N3201" s="64">
        <v>2.6</v>
      </c>
    </row>
    <row r="3202" spans="1:14" x14ac:dyDescent="0.25">
      <c r="A3202" t="s">
        <v>834</v>
      </c>
      <c r="B3202" s="1" t="s">
        <v>1009</v>
      </c>
      <c r="C3202" s="291" t="s">
        <v>2411</v>
      </c>
      <c r="D3202" s="1">
        <v>1</v>
      </c>
      <c r="E3202" s="1">
        <v>2.84</v>
      </c>
      <c r="J3202" s="64" t="s">
        <v>430</v>
      </c>
      <c r="K3202" s="64" t="s">
        <v>777</v>
      </c>
      <c r="L3202" s="64" t="s">
        <v>788</v>
      </c>
      <c r="M3202" s="64">
        <v>6</v>
      </c>
      <c r="N3202" s="64">
        <v>3</v>
      </c>
    </row>
    <row r="3203" spans="1:14" x14ac:dyDescent="0.25">
      <c r="A3203" t="s">
        <v>834</v>
      </c>
      <c r="B3203" s="1" t="s">
        <v>1009</v>
      </c>
      <c r="C3203" s="291" t="s">
        <v>2411</v>
      </c>
      <c r="D3203" s="1">
        <v>2</v>
      </c>
      <c r="E3203" s="1">
        <v>3.06</v>
      </c>
      <c r="J3203" s="64" t="s">
        <v>430</v>
      </c>
      <c r="K3203" s="64" t="s">
        <v>777</v>
      </c>
      <c r="L3203" s="64" t="s">
        <v>788</v>
      </c>
      <c r="M3203" s="64">
        <v>7</v>
      </c>
      <c r="N3203" s="64">
        <v>3.17</v>
      </c>
    </row>
    <row r="3204" spans="1:14" x14ac:dyDescent="0.25">
      <c r="A3204" t="s">
        <v>834</v>
      </c>
      <c r="B3204" s="1" t="s">
        <v>1009</v>
      </c>
      <c r="C3204" s="291" t="s">
        <v>2411</v>
      </c>
      <c r="D3204" s="1">
        <v>3</v>
      </c>
      <c r="E3204" s="1">
        <v>3.27</v>
      </c>
      <c r="J3204" s="64" t="s">
        <v>430</v>
      </c>
      <c r="K3204" s="64" t="s">
        <v>777</v>
      </c>
      <c r="L3204" s="64" t="s">
        <v>788</v>
      </c>
      <c r="M3204" s="64">
        <v>8</v>
      </c>
      <c r="N3204" s="64">
        <v>3.33</v>
      </c>
    </row>
    <row r="3205" spans="1:14" x14ac:dyDescent="0.25">
      <c r="A3205" t="s">
        <v>834</v>
      </c>
      <c r="B3205" s="1" t="s">
        <v>1009</v>
      </c>
      <c r="C3205" s="291" t="s">
        <v>2411</v>
      </c>
      <c r="D3205" s="1">
        <v>4</v>
      </c>
      <c r="E3205" s="1">
        <v>3.49</v>
      </c>
      <c r="J3205" s="64" t="s">
        <v>430</v>
      </c>
      <c r="K3205" s="64" t="s">
        <v>777</v>
      </c>
      <c r="L3205" s="64" t="s">
        <v>788</v>
      </c>
      <c r="M3205" s="64">
        <v>9</v>
      </c>
      <c r="N3205" s="64">
        <v>3.5</v>
      </c>
    </row>
    <row r="3206" spans="1:14" x14ac:dyDescent="0.25">
      <c r="A3206" t="s">
        <v>834</v>
      </c>
      <c r="B3206" s="1" t="s">
        <v>1009</v>
      </c>
      <c r="C3206" s="291" t="s">
        <v>2411</v>
      </c>
      <c r="D3206" s="1">
        <v>5</v>
      </c>
      <c r="E3206" s="1">
        <v>3.71</v>
      </c>
      <c r="J3206" s="64" t="s">
        <v>430</v>
      </c>
      <c r="K3206" s="64" t="s">
        <v>777</v>
      </c>
      <c r="L3206" s="64" t="s">
        <v>788</v>
      </c>
      <c r="M3206" s="64">
        <v>10</v>
      </c>
      <c r="N3206" s="64">
        <v>3.67</v>
      </c>
    </row>
    <row r="3207" spans="1:14" x14ac:dyDescent="0.25">
      <c r="A3207" t="s">
        <v>834</v>
      </c>
      <c r="B3207" s="1" t="s">
        <v>1009</v>
      </c>
      <c r="C3207" s="291" t="s">
        <v>2411</v>
      </c>
      <c r="D3207" s="1">
        <v>6</v>
      </c>
      <c r="E3207" s="1">
        <v>4.01</v>
      </c>
      <c r="J3207" s="64" t="s">
        <v>430</v>
      </c>
      <c r="K3207" s="64" t="s">
        <v>777</v>
      </c>
      <c r="L3207" s="64" t="s">
        <v>788</v>
      </c>
      <c r="M3207" s="64">
        <v>11</v>
      </c>
      <c r="N3207" s="64">
        <v>3.83</v>
      </c>
    </row>
    <row r="3208" spans="1:14" x14ac:dyDescent="0.25">
      <c r="A3208" t="s">
        <v>834</v>
      </c>
      <c r="B3208" s="1" t="s">
        <v>1009</v>
      </c>
      <c r="C3208" s="291" t="s">
        <v>2411</v>
      </c>
      <c r="D3208" s="1">
        <v>7</v>
      </c>
      <c r="E3208" s="1">
        <v>4.3099999999999996</v>
      </c>
      <c r="J3208" s="64" t="s">
        <v>430</v>
      </c>
      <c r="K3208" s="64" t="s">
        <v>777</v>
      </c>
      <c r="L3208" s="64" t="s">
        <v>788</v>
      </c>
      <c r="M3208" s="64">
        <v>12</v>
      </c>
      <c r="N3208" s="64">
        <v>4</v>
      </c>
    </row>
    <row r="3209" spans="1:14" x14ac:dyDescent="0.25">
      <c r="A3209" t="s">
        <v>834</v>
      </c>
      <c r="B3209" s="1" t="s">
        <v>1009</v>
      </c>
      <c r="C3209" s="291" t="s">
        <v>2411</v>
      </c>
      <c r="D3209" s="1">
        <v>8</v>
      </c>
      <c r="E3209" s="1">
        <v>4.6100000000000003</v>
      </c>
      <c r="J3209" s="64" t="s">
        <v>430</v>
      </c>
      <c r="K3209" s="64" t="s">
        <v>777</v>
      </c>
      <c r="L3209" s="64" t="s">
        <v>788</v>
      </c>
      <c r="M3209" s="64">
        <v>13</v>
      </c>
      <c r="N3209" s="64">
        <v>4.17</v>
      </c>
    </row>
    <row r="3210" spans="1:14" x14ac:dyDescent="0.25">
      <c r="A3210" t="s">
        <v>834</v>
      </c>
      <c r="B3210" s="1" t="s">
        <v>1009</v>
      </c>
      <c r="C3210" s="291" t="s">
        <v>2411</v>
      </c>
      <c r="D3210" s="1">
        <v>9</v>
      </c>
      <c r="E3210" s="1">
        <v>4.91</v>
      </c>
      <c r="J3210" s="64" t="s">
        <v>430</v>
      </c>
      <c r="K3210" s="64" t="s">
        <v>777</v>
      </c>
      <c r="L3210" s="64" t="s">
        <v>788</v>
      </c>
      <c r="M3210" s="64">
        <v>14</v>
      </c>
      <c r="N3210" s="64">
        <v>4.33</v>
      </c>
    </row>
    <row r="3211" spans="1:14" x14ac:dyDescent="0.25">
      <c r="A3211" t="s">
        <v>834</v>
      </c>
      <c r="B3211" s="1" t="s">
        <v>1009</v>
      </c>
      <c r="C3211" s="291" t="s">
        <v>2411</v>
      </c>
      <c r="D3211" s="1">
        <v>10</v>
      </c>
      <c r="E3211" s="1">
        <v>5.21</v>
      </c>
      <c r="J3211" s="64" t="s">
        <v>430</v>
      </c>
      <c r="K3211" s="64" t="s">
        <v>777</v>
      </c>
      <c r="L3211" s="64" t="s">
        <v>788</v>
      </c>
      <c r="M3211" s="64">
        <v>15</v>
      </c>
      <c r="N3211" s="64">
        <v>4.5</v>
      </c>
    </row>
    <row r="3212" spans="1:14" x14ac:dyDescent="0.25">
      <c r="A3212" t="s">
        <v>834</v>
      </c>
      <c r="B3212" s="1" t="s">
        <v>1009</v>
      </c>
      <c r="C3212" s="291" t="s">
        <v>2411</v>
      </c>
      <c r="D3212" s="1">
        <v>11</v>
      </c>
      <c r="E3212" s="1">
        <v>5.38</v>
      </c>
      <c r="J3212" s="64" t="s">
        <v>430</v>
      </c>
      <c r="K3212" s="64" t="s">
        <v>777</v>
      </c>
      <c r="L3212" s="64" t="s">
        <v>789</v>
      </c>
      <c r="M3212" s="64">
        <v>3</v>
      </c>
      <c r="N3212" s="64">
        <v>1.57</v>
      </c>
    </row>
    <row r="3213" spans="1:14" x14ac:dyDescent="0.25">
      <c r="A3213" t="s">
        <v>834</v>
      </c>
      <c r="B3213" s="1" t="s">
        <v>1009</v>
      </c>
      <c r="C3213" s="291" t="s">
        <v>2411</v>
      </c>
      <c r="D3213" s="1">
        <v>12</v>
      </c>
      <c r="E3213" s="1">
        <v>5.55</v>
      </c>
      <c r="J3213" s="64" t="s">
        <v>430</v>
      </c>
      <c r="K3213" s="64" t="s">
        <v>777</v>
      </c>
      <c r="L3213" s="64" t="s">
        <v>789</v>
      </c>
      <c r="M3213" s="64">
        <v>4</v>
      </c>
      <c r="N3213" s="64">
        <v>1.92</v>
      </c>
    </row>
    <row r="3214" spans="1:14" x14ac:dyDescent="0.25">
      <c r="A3214" t="s">
        <v>834</v>
      </c>
      <c r="B3214" s="1" t="s">
        <v>1009</v>
      </c>
      <c r="C3214" s="291" t="s">
        <v>2411</v>
      </c>
      <c r="D3214" s="1">
        <v>13</v>
      </c>
      <c r="E3214" s="1">
        <v>5.73</v>
      </c>
      <c r="J3214" s="64" t="s">
        <v>430</v>
      </c>
      <c r="K3214" s="64" t="s">
        <v>777</v>
      </c>
      <c r="L3214" s="64" t="s">
        <v>789</v>
      </c>
      <c r="M3214" s="64">
        <v>5</v>
      </c>
      <c r="N3214" s="64">
        <v>2.2799999999999998</v>
      </c>
    </row>
    <row r="3215" spans="1:14" x14ac:dyDescent="0.25">
      <c r="A3215" t="s">
        <v>834</v>
      </c>
      <c r="B3215" s="1" t="s">
        <v>1009</v>
      </c>
      <c r="C3215" s="291" t="s">
        <v>2411</v>
      </c>
      <c r="D3215" s="1">
        <v>14</v>
      </c>
      <c r="E3215" s="1">
        <v>5.9</v>
      </c>
      <c r="J3215" s="64" t="s">
        <v>430</v>
      </c>
      <c r="K3215" s="64" t="s">
        <v>777</v>
      </c>
      <c r="L3215" s="64" t="s">
        <v>789</v>
      </c>
      <c r="M3215" s="64">
        <v>6</v>
      </c>
      <c r="N3215" s="64">
        <v>2.63</v>
      </c>
    </row>
    <row r="3216" spans="1:14" x14ac:dyDescent="0.25">
      <c r="A3216" t="s">
        <v>834</v>
      </c>
      <c r="B3216" s="1" t="s">
        <v>1009</v>
      </c>
      <c r="C3216" s="291" t="s">
        <v>2411</v>
      </c>
      <c r="D3216" s="1">
        <v>15</v>
      </c>
      <c r="E3216" s="1">
        <v>6.07</v>
      </c>
      <c r="J3216" s="64" t="s">
        <v>430</v>
      </c>
      <c r="K3216" s="64" t="s">
        <v>777</v>
      </c>
      <c r="L3216" s="64" t="s">
        <v>789</v>
      </c>
      <c r="M3216" s="64">
        <v>7</v>
      </c>
      <c r="N3216" s="64">
        <v>2.78</v>
      </c>
    </row>
    <row r="3217" spans="1:14" x14ac:dyDescent="0.25">
      <c r="A3217" t="s">
        <v>834</v>
      </c>
      <c r="B3217" s="1" t="s">
        <v>1009</v>
      </c>
      <c r="C3217" s="291" t="s">
        <v>1017</v>
      </c>
      <c r="D3217" s="1">
        <v>-3</v>
      </c>
      <c r="E3217" s="1">
        <v>2.11</v>
      </c>
      <c r="J3217" s="64" t="s">
        <v>430</v>
      </c>
      <c r="K3217" s="64" t="s">
        <v>777</v>
      </c>
      <c r="L3217" s="64" t="s">
        <v>789</v>
      </c>
      <c r="M3217" s="64">
        <v>8</v>
      </c>
      <c r="N3217" s="64">
        <v>2.92</v>
      </c>
    </row>
    <row r="3218" spans="1:14" x14ac:dyDescent="0.25">
      <c r="A3218" t="s">
        <v>834</v>
      </c>
      <c r="B3218" s="1" t="s">
        <v>1009</v>
      </c>
      <c r="C3218" s="291" t="s">
        <v>1017</v>
      </c>
      <c r="D3218" s="1">
        <v>-2</v>
      </c>
      <c r="E3218" s="1">
        <v>2.41</v>
      </c>
      <c r="J3218" s="64" t="s">
        <v>430</v>
      </c>
      <c r="K3218" s="64" t="s">
        <v>777</v>
      </c>
      <c r="L3218" s="64" t="s">
        <v>789</v>
      </c>
      <c r="M3218" s="64">
        <v>9</v>
      </c>
      <c r="N3218" s="64">
        <v>3.07</v>
      </c>
    </row>
    <row r="3219" spans="1:14" x14ac:dyDescent="0.25">
      <c r="A3219" t="s">
        <v>834</v>
      </c>
      <c r="B3219" s="1" t="s">
        <v>1009</v>
      </c>
      <c r="C3219" s="291" t="s">
        <v>1017</v>
      </c>
      <c r="D3219" s="1">
        <v>-1</v>
      </c>
      <c r="E3219" s="1">
        <v>2.7</v>
      </c>
      <c r="J3219" s="64" t="s">
        <v>430</v>
      </c>
      <c r="K3219" s="64" t="s">
        <v>777</v>
      </c>
      <c r="L3219" s="64" t="s">
        <v>789</v>
      </c>
      <c r="M3219" s="64">
        <v>10</v>
      </c>
      <c r="N3219" s="64">
        <v>3.22</v>
      </c>
    </row>
    <row r="3220" spans="1:14" x14ac:dyDescent="0.25">
      <c r="A3220" t="s">
        <v>834</v>
      </c>
      <c r="B3220" s="1" t="s">
        <v>1009</v>
      </c>
      <c r="C3220" s="291" t="s">
        <v>1017</v>
      </c>
      <c r="D3220" s="1">
        <v>0</v>
      </c>
      <c r="E3220" s="1">
        <v>3</v>
      </c>
      <c r="J3220" s="64" t="s">
        <v>430</v>
      </c>
      <c r="K3220" s="64" t="s">
        <v>777</v>
      </c>
      <c r="L3220" s="64" t="s">
        <v>789</v>
      </c>
      <c r="M3220" s="64">
        <v>11</v>
      </c>
      <c r="N3220" s="64">
        <v>3.36</v>
      </c>
    </row>
    <row r="3221" spans="1:14" x14ac:dyDescent="0.25">
      <c r="A3221" t="s">
        <v>834</v>
      </c>
      <c r="B3221" s="1" t="s">
        <v>1009</v>
      </c>
      <c r="C3221" s="291" t="s">
        <v>1017</v>
      </c>
      <c r="D3221" s="1">
        <v>1</v>
      </c>
      <c r="E3221" s="1">
        <v>3.18</v>
      </c>
      <c r="J3221" s="64" t="s">
        <v>430</v>
      </c>
      <c r="K3221" s="64" t="s">
        <v>777</v>
      </c>
      <c r="L3221" s="64" t="s">
        <v>789</v>
      </c>
      <c r="M3221" s="64">
        <v>12</v>
      </c>
      <c r="N3221" s="64">
        <v>3.51</v>
      </c>
    </row>
    <row r="3222" spans="1:14" x14ac:dyDescent="0.25">
      <c r="A3222" t="s">
        <v>834</v>
      </c>
      <c r="B3222" s="1" t="s">
        <v>1009</v>
      </c>
      <c r="C3222" s="291" t="s">
        <v>1017</v>
      </c>
      <c r="D3222" s="1">
        <v>2</v>
      </c>
      <c r="E3222" s="1">
        <v>3.36</v>
      </c>
      <c r="J3222" s="64" t="s">
        <v>430</v>
      </c>
      <c r="K3222" s="64" t="s">
        <v>777</v>
      </c>
      <c r="L3222" s="64" t="s">
        <v>789</v>
      </c>
      <c r="M3222" s="64">
        <v>13</v>
      </c>
      <c r="N3222" s="64">
        <v>3.66</v>
      </c>
    </row>
    <row r="3223" spans="1:14" x14ac:dyDescent="0.25">
      <c r="A3223" t="s">
        <v>834</v>
      </c>
      <c r="B3223" s="1" t="s">
        <v>1009</v>
      </c>
      <c r="C3223" s="291" t="s">
        <v>1017</v>
      </c>
      <c r="D3223" s="1">
        <v>3</v>
      </c>
      <c r="E3223" s="1">
        <v>3.54</v>
      </c>
      <c r="J3223" s="64" t="s">
        <v>430</v>
      </c>
      <c r="K3223" s="64" t="s">
        <v>777</v>
      </c>
      <c r="L3223" s="64" t="s">
        <v>789</v>
      </c>
      <c r="M3223" s="64">
        <v>14</v>
      </c>
      <c r="N3223" s="64">
        <v>3.8</v>
      </c>
    </row>
    <row r="3224" spans="1:14" x14ac:dyDescent="0.25">
      <c r="A3224" t="s">
        <v>834</v>
      </c>
      <c r="B3224" s="1" t="s">
        <v>1009</v>
      </c>
      <c r="C3224" s="291" t="s">
        <v>1017</v>
      </c>
      <c r="D3224" s="1">
        <v>4</v>
      </c>
      <c r="E3224" s="1">
        <v>3.72</v>
      </c>
      <c r="J3224" s="64" t="s">
        <v>430</v>
      </c>
      <c r="K3224" s="64" t="s">
        <v>777</v>
      </c>
      <c r="L3224" s="64" t="s">
        <v>789</v>
      </c>
      <c r="M3224" s="64">
        <v>15</v>
      </c>
      <c r="N3224" s="64">
        <v>3.95</v>
      </c>
    </row>
    <row r="3225" spans="1:14" x14ac:dyDescent="0.25">
      <c r="A3225" t="s">
        <v>834</v>
      </c>
      <c r="B3225" s="1" t="s">
        <v>1009</v>
      </c>
      <c r="C3225" s="291" t="s">
        <v>1017</v>
      </c>
      <c r="D3225" s="1">
        <v>5</v>
      </c>
      <c r="E3225" s="1">
        <v>3.9</v>
      </c>
      <c r="J3225" s="64" t="s">
        <v>430</v>
      </c>
      <c r="K3225" s="64" t="s">
        <v>777</v>
      </c>
      <c r="L3225" s="64" t="s">
        <v>790</v>
      </c>
      <c r="M3225" s="64">
        <v>3</v>
      </c>
      <c r="N3225" s="64">
        <v>2.2799999999999998</v>
      </c>
    </row>
    <row r="3226" spans="1:14" x14ac:dyDescent="0.25">
      <c r="A3226" t="s">
        <v>834</v>
      </c>
      <c r="B3226" s="1" t="s">
        <v>1009</v>
      </c>
      <c r="C3226" s="291" t="s">
        <v>1017</v>
      </c>
      <c r="D3226" s="1">
        <v>6</v>
      </c>
      <c r="E3226" s="1">
        <v>4.21</v>
      </c>
      <c r="J3226" s="64" t="s">
        <v>430</v>
      </c>
      <c r="K3226" s="64" t="s">
        <v>777</v>
      </c>
      <c r="L3226" s="64" t="s">
        <v>790</v>
      </c>
      <c r="M3226" s="64">
        <v>4</v>
      </c>
      <c r="N3226" s="64">
        <v>3.1</v>
      </c>
    </row>
    <row r="3227" spans="1:14" x14ac:dyDescent="0.25">
      <c r="A3227" t="s">
        <v>834</v>
      </c>
      <c r="B3227" s="1" t="s">
        <v>1009</v>
      </c>
      <c r="C3227" s="291" t="s">
        <v>1017</v>
      </c>
      <c r="D3227" s="1">
        <v>7</v>
      </c>
      <c r="E3227" s="1">
        <v>4.5199999999999996</v>
      </c>
      <c r="J3227" s="64" t="s">
        <v>430</v>
      </c>
      <c r="K3227" s="64" t="s">
        <v>777</v>
      </c>
      <c r="L3227" s="64" t="s">
        <v>790</v>
      </c>
      <c r="M3227" s="64">
        <v>5</v>
      </c>
      <c r="N3227" s="64">
        <v>3.92</v>
      </c>
    </row>
    <row r="3228" spans="1:14" x14ac:dyDescent="0.25">
      <c r="A3228" t="s">
        <v>834</v>
      </c>
      <c r="B3228" s="1" t="s">
        <v>1009</v>
      </c>
      <c r="C3228" s="291" t="s">
        <v>1017</v>
      </c>
      <c r="D3228" s="1">
        <v>8</v>
      </c>
      <c r="E3228" s="1">
        <v>4.84</v>
      </c>
      <c r="J3228" s="64" t="s">
        <v>430</v>
      </c>
      <c r="K3228" s="64" t="s">
        <v>777</v>
      </c>
      <c r="L3228" s="64" t="s">
        <v>790</v>
      </c>
      <c r="M3228" s="64">
        <v>6</v>
      </c>
      <c r="N3228" s="64">
        <v>4.74</v>
      </c>
    </row>
    <row r="3229" spans="1:14" x14ac:dyDescent="0.25">
      <c r="A3229" t="s">
        <v>834</v>
      </c>
      <c r="B3229" s="1" t="s">
        <v>1009</v>
      </c>
      <c r="C3229" s="291" t="s">
        <v>1017</v>
      </c>
      <c r="D3229" s="1">
        <v>9</v>
      </c>
      <c r="E3229" s="1">
        <v>5.15</v>
      </c>
      <c r="J3229" s="64" t="s">
        <v>430</v>
      </c>
      <c r="K3229" s="64" t="s">
        <v>777</v>
      </c>
      <c r="L3229" s="64" t="s">
        <v>790</v>
      </c>
      <c r="M3229" s="64">
        <v>7</v>
      </c>
      <c r="N3229" s="64">
        <v>5.47</v>
      </c>
    </row>
    <row r="3230" spans="1:14" x14ac:dyDescent="0.25">
      <c r="A3230" t="s">
        <v>834</v>
      </c>
      <c r="B3230" s="1" t="s">
        <v>1009</v>
      </c>
      <c r="C3230" s="291" t="s">
        <v>1017</v>
      </c>
      <c r="D3230" s="1">
        <v>10</v>
      </c>
      <c r="E3230" s="1">
        <v>5.46</v>
      </c>
      <c r="J3230" s="64" t="s">
        <v>430</v>
      </c>
      <c r="K3230" s="64" t="s">
        <v>777</v>
      </c>
      <c r="L3230" s="64" t="s">
        <v>790</v>
      </c>
      <c r="M3230" s="64">
        <v>8</v>
      </c>
      <c r="N3230" s="64">
        <v>6.2</v>
      </c>
    </row>
    <row r="3231" spans="1:14" x14ac:dyDescent="0.25">
      <c r="A3231" t="s">
        <v>834</v>
      </c>
      <c r="B3231" s="1" t="s">
        <v>1009</v>
      </c>
      <c r="C3231" s="291" t="s">
        <v>1017</v>
      </c>
      <c r="D3231" s="1">
        <v>11</v>
      </c>
      <c r="E3231" s="1">
        <v>5.68</v>
      </c>
      <c r="J3231" s="64" t="s">
        <v>430</v>
      </c>
      <c r="K3231" s="64" t="s">
        <v>777</v>
      </c>
      <c r="L3231" s="64" t="s">
        <v>790</v>
      </c>
      <c r="M3231" s="64">
        <v>9</v>
      </c>
      <c r="N3231" s="64">
        <v>6.93</v>
      </c>
    </row>
    <row r="3232" spans="1:14" x14ac:dyDescent="0.25">
      <c r="A3232" t="s">
        <v>834</v>
      </c>
      <c r="B3232" s="1" t="s">
        <v>1009</v>
      </c>
      <c r="C3232" s="291" t="s">
        <v>1017</v>
      </c>
      <c r="D3232" s="1">
        <v>12</v>
      </c>
      <c r="E3232" s="1">
        <v>5.89</v>
      </c>
      <c r="J3232" s="64" t="s">
        <v>430</v>
      </c>
      <c r="K3232" s="64" t="s">
        <v>777</v>
      </c>
      <c r="L3232" s="64" t="s">
        <v>790</v>
      </c>
      <c r="M3232" s="64">
        <v>10</v>
      </c>
      <c r="N3232" s="64">
        <v>7.61</v>
      </c>
    </row>
    <row r="3233" spans="1:14" x14ac:dyDescent="0.25">
      <c r="A3233" t="s">
        <v>834</v>
      </c>
      <c r="B3233" s="1" t="s">
        <v>1009</v>
      </c>
      <c r="C3233" s="291" t="s">
        <v>1017</v>
      </c>
      <c r="D3233" s="1">
        <v>13</v>
      </c>
      <c r="E3233" s="1">
        <v>6.11</v>
      </c>
      <c r="J3233" s="64" t="s">
        <v>430</v>
      </c>
      <c r="K3233" s="64" t="s">
        <v>777</v>
      </c>
      <c r="L3233" s="64" t="s">
        <v>790</v>
      </c>
      <c r="M3233" s="64">
        <v>11</v>
      </c>
      <c r="N3233" s="64">
        <v>8.2799999999999994</v>
      </c>
    </row>
    <row r="3234" spans="1:14" x14ac:dyDescent="0.25">
      <c r="A3234" t="s">
        <v>834</v>
      </c>
      <c r="B3234" s="1" t="s">
        <v>1009</v>
      </c>
      <c r="C3234" s="291" t="s">
        <v>1017</v>
      </c>
      <c r="D3234" s="1">
        <v>14</v>
      </c>
      <c r="E3234" s="1">
        <v>6.32</v>
      </c>
      <c r="J3234" s="64" t="s">
        <v>430</v>
      </c>
      <c r="K3234" s="64" t="s">
        <v>777</v>
      </c>
      <c r="L3234" s="64" t="s">
        <v>790</v>
      </c>
      <c r="M3234" s="64">
        <v>12</v>
      </c>
      <c r="N3234" s="64">
        <v>8.9600000000000009</v>
      </c>
    </row>
    <row r="3235" spans="1:14" x14ac:dyDescent="0.25">
      <c r="A3235" t="s">
        <v>834</v>
      </c>
      <c r="B3235" s="1" t="s">
        <v>1009</v>
      </c>
      <c r="C3235" s="291" t="s">
        <v>1017</v>
      </c>
      <c r="D3235" s="1">
        <v>15</v>
      </c>
      <c r="E3235" s="1">
        <v>6.54</v>
      </c>
      <c r="J3235" s="64" t="s">
        <v>430</v>
      </c>
      <c r="K3235" s="64" t="s">
        <v>777</v>
      </c>
      <c r="L3235" s="64" t="s">
        <v>790</v>
      </c>
      <c r="M3235" s="64">
        <v>13</v>
      </c>
      <c r="N3235" s="64">
        <v>9.7100000000000009</v>
      </c>
    </row>
    <row r="3236" spans="1:14" x14ac:dyDescent="0.25">
      <c r="A3236" t="s">
        <v>834</v>
      </c>
      <c r="B3236" s="1" t="s">
        <v>1018</v>
      </c>
      <c r="C3236" s="291" t="s">
        <v>1010</v>
      </c>
      <c r="D3236" s="1">
        <v>-15</v>
      </c>
      <c r="E3236" s="1">
        <v>0.46</v>
      </c>
      <c r="J3236" s="64" t="s">
        <v>430</v>
      </c>
      <c r="K3236" s="64" t="s">
        <v>777</v>
      </c>
      <c r="L3236" s="64" t="s">
        <v>790</v>
      </c>
      <c r="M3236" s="64">
        <v>14</v>
      </c>
      <c r="N3236" s="64">
        <v>10.45</v>
      </c>
    </row>
    <row r="3237" spans="1:14" x14ac:dyDescent="0.25">
      <c r="A3237" t="s">
        <v>834</v>
      </c>
      <c r="B3237" s="1" t="s">
        <v>1018</v>
      </c>
      <c r="C3237" s="291" t="s">
        <v>1010</v>
      </c>
      <c r="D3237" s="1">
        <v>-14</v>
      </c>
      <c r="E3237" s="1">
        <v>0.53</v>
      </c>
      <c r="J3237" s="64" t="s">
        <v>430</v>
      </c>
      <c r="K3237" s="64" t="s">
        <v>777</v>
      </c>
      <c r="L3237" s="64" t="s">
        <v>790</v>
      </c>
      <c r="M3237" s="64">
        <v>15</v>
      </c>
      <c r="N3237" s="64">
        <v>11.2</v>
      </c>
    </row>
    <row r="3238" spans="1:14" x14ac:dyDescent="0.25">
      <c r="A3238" t="s">
        <v>834</v>
      </c>
      <c r="B3238" s="1" t="s">
        <v>1018</v>
      </c>
      <c r="C3238" s="291" t="s">
        <v>1010</v>
      </c>
      <c r="D3238" s="1">
        <v>-13</v>
      </c>
      <c r="E3238" s="1">
        <v>0.6</v>
      </c>
      <c r="J3238" s="64" t="s">
        <v>430</v>
      </c>
      <c r="K3238" s="64" t="s">
        <v>777</v>
      </c>
      <c r="L3238" s="64" t="s">
        <v>790</v>
      </c>
      <c r="M3238" s="64">
        <v>16</v>
      </c>
      <c r="N3238" s="64">
        <v>11.76</v>
      </c>
    </row>
    <row r="3239" spans="1:14" x14ac:dyDescent="0.25">
      <c r="A3239" t="s">
        <v>834</v>
      </c>
      <c r="B3239" s="1" t="s">
        <v>1018</v>
      </c>
      <c r="C3239" s="291" t="s">
        <v>1010</v>
      </c>
      <c r="D3239" s="1">
        <v>-12</v>
      </c>
      <c r="E3239" s="1">
        <v>0.68</v>
      </c>
      <c r="J3239" s="64" t="s">
        <v>430</v>
      </c>
      <c r="K3239" s="64" t="s">
        <v>777</v>
      </c>
      <c r="L3239" s="64" t="s">
        <v>790</v>
      </c>
      <c r="M3239" s="64">
        <v>17</v>
      </c>
      <c r="N3239" s="64">
        <v>12.32</v>
      </c>
    </row>
    <row r="3240" spans="1:14" x14ac:dyDescent="0.25">
      <c r="A3240" t="s">
        <v>834</v>
      </c>
      <c r="B3240" s="1" t="s">
        <v>1018</v>
      </c>
      <c r="C3240" s="291" t="s">
        <v>1010</v>
      </c>
      <c r="D3240" s="1">
        <v>-11</v>
      </c>
      <c r="E3240" s="1">
        <v>0.77</v>
      </c>
      <c r="J3240" s="64" t="s">
        <v>430</v>
      </c>
      <c r="K3240" s="64" t="s">
        <v>777</v>
      </c>
      <c r="L3240" s="64" t="s">
        <v>790</v>
      </c>
      <c r="M3240" s="64">
        <v>18</v>
      </c>
      <c r="N3240" s="64">
        <v>12.88</v>
      </c>
    </row>
    <row r="3241" spans="1:14" x14ac:dyDescent="0.25">
      <c r="A3241" t="s">
        <v>834</v>
      </c>
      <c r="B3241" s="1" t="s">
        <v>1018</v>
      </c>
      <c r="C3241" s="291" t="s">
        <v>1010</v>
      </c>
      <c r="D3241" s="1">
        <v>-10</v>
      </c>
      <c r="E3241" s="1">
        <v>0.86</v>
      </c>
      <c r="J3241" s="64" t="s">
        <v>430</v>
      </c>
      <c r="K3241" s="64" t="s">
        <v>777</v>
      </c>
      <c r="L3241" s="64" t="s">
        <v>790</v>
      </c>
      <c r="M3241" s="64">
        <v>19</v>
      </c>
      <c r="N3241" s="64">
        <v>13.44</v>
      </c>
    </row>
    <row r="3242" spans="1:14" x14ac:dyDescent="0.25">
      <c r="A3242" t="s">
        <v>834</v>
      </c>
      <c r="B3242" s="1" t="s">
        <v>1018</v>
      </c>
      <c r="C3242" s="291" t="s">
        <v>1010</v>
      </c>
      <c r="D3242" s="1">
        <v>-9</v>
      </c>
      <c r="E3242" s="1">
        <v>0.96</v>
      </c>
      <c r="J3242" s="64" t="s">
        <v>430</v>
      </c>
      <c r="K3242" s="64" t="s">
        <v>777</v>
      </c>
      <c r="L3242" s="64" t="s">
        <v>790</v>
      </c>
      <c r="M3242" s="64">
        <v>20</v>
      </c>
      <c r="N3242" s="64">
        <v>14</v>
      </c>
    </row>
    <row r="3243" spans="1:14" x14ac:dyDescent="0.25">
      <c r="A3243" t="s">
        <v>834</v>
      </c>
      <c r="B3243" s="1" t="s">
        <v>1018</v>
      </c>
      <c r="C3243" s="291" t="s">
        <v>1010</v>
      </c>
      <c r="D3243" s="1">
        <v>-8</v>
      </c>
      <c r="E3243" s="1">
        <v>1.06</v>
      </c>
      <c r="J3243" s="64" t="s">
        <v>430</v>
      </c>
      <c r="K3243" s="64" t="s">
        <v>777</v>
      </c>
      <c r="L3243" s="64" t="s">
        <v>791</v>
      </c>
      <c r="M3243" s="64">
        <v>3</v>
      </c>
      <c r="N3243" s="64">
        <v>2.09</v>
      </c>
    </row>
    <row r="3244" spans="1:14" x14ac:dyDescent="0.25">
      <c r="A3244" t="s">
        <v>834</v>
      </c>
      <c r="B3244" s="1" t="s">
        <v>1018</v>
      </c>
      <c r="C3244" s="291" t="s">
        <v>1010</v>
      </c>
      <c r="D3244" s="1">
        <v>-7</v>
      </c>
      <c r="E3244" s="1">
        <v>1.1599999999999999</v>
      </c>
      <c r="J3244" s="64" t="s">
        <v>430</v>
      </c>
      <c r="K3244" s="64" t="s">
        <v>777</v>
      </c>
      <c r="L3244" s="64" t="s">
        <v>791</v>
      </c>
      <c r="M3244" s="64">
        <v>4</v>
      </c>
      <c r="N3244" s="64">
        <v>2.5099999999999998</v>
      </c>
    </row>
    <row r="3245" spans="1:14" x14ac:dyDescent="0.25">
      <c r="A3245" t="s">
        <v>834</v>
      </c>
      <c r="B3245" s="1" t="s">
        <v>1018</v>
      </c>
      <c r="C3245" s="291" t="s">
        <v>1010</v>
      </c>
      <c r="D3245" s="1">
        <v>-6</v>
      </c>
      <c r="E3245" s="1">
        <v>1.26</v>
      </c>
      <c r="J3245" s="64" t="s">
        <v>430</v>
      </c>
      <c r="K3245" s="64" t="s">
        <v>777</v>
      </c>
      <c r="L3245" s="64" t="s">
        <v>791</v>
      </c>
      <c r="M3245" s="64">
        <v>5</v>
      </c>
      <c r="N3245" s="64">
        <v>2.93</v>
      </c>
    </row>
    <row r="3246" spans="1:14" x14ac:dyDescent="0.25">
      <c r="A3246" t="s">
        <v>834</v>
      </c>
      <c r="B3246" s="1" t="s">
        <v>1018</v>
      </c>
      <c r="C3246" s="291" t="s">
        <v>1010</v>
      </c>
      <c r="D3246" s="1">
        <v>-5</v>
      </c>
      <c r="E3246" s="1">
        <v>1.36</v>
      </c>
      <c r="J3246" s="64" t="s">
        <v>430</v>
      </c>
      <c r="K3246" s="64" t="s">
        <v>777</v>
      </c>
      <c r="L3246" s="64" t="s">
        <v>791</v>
      </c>
      <c r="M3246" s="64">
        <v>6</v>
      </c>
      <c r="N3246" s="64">
        <v>3.35</v>
      </c>
    </row>
    <row r="3247" spans="1:14" x14ac:dyDescent="0.25">
      <c r="A3247" t="s">
        <v>834</v>
      </c>
      <c r="B3247" s="1" t="s">
        <v>1018</v>
      </c>
      <c r="C3247" s="291" t="s">
        <v>1010</v>
      </c>
      <c r="D3247" s="1">
        <v>-4</v>
      </c>
      <c r="E3247" s="1">
        <v>1.45</v>
      </c>
      <c r="J3247" s="64" t="s">
        <v>430</v>
      </c>
      <c r="K3247" s="64" t="s">
        <v>777</v>
      </c>
      <c r="L3247" s="64" t="s">
        <v>791</v>
      </c>
      <c r="M3247" s="64">
        <v>7</v>
      </c>
      <c r="N3247" s="64">
        <v>3.57</v>
      </c>
    </row>
    <row r="3248" spans="1:14" x14ac:dyDescent="0.25">
      <c r="A3248" t="s">
        <v>834</v>
      </c>
      <c r="B3248" s="1" t="s">
        <v>1018</v>
      </c>
      <c r="C3248" s="291" t="s">
        <v>1010</v>
      </c>
      <c r="D3248" s="1">
        <v>-3</v>
      </c>
      <c r="E3248" s="1">
        <v>1.54</v>
      </c>
      <c r="J3248" s="64" t="s">
        <v>430</v>
      </c>
      <c r="K3248" s="64" t="s">
        <v>777</v>
      </c>
      <c r="L3248" s="64" t="s">
        <v>791</v>
      </c>
      <c r="M3248" s="64">
        <v>8</v>
      </c>
      <c r="N3248" s="64">
        <v>3.79</v>
      </c>
    </row>
    <row r="3249" spans="1:14" x14ac:dyDescent="0.25">
      <c r="A3249" t="s">
        <v>834</v>
      </c>
      <c r="B3249" s="1" t="s">
        <v>1018</v>
      </c>
      <c r="C3249" s="291" t="s">
        <v>1010</v>
      </c>
      <c r="D3249" s="1">
        <v>-2</v>
      </c>
      <c r="E3249" s="1">
        <v>1.64</v>
      </c>
      <c r="J3249" s="64" t="s">
        <v>430</v>
      </c>
      <c r="K3249" s="64" t="s">
        <v>777</v>
      </c>
      <c r="L3249" s="64" t="s">
        <v>791</v>
      </c>
      <c r="M3249" s="64">
        <v>9</v>
      </c>
      <c r="N3249" s="64">
        <v>4.01</v>
      </c>
    </row>
    <row r="3250" spans="1:14" x14ac:dyDescent="0.25">
      <c r="A3250" t="s">
        <v>834</v>
      </c>
      <c r="B3250" s="1" t="s">
        <v>1018</v>
      </c>
      <c r="C3250" s="291" t="s">
        <v>1010</v>
      </c>
      <c r="D3250" s="1">
        <v>-1</v>
      </c>
      <c r="E3250" s="1">
        <v>1.73</v>
      </c>
      <c r="J3250" s="64" t="s">
        <v>430</v>
      </c>
      <c r="K3250" s="64" t="s">
        <v>777</v>
      </c>
      <c r="L3250" s="64" t="s">
        <v>791</v>
      </c>
      <c r="M3250" s="64">
        <v>10</v>
      </c>
      <c r="N3250" s="64">
        <v>4.25</v>
      </c>
    </row>
    <row r="3251" spans="1:14" x14ac:dyDescent="0.25">
      <c r="A3251" t="s">
        <v>834</v>
      </c>
      <c r="B3251" s="1" t="s">
        <v>1018</v>
      </c>
      <c r="C3251" s="291" t="s">
        <v>1010</v>
      </c>
      <c r="D3251" s="1">
        <v>0</v>
      </c>
      <c r="E3251" s="1">
        <v>1.82</v>
      </c>
      <c r="J3251" s="64" t="s">
        <v>430</v>
      </c>
      <c r="K3251" s="64" t="s">
        <v>777</v>
      </c>
      <c r="L3251" s="64" t="s">
        <v>791</v>
      </c>
      <c r="M3251" s="64">
        <v>11</v>
      </c>
      <c r="N3251" s="64">
        <v>4.5</v>
      </c>
    </row>
    <row r="3252" spans="1:14" x14ac:dyDescent="0.25">
      <c r="A3252" t="s">
        <v>834</v>
      </c>
      <c r="B3252" s="1" t="s">
        <v>1018</v>
      </c>
      <c r="C3252" s="291" t="s">
        <v>1010</v>
      </c>
      <c r="D3252" s="1">
        <v>1</v>
      </c>
      <c r="E3252" s="1">
        <v>1.92</v>
      </c>
      <c r="J3252" s="64" t="s">
        <v>430</v>
      </c>
      <c r="K3252" s="64" t="s">
        <v>777</v>
      </c>
      <c r="L3252" s="64" t="s">
        <v>791</v>
      </c>
      <c r="M3252" s="64">
        <v>12</v>
      </c>
      <c r="N3252" s="64">
        <v>4.74</v>
      </c>
    </row>
    <row r="3253" spans="1:14" x14ac:dyDescent="0.25">
      <c r="A3253" t="s">
        <v>834</v>
      </c>
      <c r="B3253" s="1" t="s">
        <v>1018</v>
      </c>
      <c r="C3253" s="291" t="s">
        <v>1010</v>
      </c>
      <c r="D3253" s="1">
        <v>2</v>
      </c>
      <c r="E3253" s="1">
        <v>2.02</v>
      </c>
      <c r="J3253" s="64" t="s">
        <v>430</v>
      </c>
      <c r="K3253" s="64" t="s">
        <v>777</v>
      </c>
      <c r="L3253" s="64" t="s">
        <v>791</v>
      </c>
      <c r="M3253" s="64">
        <v>13</v>
      </c>
      <c r="N3253" s="64">
        <v>4.88</v>
      </c>
    </row>
    <row r="3254" spans="1:14" x14ac:dyDescent="0.25">
      <c r="A3254" t="s">
        <v>834</v>
      </c>
      <c r="B3254" s="1" t="s">
        <v>1018</v>
      </c>
      <c r="C3254" s="291" t="s">
        <v>1010</v>
      </c>
      <c r="D3254" s="1">
        <v>3</v>
      </c>
      <c r="E3254" s="1">
        <v>2.12</v>
      </c>
      <c r="J3254" s="64" t="s">
        <v>430</v>
      </c>
      <c r="K3254" s="64" t="s">
        <v>777</v>
      </c>
      <c r="L3254" s="64" t="s">
        <v>791</v>
      </c>
      <c r="M3254" s="64">
        <v>14</v>
      </c>
      <c r="N3254" s="64">
        <v>5.0199999999999996</v>
      </c>
    </row>
    <row r="3255" spans="1:14" x14ac:dyDescent="0.25">
      <c r="A3255" t="s">
        <v>834</v>
      </c>
      <c r="B3255" s="1" t="s">
        <v>1018</v>
      </c>
      <c r="C3255" s="291" t="s">
        <v>1010</v>
      </c>
      <c r="D3255" s="1">
        <v>4</v>
      </c>
      <c r="E3255" s="1">
        <v>2.2200000000000002</v>
      </c>
      <c r="J3255" s="64" t="s">
        <v>430</v>
      </c>
      <c r="K3255" s="64" t="s">
        <v>777</v>
      </c>
      <c r="L3255" s="64" t="s">
        <v>791</v>
      </c>
      <c r="M3255" s="64">
        <v>15</v>
      </c>
      <c r="N3255" s="64">
        <v>5.16</v>
      </c>
    </row>
    <row r="3256" spans="1:14" x14ac:dyDescent="0.25">
      <c r="A3256" t="s">
        <v>834</v>
      </c>
      <c r="B3256" s="1" t="s">
        <v>1018</v>
      </c>
      <c r="C3256" s="291" t="s">
        <v>1010</v>
      </c>
      <c r="D3256" s="1">
        <v>5</v>
      </c>
      <c r="E3256" s="1">
        <v>2.3199999999999998</v>
      </c>
      <c r="J3256" s="64" t="s">
        <v>430</v>
      </c>
      <c r="K3256" s="64" t="s">
        <v>777</v>
      </c>
      <c r="L3256" s="64" t="s">
        <v>791</v>
      </c>
      <c r="M3256" s="64">
        <v>16</v>
      </c>
      <c r="N3256" s="64">
        <v>5.37</v>
      </c>
    </row>
    <row r="3257" spans="1:14" x14ac:dyDescent="0.25">
      <c r="A3257" t="s">
        <v>834</v>
      </c>
      <c r="B3257" s="1" t="s">
        <v>1018</v>
      </c>
      <c r="C3257" s="291" t="s">
        <v>1010</v>
      </c>
      <c r="D3257" s="1">
        <v>6</v>
      </c>
      <c r="E3257" s="1">
        <v>2.41</v>
      </c>
      <c r="J3257" s="64" t="s">
        <v>430</v>
      </c>
      <c r="K3257" s="64" t="s">
        <v>777</v>
      </c>
      <c r="L3257" s="64" t="s">
        <v>791</v>
      </c>
      <c r="M3257" s="64">
        <v>17</v>
      </c>
      <c r="N3257" s="64">
        <v>5.58</v>
      </c>
    </row>
    <row r="3258" spans="1:14" x14ac:dyDescent="0.25">
      <c r="A3258" t="s">
        <v>834</v>
      </c>
      <c r="B3258" s="1" t="s">
        <v>1018</v>
      </c>
      <c r="C3258" s="291" t="s">
        <v>1010</v>
      </c>
      <c r="D3258" s="1">
        <v>7</v>
      </c>
      <c r="E3258" s="1">
        <v>2.5</v>
      </c>
      <c r="J3258" s="64" t="s">
        <v>430</v>
      </c>
      <c r="K3258" s="64" t="s">
        <v>777</v>
      </c>
      <c r="L3258" s="64" t="s">
        <v>791</v>
      </c>
      <c r="M3258" s="64">
        <v>18</v>
      </c>
      <c r="N3258" s="64">
        <v>5.78</v>
      </c>
    </row>
    <row r="3259" spans="1:14" x14ac:dyDescent="0.25">
      <c r="A3259" t="s">
        <v>834</v>
      </c>
      <c r="B3259" s="1" t="s">
        <v>1018</v>
      </c>
      <c r="C3259" s="291" t="s">
        <v>1010</v>
      </c>
      <c r="D3259" s="1">
        <v>8</v>
      </c>
      <c r="E3259" s="1">
        <v>2.59</v>
      </c>
      <c r="J3259" s="64" t="s">
        <v>430</v>
      </c>
      <c r="K3259" s="64" t="s">
        <v>777</v>
      </c>
      <c r="L3259" s="64" t="s">
        <v>791</v>
      </c>
      <c r="M3259" s="64">
        <v>19</v>
      </c>
      <c r="N3259" s="64">
        <v>5.99</v>
      </c>
    </row>
    <row r="3260" spans="1:14" x14ac:dyDescent="0.25">
      <c r="A3260" t="s">
        <v>834</v>
      </c>
      <c r="B3260" s="1" t="s">
        <v>1018</v>
      </c>
      <c r="C3260" s="291" t="s">
        <v>1010</v>
      </c>
      <c r="D3260" s="1">
        <v>9</v>
      </c>
      <c r="E3260" s="1">
        <v>2.68</v>
      </c>
      <c r="J3260" s="64" t="s">
        <v>430</v>
      </c>
      <c r="K3260" s="64" t="s">
        <v>777</v>
      </c>
      <c r="L3260" s="64" t="s">
        <v>791</v>
      </c>
      <c r="M3260" s="64">
        <v>20</v>
      </c>
      <c r="N3260" s="64">
        <v>6.2</v>
      </c>
    </row>
    <row r="3261" spans="1:14" x14ac:dyDescent="0.25">
      <c r="A3261" t="s">
        <v>834</v>
      </c>
      <c r="B3261" s="1" t="s">
        <v>1018</v>
      </c>
      <c r="C3261" s="291" t="s">
        <v>1010</v>
      </c>
      <c r="D3261" s="1">
        <v>10</v>
      </c>
      <c r="E3261" s="1">
        <v>2.75</v>
      </c>
      <c r="J3261" s="64" t="s">
        <v>430</v>
      </c>
      <c r="K3261" s="64" t="s">
        <v>777</v>
      </c>
      <c r="L3261" s="64" t="s">
        <v>792</v>
      </c>
      <c r="M3261" s="64">
        <v>3</v>
      </c>
      <c r="N3261" s="64">
        <v>2.58</v>
      </c>
    </row>
    <row r="3262" spans="1:14" x14ac:dyDescent="0.25">
      <c r="A3262" t="s">
        <v>834</v>
      </c>
      <c r="B3262" s="1" t="s">
        <v>1018</v>
      </c>
      <c r="C3262" s="291" t="s">
        <v>2408</v>
      </c>
      <c r="D3262" s="1">
        <v>-15</v>
      </c>
      <c r="E3262" s="1">
        <v>0.51</v>
      </c>
      <c r="J3262" s="64" t="s">
        <v>430</v>
      </c>
      <c r="K3262" s="64" t="s">
        <v>777</v>
      </c>
      <c r="L3262" s="64" t="s">
        <v>792</v>
      </c>
      <c r="M3262" s="64">
        <v>4</v>
      </c>
      <c r="N3262" s="64">
        <v>3.21</v>
      </c>
    </row>
    <row r="3263" spans="1:14" x14ac:dyDescent="0.25">
      <c r="A3263" t="s">
        <v>834</v>
      </c>
      <c r="B3263" s="1" t="s">
        <v>1018</v>
      </c>
      <c r="C3263" s="291" t="s">
        <v>2408</v>
      </c>
      <c r="D3263" s="1">
        <v>-14</v>
      </c>
      <c r="E3263" s="1">
        <v>0.62</v>
      </c>
      <c r="J3263" s="64" t="s">
        <v>430</v>
      </c>
      <c r="K3263" s="64" t="s">
        <v>777</v>
      </c>
      <c r="L3263" s="64" t="s">
        <v>792</v>
      </c>
      <c r="M3263" s="64">
        <v>5</v>
      </c>
      <c r="N3263" s="64">
        <v>3.84</v>
      </c>
    </row>
    <row r="3264" spans="1:14" x14ac:dyDescent="0.25">
      <c r="A3264" t="s">
        <v>834</v>
      </c>
      <c r="B3264" s="1" t="s">
        <v>1018</v>
      </c>
      <c r="C3264" s="291" t="s">
        <v>2408</v>
      </c>
      <c r="D3264" s="1">
        <v>-13</v>
      </c>
      <c r="E3264" s="1">
        <v>0.73</v>
      </c>
      <c r="J3264" s="64" t="s">
        <v>430</v>
      </c>
      <c r="K3264" s="64" t="s">
        <v>777</v>
      </c>
      <c r="L3264" s="64" t="s">
        <v>792</v>
      </c>
      <c r="M3264" s="64">
        <v>6</v>
      </c>
      <c r="N3264" s="64">
        <v>4.47</v>
      </c>
    </row>
    <row r="3265" spans="1:14" x14ac:dyDescent="0.25">
      <c r="A3265" t="s">
        <v>834</v>
      </c>
      <c r="B3265" s="1" t="s">
        <v>1018</v>
      </c>
      <c r="C3265" s="291" t="s">
        <v>2408</v>
      </c>
      <c r="D3265" s="1">
        <v>-12</v>
      </c>
      <c r="E3265" s="1">
        <v>0.84</v>
      </c>
      <c r="J3265" s="64" t="s">
        <v>430</v>
      </c>
      <c r="K3265" s="64" t="s">
        <v>777</v>
      </c>
      <c r="L3265" s="64" t="s">
        <v>792</v>
      </c>
      <c r="M3265" s="64">
        <v>7</v>
      </c>
      <c r="N3265" s="64">
        <v>5.22</v>
      </c>
    </row>
    <row r="3266" spans="1:14" x14ac:dyDescent="0.25">
      <c r="A3266" t="s">
        <v>834</v>
      </c>
      <c r="B3266" s="1" t="s">
        <v>1018</v>
      </c>
      <c r="C3266" s="291" t="s">
        <v>2408</v>
      </c>
      <c r="D3266" s="1">
        <v>-11</v>
      </c>
      <c r="E3266" s="1">
        <v>0.92</v>
      </c>
      <c r="J3266" s="64" t="s">
        <v>430</v>
      </c>
      <c r="K3266" s="64" t="s">
        <v>777</v>
      </c>
      <c r="L3266" s="64" t="s">
        <v>792</v>
      </c>
      <c r="M3266" s="64">
        <v>8</v>
      </c>
      <c r="N3266" s="64">
        <v>5.96</v>
      </c>
    </row>
    <row r="3267" spans="1:14" x14ac:dyDescent="0.25">
      <c r="A3267" t="s">
        <v>834</v>
      </c>
      <c r="B3267" s="1" t="s">
        <v>1018</v>
      </c>
      <c r="C3267" s="291" t="s">
        <v>2408</v>
      </c>
      <c r="D3267" s="1">
        <v>-10</v>
      </c>
      <c r="E3267" s="1">
        <v>1</v>
      </c>
      <c r="J3267" s="64" t="s">
        <v>430</v>
      </c>
      <c r="K3267" s="64" t="s">
        <v>777</v>
      </c>
      <c r="L3267" s="64" t="s">
        <v>792</v>
      </c>
      <c r="M3267" s="64">
        <v>9</v>
      </c>
      <c r="N3267" s="64">
        <v>6.71</v>
      </c>
    </row>
    <row r="3268" spans="1:14" x14ac:dyDescent="0.25">
      <c r="A3268" t="s">
        <v>834</v>
      </c>
      <c r="B3268" s="1" t="s">
        <v>1018</v>
      </c>
      <c r="C3268" s="291" t="s">
        <v>2408</v>
      </c>
      <c r="D3268" s="1">
        <v>-9</v>
      </c>
      <c r="E3268" s="1">
        <v>1.08</v>
      </c>
      <c r="J3268" s="64" t="s">
        <v>430</v>
      </c>
      <c r="K3268" s="64" t="s">
        <v>777</v>
      </c>
      <c r="L3268" s="64" t="s">
        <v>792</v>
      </c>
      <c r="M3268" s="64">
        <v>10</v>
      </c>
      <c r="N3268" s="64">
        <v>7.45</v>
      </c>
    </row>
    <row r="3269" spans="1:14" x14ac:dyDescent="0.25">
      <c r="A3269" t="s">
        <v>834</v>
      </c>
      <c r="B3269" s="1" t="s">
        <v>1018</v>
      </c>
      <c r="C3269" s="291" t="s">
        <v>2408</v>
      </c>
      <c r="D3269" s="1">
        <v>-8</v>
      </c>
      <c r="E3269" s="1">
        <v>1.1599999999999999</v>
      </c>
      <c r="J3269" s="64" t="s">
        <v>430</v>
      </c>
      <c r="K3269" s="64" t="s">
        <v>777</v>
      </c>
      <c r="L3269" s="64" t="s">
        <v>792</v>
      </c>
      <c r="M3269" s="64">
        <v>11</v>
      </c>
      <c r="N3269" s="64">
        <v>8.1999999999999993</v>
      </c>
    </row>
    <row r="3270" spans="1:14" x14ac:dyDescent="0.25">
      <c r="A3270" t="s">
        <v>834</v>
      </c>
      <c r="B3270" s="1" t="s">
        <v>1018</v>
      </c>
      <c r="C3270" s="291" t="s">
        <v>2408</v>
      </c>
      <c r="D3270" s="1">
        <v>-7</v>
      </c>
      <c r="E3270" s="1">
        <v>1.24</v>
      </c>
      <c r="J3270" s="64" t="s">
        <v>430</v>
      </c>
      <c r="K3270" s="64" t="s">
        <v>777</v>
      </c>
      <c r="L3270" s="64" t="s">
        <v>792</v>
      </c>
      <c r="M3270" s="64">
        <v>12</v>
      </c>
      <c r="N3270" s="64">
        <v>8.94</v>
      </c>
    </row>
    <row r="3271" spans="1:14" x14ac:dyDescent="0.25">
      <c r="A3271" t="s">
        <v>834</v>
      </c>
      <c r="B3271" s="1" t="s">
        <v>1018</v>
      </c>
      <c r="C3271" s="291" t="s">
        <v>2408</v>
      </c>
      <c r="D3271" s="1">
        <v>-6</v>
      </c>
      <c r="E3271" s="1">
        <v>1.32</v>
      </c>
      <c r="J3271" s="64" t="s">
        <v>430</v>
      </c>
      <c r="K3271" s="64" t="s">
        <v>777</v>
      </c>
      <c r="L3271" s="64" t="s">
        <v>792</v>
      </c>
      <c r="M3271" s="64">
        <v>13</v>
      </c>
      <c r="N3271" s="64">
        <v>9.69</v>
      </c>
    </row>
    <row r="3272" spans="1:14" x14ac:dyDescent="0.25">
      <c r="A3272" t="s">
        <v>834</v>
      </c>
      <c r="B3272" s="1" t="s">
        <v>1018</v>
      </c>
      <c r="C3272" s="291" t="s">
        <v>2408</v>
      </c>
      <c r="D3272" s="1">
        <v>-5</v>
      </c>
      <c r="E3272" s="1">
        <v>1.4</v>
      </c>
      <c r="J3272" s="64" t="s">
        <v>430</v>
      </c>
      <c r="K3272" s="64" t="s">
        <v>777</v>
      </c>
      <c r="L3272" s="64" t="s">
        <v>792</v>
      </c>
      <c r="M3272" s="64">
        <v>14</v>
      </c>
      <c r="N3272" s="64">
        <v>10.43</v>
      </c>
    </row>
    <row r="3273" spans="1:14" x14ac:dyDescent="0.25">
      <c r="A3273" t="s">
        <v>834</v>
      </c>
      <c r="B3273" s="1" t="s">
        <v>1018</v>
      </c>
      <c r="C3273" s="291" t="s">
        <v>2408</v>
      </c>
      <c r="D3273" s="1">
        <v>-4</v>
      </c>
      <c r="E3273" s="1">
        <v>1.49</v>
      </c>
      <c r="J3273" s="64" t="s">
        <v>430</v>
      </c>
      <c r="K3273" s="64" t="s">
        <v>777</v>
      </c>
      <c r="L3273" s="64" t="s">
        <v>792</v>
      </c>
      <c r="M3273" s="64">
        <v>15</v>
      </c>
      <c r="N3273" s="64">
        <v>11.18</v>
      </c>
    </row>
    <row r="3274" spans="1:14" x14ac:dyDescent="0.25">
      <c r="A3274" t="s">
        <v>834</v>
      </c>
      <c r="B3274" s="1" t="s">
        <v>1018</v>
      </c>
      <c r="C3274" s="291" t="s">
        <v>2408</v>
      </c>
      <c r="D3274" s="1">
        <v>-3</v>
      </c>
      <c r="E3274" s="1">
        <v>1.58</v>
      </c>
      <c r="J3274" s="64" t="s">
        <v>430</v>
      </c>
      <c r="K3274" s="64" t="s">
        <v>777</v>
      </c>
      <c r="L3274" s="64" t="s">
        <v>792</v>
      </c>
      <c r="M3274" s="64">
        <v>16</v>
      </c>
      <c r="N3274" s="64">
        <v>11.64</v>
      </c>
    </row>
    <row r="3275" spans="1:14" x14ac:dyDescent="0.25">
      <c r="A3275" t="s">
        <v>834</v>
      </c>
      <c r="B3275" s="1" t="s">
        <v>1018</v>
      </c>
      <c r="C3275" s="291" t="s">
        <v>2408</v>
      </c>
      <c r="D3275" s="1">
        <v>-2</v>
      </c>
      <c r="E3275" s="1">
        <v>1.68</v>
      </c>
      <c r="J3275" s="64" t="s">
        <v>430</v>
      </c>
      <c r="K3275" s="64" t="s">
        <v>777</v>
      </c>
      <c r="L3275" s="64" t="s">
        <v>792</v>
      </c>
      <c r="M3275" s="64">
        <v>17</v>
      </c>
      <c r="N3275" s="64">
        <v>12.1</v>
      </c>
    </row>
    <row r="3276" spans="1:14" x14ac:dyDescent="0.25">
      <c r="A3276" t="s">
        <v>834</v>
      </c>
      <c r="B3276" s="1" t="s">
        <v>1018</v>
      </c>
      <c r="C3276" s="291" t="s">
        <v>2408</v>
      </c>
      <c r="D3276" s="1">
        <v>-1</v>
      </c>
      <c r="E3276" s="1">
        <v>1.77</v>
      </c>
      <c r="J3276" s="64" t="s">
        <v>430</v>
      </c>
      <c r="K3276" s="64" t="s">
        <v>777</v>
      </c>
      <c r="L3276" s="64" t="s">
        <v>792</v>
      </c>
      <c r="M3276" s="64">
        <v>18</v>
      </c>
      <c r="N3276" s="64">
        <v>12.56</v>
      </c>
    </row>
    <row r="3277" spans="1:14" x14ac:dyDescent="0.25">
      <c r="A3277" t="s">
        <v>834</v>
      </c>
      <c r="B3277" s="1" t="s">
        <v>1018</v>
      </c>
      <c r="C3277" s="291" t="s">
        <v>2408</v>
      </c>
      <c r="D3277" s="1">
        <v>0</v>
      </c>
      <c r="E3277" s="1">
        <v>1.86</v>
      </c>
      <c r="J3277" s="64" t="s">
        <v>430</v>
      </c>
      <c r="K3277" s="64" t="s">
        <v>777</v>
      </c>
      <c r="L3277" s="64" t="s">
        <v>792</v>
      </c>
      <c r="M3277" s="64">
        <v>19</v>
      </c>
      <c r="N3277" s="64">
        <v>13.02</v>
      </c>
    </row>
    <row r="3278" spans="1:14" x14ac:dyDescent="0.25">
      <c r="A3278" t="s">
        <v>834</v>
      </c>
      <c r="B3278" s="1" t="s">
        <v>1018</v>
      </c>
      <c r="C3278" s="291" t="s">
        <v>2408</v>
      </c>
      <c r="D3278" s="1">
        <v>1</v>
      </c>
      <c r="E3278" s="1">
        <v>1.96</v>
      </c>
      <c r="J3278" s="64" t="s">
        <v>430</v>
      </c>
      <c r="K3278" s="64" t="s">
        <v>777</v>
      </c>
      <c r="L3278" s="64" t="s">
        <v>792</v>
      </c>
      <c r="M3278" s="64">
        <v>20</v>
      </c>
      <c r="N3278" s="64">
        <v>13.48</v>
      </c>
    </row>
    <row r="3279" spans="1:14" x14ac:dyDescent="0.25">
      <c r="A3279" t="s">
        <v>834</v>
      </c>
      <c r="B3279" s="1" t="s">
        <v>1018</v>
      </c>
      <c r="C3279" s="291" t="s">
        <v>2408</v>
      </c>
      <c r="D3279" s="1">
        <v>2</v>
      </c>
      <c r="E3279" s="1">
        <v>2.06</v>
      </c>
      <c r="J3279" s="64" t="s">
        <v>430</v>
      </c>
      <c r="K3279" s="64" t="s">
        <v>777</v>
      </c>
      <c r="L3279" s="64" t="s">
        <v>793</v>
      </c>
      <c r="M3279" s="64">
        <v>3</v>
      </c>
      <c r="N3279" s="64">
        <v>2.52</v>
      </c>
    </row>
    <row r="3280" spans="1:14" x14ac:dyDescent="0.25">
      <c r="A3280" t="s">
        <v>834</v>
      </c>
      <c r="B3280" s="1" t="s">
        <v>1018</v>
      </c>
      <c r="C3280" s="291" t="s">
        <v>2408</v>
      </c>
      <c r="D3280" s="1">
        <v>3</v>
      </c>
      <c r="E3280" s="1">
        <v>2.15</v>
      </c>
      <c r="J3280" s="64" t="s">
        <v>430</v>
      </c>
      <c r="K3280" s="64" t="s">
        <v>777</v>
      </c>
      <c r="L3280" s="64" t="s">
        <v>793</v>
      </c>
      <c r="M3280" s="64">
        <v>4</v>
      </c>
      <c r="N3280" s="64">
        <v>3.2</v>
      </c>
    </row>
    <row r="3281" spans="1:14" x14ac:dyDescent="0.25">
      <c r="A3281" t="s">
        <v>834</v>
      </c>
      <c r="B3281" s="1" t="s">
        <v>1018</v>
      </c>
      <c r="C3281" s="291" t="s">
        <v>2408</v>
      </c>
      <c r="D3281" s="1">
        <v>4</v>
      </c>
      <c r="E3281" s="1">
        <v>2.25</v>
      </c>
      <c r="J3281" s="64" t="s">
        <v>430</v>
      </c>
      <c r="K3281" s="64" t="s">
        <v>777</v>
      </c>
      <c r="L3281" s="64" t="s">
        <v>793</v>
      </c>
      <c r="M3281" s="64">
        <v>5</v>
      </c>
      <c r="N3281" s="64">
        <v>3.88</v>
      </c>
    </row>
    <row r="3282" spans="1:14" x14ac:dyDescent="0.25">
      <c r="A3282" t="s">
        <v>834</v>
      </c>
      <c r="B3282" s="1" t="s">
        <v>1018</v>
      </c>
      <c r="C3282" s="291" t="s">
        <v>2408</v>
      </c>
      <c r="D3282" s="1">
        <v>5</v>
      </c>
      <c r="E3282" s="1">
        <v>2.35</v>
      </c>
      <c r="J3282" s="64" t="s">
        <v>430</v>
      </c>
      <c r="K3282" s="64" t="s">
        <v>777</v>
      </c>
      <c r="L3282" s="64" t="s">
        <v>793</v>
      </c>
      <c r="M3282" s="64">
        <v>6</v>
      </c>
      <c r="N3282" s="64">
        <v>4.5599999999999996</v>
      </c>
    </row>
    <row r="3283" spans="1:14" x14ac:dyDescent="0.25">
      <c r="A3283" t="s">
        <v>834</v>
      </c>
      <c r="B3283" s="1" t="s">
        <v>1018</v>
      </c>
      <c r="C3283" s="291" t="s">
        <v>2408</v>
      </c>
      <c r="D3283" s="1">
        <v>6</v>
      </c>
      <c r="E3283" s="1">
        <v>2.4300000000000002</v>
      </c>
      <c r="J3283" s="64" t="s">
        <v>430</v>
      </c>
      <c r="K3283" s="64" t="s">
        <v>777</v>
      </c>
      <c r="L3283" s="64" t="s">
        <v>793</v>
      </c>
      <c r="M3283" s="64">
        <v>7</v>
      </c>
      <c r="N3283" s="64">
        <v>5.22</v>
      </c>
    </row>
    <row r="3284" spans="1:14" x14ac:dyDescent="0.25">
      <c r="A3284" t="s">
        <v>834</v>
      </c>
      <c r="B3284" s="1" t="s">
        <v>1018</v>
      </c>
      <c r="C3284" s="291" t="s">
        <v>2408</v>
      </c>
      <c r="D3284" s="1">
        <v>7</v>
      </c>
      <c r="E3284" s="1">
        <v>2.52</v>
      </c>
      <c r="J3284" s="64" t="s">
        <v>430</v>
      </c>
      <c r="K3284" s="64" t="s">
        <v>777</v>
      </c>
      <c r="L3284" s="64" t="s">
        <v>793</v>
      </c>
      <c r="M3284" s="64">
        <v>8</v>
      </c>
      <c r="N3284" s="64">
        <v>5.89</v>
      </c>
    </row>
    <row r="3285" spans="1:14" x14ac:dyDescent="0.25">
      <c r="A3285" t="s">
        <v>834</v>
      </c>
      <c r="B3285" s="1" t="s">
        <v>1018</v>
      </c>
      <c r="C3285" s="291" t="s">
        <v>2408</v>
      </c>
      <c r="D3285" s="1">
        <v>8</v>
      </c>
      <c r="E3285" s="1">
        <v>2.6</v>
      </c>
      <c r="J3285" s="64" t="s">
        <v>430</v>
      </c>
      <c r="K3285" s="64" t="s">
        <v>777</v>
      </c>
      <c r="L3285" s="64" t="s">
        <v>793</v>
      </c>
      <c r="M3285" s="64">
        <v>9</v>
      </c>
      <c r="N3285" s="64">
        <v>6.55</v>
      </c>
    </row>
    <row r="3286" spans="1:14" x14ac:dyDescent="0.25">
      <c r="A3286" t="s">
        <v>834</v>
      </c>
      <c r="B3286" s="1" t="s">
        <v>1018</v>
      </c>
      <c r="C3286" s="291" t="s">
        <v>2408</v>
      </c>
      <c r="D3286" s="1">
        <v>9</v>
      </c>
      <c r="E3286" s="1">
        <v>2.69</v>
      </c>
      <c r="J3286" s="64" t="s">
        <v>430</v>
      </c>
      <c r="K3286" s="64" t="s">
        <v>777</v>
      </c>
      <c r="L3286" s="64" t="s">
        <v>793</v>
      </c>
      <c r="M3286" s="64">
        <v>10</v>
      </c>
      <c r="N3286" s="64">
        <v>7.28</v>
      </c>
    </row>
    <row r="3287" spans="1:14" x14ac:dyDescent="0.25">
      <c r="A3287" t="s">
        <v>834</v>
      </c>
      <c r="B3287" s="1" t="s">
        <v>1018</v>
      </c>
      <c r="C3287" s="291" t="s">
        <v>2408</v>
      </c>
      <c r="D3287" s="1">
        <v>10</v>
      </c>
      <c r="E3287" s="1">
        <v>2.77</v>
      </c>
      <c r="J3287" s="64" t="s">
        <v>430</v>
      </c>
      <c r="K3287" s="64" t="s">
        <v>777</v>
      </c>
      <c r="L3287" s="64" t="s">
        <v>793</v>
      </c>
      <c r="M3287" s="64">
        <v>11</v>
      </c>
      <c r="N3287" s="64">
        <v>8</v>
      </c>
    </row>
    <row r="3288" spans="1:14" x14ac:dyDescent="0.25">
      <c r="A3288" t="s">
        <v>834</v>
      </c>
      <c r="B3288" s="1" t="s">
        <v>1018</v>
      </c>
      <c r="C3288" s="291" t="s">
        <v>1011</v>
      </c>
      <c r="D3288" s="1">
        <v>-15</v>
      </c>
      <c r="E3288" s="1">
        <v>0.57999999999999996</v>
      </c>
      <c r="J3288" s="64" t="s">
        <v>430</v>
      </c>
      <c r="K3288" s="64" t="s">
        <v>777</v>
      </c>
      <c r="L3288" s="64" t="s">
        <v>793</v>
      </c>
      <c r="M3288" s="64">
        <v>12</v>
      </c>
      <c r="N3288" s="64">
        <v>8.73</v>
      </c>
    </row>
    <row r="3289" spans="1:14" x14ac:dyDescent="0.25">
      <c r="A3289" t="s">
        <v>834</v>
      </c>
      <c r="B3289" s="1" t="s">
        <v>1018</v>
      </c>
      <c r="C3289" s="291" t="s">
        <v>1011</v>
      </c>
      <c r="D3289" s="1">
        <v>-14</v>
      </c>
      <c r="E3289" s="1">
        <v>0.67</v>
      </c>
      <c r="J3289" s="64" t="s">
        <v>430</v>
      </c>
      <c r="K3289" s="64" t="s">
        <v>777</v>
      </c>
      <c r="L3289" s="64" t="s">
        <v>793</v>
      </c>
      <c r="M3289" s="64">
        <v>13</v>
      </c>
      <c r="N3289" s="64">
        <v>9.4600000000000009</v>
      </c>
    </row>
    <row r="3290" spans="1:14" x14ac:dyDescent="0.25">
      <c r="A3290" t="s">
        <v>834</v>
      </c>
      <c r="B3290" s="1" t="s">
        <v>1018</v>
      </c>
      <c r="C3290" s="291" t="s">
        <v>1011</v>
      </c>
      <c r="D3290" s="1">
        <v>-13</v>
      </c>
      <c r="E3290" s="1">
        <v>0.76</v>
      </c>
      <c r="J3290" s="64" t="s">
        <v>430</v>
      </c>
      <c r="K3290" s="64" t="s">
        <v>777</v>
      </c>
      <c r="L3290" s="64" t="s">
        <v>793</v>
      </c>
      <c r="M3290" s="64">
        <v>14</v>
      </c>
      <c r="N3290" s="64">
        <v>10.18</v>
      </c>
    </row>
    <row r="3291" spans="1:14" x14ac:dyDescent="0.25">
      <c r="A3291" t="s">
        <v>834</v>
      </c>
      <c r="B3291" s="1" t="s">
        <v>1018</v>
      </c>
      <c r="C3291" s="291" t="s">
        <v>1011</v>
      </c>
      <c r="D3291" s="1">
        <v>-12</v>
      </c>
      <c r="E3291" s="1">
        <v>0.85</v>
      </c>
      <c r="J3291" s="64" t="s">
        <v>430</v>
      </c>
      <c r="K3291" s="64" t="s">
        <v>777</v>
      </c>
      <c r="L3291" s="64" t="s">
        <v>793</v>
      </c>
      <c r="M3291" s="64">
        <v>15</v>
      </c>
      <c r="N3291" s="64">
        <v>10.91</v>
      </c>
    </row>
    <row r="3292" spans="1:14" x14ac:dyDescent="0.25">
      <c r="A3292" t="s">
        <v>834</v>
      </c>
      <c r="B3292" s="1" t="s">
        <v>1018</v>
      </c>
      <c r="C3292" s="291" t="s">
        <v>1011</v>
      </c>
      <c r="D3292" s="1">
        <v>-11</v>
      </c>
      <c r="E3292" s="1">
        <v>0.93</v>
      </c>
      <c r="J3292" s="64" t="s">
        <v>430</v>
      </c>
      <c r="K3292" s="64" t="s">
        <v>777</v>
      </c>
      <c r="L3292" s="64" t="s">
        <v>793</v>
      </c>
      <c r="M3292" s="64">
        <v>16</v>
      </c>
      <c r="N3292" s="64">
        <v>11.36</v>
      </c>
    </row>
    <row r="3293" spans="1:14" x14ac:dyDescent="0.25">
      <c r="A3293" t="s">
        <v>834</v>
      </c>
      <c r="B3293" s="1" t="s">
        <v>1018</v>
      </c>
      <c r="C3293" s="291" t="s">
        <v>1011</v>
      </c>
      <c r="D3293" s="1">
        <v>-10</v>
      </c>
      <c r="E3293" s="1">
        <v>1.01</v>
      </c>
      <c r="J3293" s="64" t="s">
        <v>430</v>
      </c>
      <c r="K3293" s="64" t="s">
        <v>777</v>
      </c>
      <c r="L3293" s="64" t="s">
        <v>793</v>
      </c>
      <c r="M3293" s="64">
        <v>17</v>
      </c>
      <c r="N3293" s="64">
        <v>11.81</v>
      </c>
    </row>
    <row r="3294" spans="1:14" x14ac:dyDescent="0.25">
      <c r="A3294" t="s">
        <v>834</v>
      </c>
      <c r="B3294" s="1" t="s">
        <v>1018</v>
      </c>
      <c r="C3294" s="291" t="s">
        <v>1011</v>
      </c>
      <c r="D3294" s="1">
        <v>-9</v>
      </c>
      <c r="E3294" s="1">
        <v>1.0900000000000001</v>
      </c>
      <c r="J3294" s="64" t="s">
        <v>430</v>
      </c>
      <c r="K3294" s="64" t="s">
        <v>777</v>
      </c>
      <c r="L3294" s="64" t="s">
        <v>793</v>
      </c>
      <c r="M3294" s="64">
        <v>18</v>
      </c>
      <c r="N3294" s="64">
        <v>12.26</v>
      </c>
    </row>
    <row r="3295" spans="1:14" x14ac:dyDescent="0.25">
      <c r="A3295" t="s">
        <v>834</v>
      </c>
      <c r="B3295" s="1" t="s">
        <v>1018</v>
      </c>
      <c r="C3295" s="291" t="s">
        <v>1011</v>
      </c>
      <c r="D3295" s="1">
        <v>-8</v>
      </c>
      <c r="E3295" s="1">
        <v>1.17</v>
      </c>
      <c r="J3295" s="64" t="s">
        <v>430</v>
      </c>
      <c r="K3295" s="64" t="s">
        <v>777</v>
      </c>
      <c r="L3295" s="64" t="s">
        <v>793</v>
      </c>
      <c r="M3295" s="64">
        <v>19</v>
      </c>
      <c r="N3295" s="64">
        <v>12.71</v>
      </c>
    </row>
    <row r="3296" spans="1:14" x14ac:dyDescent="0.25">
      <c r="A3296" t="s">
        <v>834</v>
      </c>
      <c r="B3296" s="1" t="s">
        <v>1018</v>
      </c>
      <c r="C3296" s="291" t="s">
        <v>1011</v>
      </c>
      <c r="D3296" s="1">
        <v>-7</v>
      </c>
      <c r="E3296" s="1">
        <v>1.26</v>
      </c>
      <c r="J3296" s="64" t="s">
        <v>430</v>
      </c>
      <c r="K3296" s="64" t="s">
        <v>777</v>
      </c>
      <c r="L3296" s="64" t="s">
        <v>793</v>
      </c>
      <c r="M3296" s="64">
        <v>20</v>
      </c>
      <c r="N3296" s="64">
        <v>13.16</v>
      </c>
    </row>
    <row r="3297" spans="1:14" x14ac:dyDescent="0.25">
      <c r="A3297" t="s">
        <v>834</v>
      </c>
      <c r="B3297" s="1" t="s">
        <v>1018</v>
      </c>
      <c r="C3297" s="291" t="s">
        <v>1011</v>
      </c>
      <c r="D3297" s="1">
        <v>-6</v>
      </c>
      <c r="E3297" s="1">
        <v>1.34</v>
      </c>
      <c r="J3297" s="64" t="s">
        <v>430</v>
      </c>
      <c r="K3297" s="64" t="s">
        <v>777</v>
      </c>
      <c r="L3297" s="64" t="s">
        <v>794</v>
      </c>
      <c r="M3297" s="64">
        <v>3</v>
      </c>
      <c r="N3297" s="64">
        <v>1.79</v>
      </c>
    </row>
    <row r="3298" spans="1:14" x14ac:dyDescent="0.25">
      <c r="A3298" t="s">
        <v>834</v>
      </c>
      <c r="B3298" s="1" t="s">
        <v>1018</v>
      </c>
      <c r="C3298" s="291" t="s">
        <v>1011</v>
      </c>
      <c r="D3298" s="1">
        <v>-5</v>
      </c>
      <c r="E3298" s="1">
        <v>1.42</v>
      </c>
      <c r="J3298" s="64" t="s">
        <v>430</v>
      </c>
      <c r="K3298" s="64" t="s">
        <v>777</v>
      </c>
      <c r="L3298" s="64" t="s">
        <v>794</v>
      </c>
      <c r="M3298" s="64">
        <v>4</v>
      </c>
      <c r="N3298" s="64">
        <v>2.19</v>
      </c>
    </row>
    <row r="3299" spans="1:14" x14ac:dyDescent="0.25">
      <c r="A3299" t="s">
        <v>834</v>
      </c>
      <c r="B3299" s="1" t="s">
        <v>1018</v>
      </c>
      <c r="C3299" s="291" t="s">
        <v>1011</v>
      </c>
      <c r="D3299" s="1">
        <v>-4</v>
      </c>
      <c r="E3299" s="1">
        <v>1.51</v>
      </c>
      <c r="J3299" s="64" t="s">
        <v>430</v>
      </c>
      <c r="K3299" s="64" t="s">
        <v>777</v>
      </c>
      <c r="L3299" s="64" t="s">
        <v>794</v>
      </c>
      <c r="M3299" s="64">
        <v>5</v>
      </c>
      <c r="N3299" s="64">
        <v>2.6</v>
      </c>
    </row>
    <row r="3300" spans="1:14" x14ac:dyDescent="0.25">
      <c r="A3300" t="s">
        <v>834</v>
      </c>
      <c r="B3300" s="1" t="s">
        <v>1018</v>
      </c>
      <c r="C3300" s="291" t="s">
        <v>1011</v>
      </c>
      <c r="D3300" s="1">
        <v>-3</v>
      </c>
      <c r="E3300" s="1">
        <v>1.61</v>
      </c>
      <c r="J3300" s="64" t="s">
        <v>430</v>
      </c>
      <c r="K3300" s="64" t="s">
        <v>777</v>
      </c>
      <c r="L3300" s="64" t="s">
        <v>794</v>
      </c>
      <c r="M3300" s="64">
        <v>6</v>
      </c>
      <c r="N3300" s="64">
        <v>3</v>
      </c>
    </row>
    <row r="3301" spans="1:14" x14ac:dyDescent="0.25">
      <c r="A3301" t="s">
        <v>834</v>
      </c>
      <c r="B3301" s="1" t="s">
        <v>1018</v>
      </c>
      <c r="C3301" s="291" t="s">
        <v>1011</v>
      </c>
      <c r="D3301" s="1">
        <v>-2</v>
      </c>
      <c r="E3301" s="1">
        <v>1.7</v>
      </c>
      <c r="J3301" s="64" t="s">
        <v>430</v>
      </c>
      <c r="K3301" s="64" t="s">
        <v>777</v>
      </c>
      <c r="L3301" s="64" t="s">
        <v>794</v>
      </c>
      <c r="M3301" s="64">
        <v>7</v>
      </c>
      <c r="N3301" s="64">
        <v>3.29</v>
      </c>
    </row>
    <row r="3302" spans="1:14" x14ac:dyDescent="0.25">
      <c r="A3302" t="s">
        <v>834</v>
      </c>
      <c r="B3302" s="1" t="s">
        <v>1018</v>
      </c>
      <c r="C3302" s="291" t="s">
        <v>1011</v>
      </c>
      <c r="D3302" s="1">
        <v>-1</v>
      </c>
      <c r="E3302" s="1">
        <v>1.8</v>
      </c>
      <c r="J3302" s="64" t="s">
        <v>430</v>
      </c>
      <c r="K3302" s="64" t="s">
        <v>777</v>
      </c>
      <c r="L3302" s="64" t="s">
        <v>794</v>
      </c>
      <c r="M3302" s="64">
        <v>8</v>
      </c>
      <c r="N3302" s="64">
        <v>3.58</v>
      </c>
    </row>
    <row r="3303" spans="1:14" x14ac:dyDescent="0.25">
      <c r="A3303" t="s">
        <v>834</v>
      </c>
      <c r="B3303" s="1" t="s">
        <v>1018</v>
      </c>
      <c r="C3303" s="291" t="s">
        <v>1011</v>
      </c>
      <c r="D3303" s="1">
        <v>0</v>
      </c>
      <c r="E3303" s="1">
        <v>1.89</v>
      </c>
      <c r="J3303" s="64" t="s">
        <v>430</v>
      </c>
      <c r="K3303" s="64" t="s">
        <v>777</v>
      </c>
      <c r="L3303" s="64" t="s">
        <v>794</v>
      </c>
      <c r="M3303" s="64">
        <v>9</v>
      </c>
      <c r="N3303" s="64">
        <v>3.87</v>
      </c>
    </row>
    <row r="3304" spans="1:14" x14ac:dyDescent="0.25">
      <c r="A3304" t="s">
        <v>834</v>
      </c>
      <c r="B3304" s="1" t="s">
        <v>1018</v>
      </c>
      <c r="C3304" s="291" t="s">
        <v>1011</v>
      </c>
      <c r="D3304" s="1">
        <v>1</v>
      </c>
      <c r="E3304" s="1">
        <v>1.98</v>
      </c>
      <c r="J3304" s="64" t="s">
        <v>430</v>
      </c>
      <c r="K3304" s="64" t="s">
        <v>777</v>
      </c>
      <c r="L3304" s="64" t="s">
        <v>794</v>
      </c>
      <c r="M3304" s="64">
        <v>10</v>
      </c>
      <c r="N3304" s="64">
        <v>4.16</v>
      </c>
    </row>
    <row r="3305" spans="1:14" x14ac:dyDescent="0.25">
      <c r="A3305" t="s">
        <v>834</v>
      </c>
      <c r="B3305" s="1" t="s">
        <v>1018</v>
      </c>
      <c r="C3305" s="291" t="s">
        <v>1011</v>
      </c>
      <c r="D3305" s="1">
        <v>2</v>
      </c>
      <c r="E3305" s="1">
        <v>2.0699999999999998</v>
      </c>
      <c r="J3305" s="64" t="s">
        <v>430</v>
      </c>
      <c r="K3305" s="64" t="s">
        <v>777</v>
      </c>
      <c r="L3305" s="64" t="s">
        <v>794</v>
      </c>
      <c r="M3305" s="64">
        <v>11</v>
      </c>
      <c r="N3305" s="64">
        <v>4.45</v>
      </c>
    </row>
    <row r="3306" spans="1:14" x14ac:dyDescent="0.25">
      <c r="A3306" t="s">
        <v>834</v>
      </c>
      <c r="B3306" s="1" t="s">
        <v>1018</v>
      </c>
      <c r="C3306" s="291" t="s">
        <v>1011</v>
      </c>
      <c r="D3306" s="1">
        <v>3</v>
      </c>
      <c r="E3306" s="1">
        <v>2.17</v>
      </c>
      <c r="J3306" s="64" t="s">
        <v>430</v>
      </c>
      <c r="K3306" s="64" t="s">
        <v>777</v>
      </c>
      <c r="L3306" s="64" t="s">
        <v>794</v>
      </c>
      <c r="M3306" s="64">
        <v>12</v>
      </c>
      <c r="N3306" s="64">
        <v>4.74</v>
      </c>
    </row>
    <row r="3307" spans="1:14" x14ac:dyDescent="0.25">
      <c r="A3307" t="s">
        <v>834</v>
      </c>
      <c r="B3307" s="1" t="s">
        <v>1018</v>
      </c>
      <c r="C3307" s="291" t="s">
        <v>1011</v>
      </c>
      <c r="D3307" s="1">
        <v>4</v>
      </c>
      <c r="E3307" s="1">
        <v>2.2599999999999998</v>
      </c>
      <c r="J3307" s="64" t="s">
        <v>430</v>
      </c>
      <c r="K3307" s="64" t="s">
        <v>777</v>
      </c>
      <c r="L3307" s="64" t="s">
        <v>794</v>
      </c>
      <c r="M3307" s="64">
        <v>13</v>
      </c>
      <c r="N3307" s="64">
        <v>5.0199999999999996</v>
      </c>
    </row>
    <row r="3308" spans="1:14" x14ac:dyDescent="0.25">
      <c r="A3308" t="s">
        <v>834</v>
      </c>
      <c r="B3308" s="1" t="s">
        <v>1018</v>
      </c>
      <c r="C3308" s="291" t="s">
        <v>1011</v>
      </c>
      <c r="D3308" s="1">
        <v>5</v>
      </c>
      <c r="E3308" s="1">
        <v>2.35</v>
      </c>
      <c r="J3308" s="64" t="s">
        <v>430</v>
      </c>
      <c r="K3308" s="64" t="s">
        <v>777</v>
      </c>
      <c r="L3308" s="64" t="s">
        <v>794</v>
      </c>
      <c r="M3308" s="64">
        <v>14</v>
      </c>
      <c r="N3308" s="64">
        <v>5.31</v>
      </c>
    </row>
    <row r="3309" spans="1:14" x14ac:dyDescent="0.25">
      <c r="A3309" t="s">
        <v>834</v>
      </c>
      <c r="B3309" s="1" t="s">
        <v>1018</v>
      </c>
      <c r="C3309" s="291" t="s">
        <v>1011</v>
      </c>
      <c r="D3309" s="1">
        <v>6</v>
      </c>
      <c r="E3309" s="1">
        <v>2.41</v>
      </c>
      <c r="J3309" s="64" t="s">
        <v>430</v>
      </c>
      <c r="K3309" s="64" t="s">
        <v>777</v>
      </c>
      <c r="L3309" s="64" t="s">
        <v>794</v>
      </c>
      <c r="M3309" s="64">
        <v>15</v>
      </c>
      <c r="N3309" s="64">
        <v>5.59</v>
      </c>
    </row>
    <row r="3310" spans="1:14" x14ac:dyDescent="0.25">
      <c r="A3310" t="s">
        <v>834</v>
      </c>
      <c r="B3310" s="1" t="s">
        <v>1018</v>
      </c>
      <c r="C3310" s="291" t="s">
        <v>1011</v>
      </c>
      <c r="D3310" s="1">
        <v>7</v>
      </c>
      <c r="E3310" s="1">
        <v>2.4700000000000002</v>
      </c>
      <c r="J3310" s="64" t="s">
        <v>430</v>
      </c>
      <c r="K3310" s="64" t="s">
        <v>777</v>
      </c>
      <c r="L3310" s="64" t="s">
        <v>794</v>
      </c>
      <c r="M3310" s="64">
        <v>16</v>
      </c>
      <c r="N3310" s="64">
        <v>5.74</v>
      </c>
    </row>
    <row r="3311" spans="1:14" x14ac:dyDescent="0.25">
      <c r="A3311" t="s">
        <v>834</v>
      </c>
      <c r="B3311" s="1" t="s">
        <v>1018</v>
      </c>
      <c r="C3311" s="291" t="s">
        <v>1011</v>
      </c>
      <c r="D3311" s="1">
        <v>8</v>
      </c>
      <c r="E3311" s="1">
        <v>2.54</v>
      </c>
      <c r="J3311" s="64" t="s">
        <v>430</v>
      </c>
      <c r="K3311" s="64" t="s">
        <v>777</v>
      </c>
      <c r="L3311" s="64" t="s">
        <v>794</v>
      </c>
      <c r="M3311" s="64">
        <v>17</v>
      </c>
      <c r="N3311" s="64">
        <v>5.88</v>
      </c>
    </row>
    <row r="3312" spans="1:14" x14ac:dyDescent="0.25">
      <c r="A3312" t="s">
        <v>834</v>
      </c>
      <c r="B3312" s="1" t="s">
        <v>1018</v>
      </c>
      <c r="C3312" s="291" t="s">
        <v>1011</v>
      </c>
      <c r="D3312" s="1">
        <v>9</v>
      </c>
      <c r="E3312" s="1">
        <v>2.6</v>
      </c>
      <c r="J3312" s="64" t="s">
        <v>430</v>
      </c>
      <c r="K3312" s="64" t="s">
        <v>777</v>
      </c>
      <c r="L3312" s="64" t="s">
        <v>794</v>
      </c>
      <c r="M3312" s="64">
        <v>18</v>
      </c>
      <c r="N3312" s="64">
        <v>6.03</v>
      </c>
    </row>
    <row r="3313" spans="1:14" x14ac:dyDescent="0.25">
      <c r="A3313" t="s">
        <v>834</v>
      </c>
      <c r="B3313" s="1" t="s">
        <v>1018</v>
      </c>
      <c r="C3313" s="291" t="s">
        <v>1011</v>
      </c>
      <c r="D3313" s="1">
        <v>10</v>
      </c>
      <c r="E3313" s="1">
        <v>2.66</v>
      </c>
      <c r="J3313" s="64" t="s">
        <v>430</v>
      </c>
      <c r="K3313" s="64" t="s">
        <v>777</v>
      </c>
      <c r="L3313" s="64" t="s">
        <v>794</v>
      </c>
      <c r="M3313" s="64">
        <v>19</v>
      </c>
      <c r="N3313" s="64">
        <v>6.17</v>
      </c>
    </row>
    <row r="3314" spans="1:14" x14ac:dyDescent="0.25">
      <c r="A3314" t="s">
        <v>834</v>
      </c>
      <c r="B3314" s="1" t="s">
        <v>1018</v>
      </c>
      <c r="C3314" s="291" t="s">
        <v>1012</v>
      </c>
      <c r="D3314" s="1">
        <v>-10</v>
      </c>
      <c r="E3314" s="1">
        <v>1.29</v>
      </c>
      <c r="J3314" s="64" t="s">
        <v>430</v>
      </c>
      <c r="K3314" s="64" t="s">
        <v>777</v>
      </c>
      <c r="L3314" s="64" t="s">
        <v>794</v>
      </c>
      <c r="M3314" s="64">
        <v>20</v>
      </c>
      <c r="N3314" s="64">
        <v>6.32</v>
      </c>
    </row>
    <row r="3315" spans="1:14" x14ac:dyDescent="0.25">
      <c r="A3315" t="s">
        <v>834</v>
      </c>
      <c r="B3315" s="1" t="s">
        <v>1018</v>
      </c>
      <c r="C3315" s="291" t="s">
        <v>1012</v>
      </c>
      <c r="D3315" s="1">
        <v>-9</v>
      </c>
      <c r="E3315" s="1">
        <v>1.42</v>
      </c>
      <c r="J3315" s="64" t="s">
        <v>430</v>
      </c>
      <c r="K3315" s="64" t="s">
        <v>777</v>
      </c>
      <c r="L3315" s="64" t="s">
        <v>795</v>
      </c>
      <c r="M3315" s="64">
        <v>3</v>
      </c>
      <c r="N3315" s="64">
        <v>1.79</v>
      </c>
    </row>
    <row r="3316" spans="1:14" x14ac:dyDescent="0.25">
      <c r="A3316" t="s">
        <v>834</v>
      </c>
      <c r="B3316" s="1" t="s">
        <v>1018</v>
      </c>
      <c r="C3316" s="291" t="s">
        <v>1012</v>
      </c>
      <c r="D3316" s="1">
        <v>-8</v>
      </c>
      <c r="E3316" s="1">
        <v>1.55</v>
      </c>
      <c r="J3316" s="64" t="s">
        <v>430</v>
      </c>
      <c r="K3316" s="64" t="s">
        <v>777</v>
      </c>
      <c r="L3316" s="64" t="s">
        <v>795</v>
      </c>
      <c r="M3316" s="64">
        <v>4</v>
      </c>
      <c r="N3316" s="64">
        <v>2.19</v>
      </c>
    </row>
    <row r="3317" spans="1:14" x14ac:dyDescent="0.25">
      <c r="A3317" t="s">
        <v>834</v>
      </c>
      <c r="B3317" s="1" t="s">
        <v>1018</v>
      </c>
      <c r="C3317" s="291" t="s">
        <v>1012</v>
      </c>
      <c r="D3317" s="1">
        <v>-7</v>
      </c>
      <c r="E3317" s="1">
        <v>1.67</v>
      </c>
      <c r="J3317" s="64" t="s">
        <v>430</v>
      </c>
      <c r="K3317" s="64" t="s">
        <v>777</v>
      </c>
      <c r="L3317" s="64" t="s">
        <v>795</v>
      </c>
      <c r="M3317" s="64">
        <v>5</v>
      </c>
      <c r="N3317" s="64">
        <v>2.6</v>
      </c>
    </row>
    <row r="3318" spans="1:14" x14ac:dyDescent="0.25">
      <c r="A3318" t="s">
        <v>834</v>
      </c>
      <c r="B3318" s="1" t="s">
        <v>1018</v>
      </c>
      <c r="C3318" s="291" t="s">
        <v>1012</v>
      </c>
      <c r="D3318" s="1">
        <v>-6</v>
      </c>
      <c r="E3318" s="1">
        <v>1.8</v>
      </c>
      <c r="J3318" s="64" t="s">
        <v>430</v>
      </c>
      <c r="K3318" s="64" t="s">
        <v>777</v>
      </c>
      <c r="L3318" s="64" t="s">
        <v>795</v>
      </c>
      <c r="M3318" s="64">
        <v>6</v>
      </c>
      <c r="N3318" s="64">
        <v>3</v>
      </c>
    </row>
    <row r="3319" spans="1:14" x14ac:dyDescent="0.25">
      <c r="A3319" t="s">
        <v>834</v>
      </c>
      <c r="B3319" s="1" t="s">
        <v>1018</v>
      </c>
      <c r="C3319" s="291" t="s">
        <v>1012</v>
      </c>
      <c r="D3319" s="1">
        <v>-5</v>
      </c>
      <c r="E3319" s="1">
        <v>1.93</v>
      </c>
      <c r="J3319" s="64" t="s">
        <v>430</v>
      </c>
      <c r="K3319" s="64" t="s">
        <v>777</v>
      </c>
      <c r="L3319" s="64" t="s">
        <v>795</v>
      </c>
      <c r="M3319" s="64">
        <v>7</v>
      </c>
      <c r="N3319" s="64">
        <v>3.29</v>
      </c>
    </row>
    <row r="3320" spans="1:14" x14ac:dyDescent="0.25">
      <c r="A3320" t="s">
        <v>834</v>
      </c>
      <c r="B3320" s="1" t="s">
        <v>1018</v>
      </c>
      <c r="C3320" s="291" t="s">
        <v>1012</v>
      </c>
      <c r="D3320" s="1">
        <v>-4</v>
      </c>
      <c r="E3320" s="1">
        <v>2.06</v>
      </c>
      <c r="J3320" s="64" t="s">
        <v>430</v>
      </c>
      <c r="K3320" s="64" t="s">
        <v>777</v>
      </c>
      <c r="L3320" s="64" t="s">
        <v>795</v>
      </c>
      <c r="M3320" s="64">
        <v>8</v>
      </c>
      <c r="N3320" s="64">
        <v>3.58</v>
      </c>
    </row>
    <row r="3321" spans="1:14" x14ac:dyDescent="0.25">
      <c r="A3321" t="s">
        <v>834</v>
      </c>
      <c r="B3321" s="1" t="s">
        <v>1018</v>
      </c>
      <c r="C3321" s="291" t="s">
        <v>1012</v>
      </c>
      <c r="D3321" s="1">
        <v>-3</v>
      </c>
      <c r="E3321" s="1">
        <v>2.19</v>
      </c>
      <c r="J3321" s="64" t="s">
        <v>430</v>
      </c>
      <c r="K3321" s="64" t="s">
        <v>777</v>
      </c>
      <c r="L3321" s="64" t="s">
        <v>795</v>
      </c>
      <c r="M3321" s="64">
        <v>9</v>
      </c>
      <c r="N3321" s="64">
        <v>3.87</v>
      </c>
    </row>
    <row r="3322" spans="1:14" x14ac:dyDescent="0.25">
      <c r="A3322" t="s">
        <v>834</v>
      </c>
      <c r="B3322" s="1" t="s">
        <v>1018</v>
      </c>
      <c r="C3322" s="291" t="s">
        <v>1012</v>
      </c>
      <c r="D3322" s="1">
        <v>-2</v>
      </c>
      <c r="E3322" s="1">
        <v>2.33</v>
      </c>
      <c r="J3322" s="64" t="s">
        <v>430</v>
      </c>
      <c r="K3322" s="64" t="s">
        <v>777</v>
      </c>
      <c r="L3322" s="64" t="s">
        <v>795</v>
      </c>
      <c r="M3322" s="64">
        <v>10</v>
      </c>
      <c r="N3322" s="64">
        <v>4.16</v>
      </c>
    </row>
    <row r="3323" spans="1:14" x14ac:dyDescent="0.25">
      <c r="A3323" t="s">
        <v>834</v>
      </c>
      <c r="B3323" s="1" t="s">
        <v>1018</v>
      </c>
      <c r="C3323" s="291" t="s">
        <v>1012</v>
      </c>
      <c r="D3323" s="1">
        <v>-1</v>
      </c>
      <c r="E3323" s="1">
        <v>2.46</v>
      </c>
      <c r="J3323" s="64" t="s">
        <v>430</v>
      </c>
      <c r="K3323" s="64" t="s">
        <v>777</v>
      </c>
      <c r="L3323" s="64" t="s">
        <v>795</v>
      </c>
      <c r="M3323" s="64">
        <v>11</v>
      </c>
      <c r="N3323" s="64">
        <v>4.45</v>
      </c>
    </row>
    <row r="3324" spans="1:14" x14ac:dyDescent="0.25">
      <c r="A3324" t="s">
        <v>834</v>
      </c>
      <c r="B3324" s="1" t="s">
        <v>1018</v>
      </c>
      <c r="C3324" s="291" t="s">
        <v>1012</v>
      </c>
      <c r="D3324" s="1">
        <v>0</v>
      </c>
      <c r="E3324" s="1">
        <v>2.59</v>
      </c>
      <c r="J3324" s="64" t="s">
        <v>430</v>
      </c>
      <c r="K3324" s="64" t="s">
        <v>777</v>
      </c>
      <c r="L3324" s="64" t="s">
        <v>795</v>
      </c>
      <c r="M3324" s="64">
        <v>12</v>
      </c>
      <c r="N3324" s="64">
        <v>4.74</v>
      </c>
    </row>
    <row r="3325" spans="1:14" x14ac:dyDescent="0.25">
      <c r="A3325" t="s">
        <v>834</v>
      </c>
      <c r="B3325" s="1" t="s">
        <v>1018</v>
      </c>
      <c r="C3325" s="291" t="s">
        <v>1012</v>
      </c>
      <c r="D3325" s="1">
        <v>1</v>
      </c>
      <c r="E3325" s="1">
        <v>2.73</v>
      </c>
      <c r="J3325" s="64" t="s">
        <v>430</v>
      </c>
      <c r="K3325" s="64" t="s">
        <v>777</v>
      </c>
      <c r="L3325" s="64" t="s">
        <v>795</v>
      </c>
      <c r="M3325" s="64">
        <v>13</v>
      </c>
      <c r="N3325" s="64">
        <v>5.0199999999999996</v>
      </c>
    </row>
    <row r="3326" spans="1:14" x14ac:dyDescent="0.25">
      <c r="A3326" t="s">
        <v>834</v>
      </c>
      <c r="B3326" s="1" t="s">
        <v>1018</v>
      </c>
      <c r="C3326" s="291" t="s">
        <v>1012</v>
      </c>
      <c r="D3326" s="1">
        <v>2</v>
      </c>
      <c r="E3326" s="1">
        <v>2.87</v>
      </c>
      <c r="J3326" s="64" t="s">
        <v>430</v>
      </c>
      <c r="K3326" s="64" t="s">
        <v>777</v>
      </c>
      <c r="L3326" s="64" t="s">
        <v>795</v>
      </c>
      <c r="M3326" s="64">
        <v>14</v>
      </c>
      <c r="N3326" s="64">
        <v>5.31</v>
      </c>
    </row>
    <row r="3327" spans="1:14" x14ac:dyDescent="0.25">
      <c r="A3327" t="s">
        <v>834</v>
      </c>
      <c r="B3327" s="1" t="s">
        <v>1018</v>
      </c>
      <c r="C3327" s="291" t="s">
        <v>1012</v>
      </c>
      <c r="D3327" s="1">
        <v>3</v>
      </c>
      <c r="E3327" s="1">
        <v>3.01</v>
      </c>
      <c r="J3327" s="64" t="s">
        <v>430</v>
      </c>
      <c r="K3327" s="64" t="s">
        <v>777</v>
      </c>
      <c r="L3327" s="64" t="s">
        <v>795</v>
      </c>
      <c r="M3327" s="64">
        <v>15</v>
      </c>
      <c r="N3327" s="64">
        <v>5.59</v>
      </c>
    </row>
    <row r="3328" spans="1:14" x14ac:dyDescent="0.25">
      <c r="A3328" t="s">
        <v>834</v>
      </c>
      <c r="B3328" s="1" t="s">
        <v>1018</v>
      </c>
      <c r="C3328" s="291" t="s">
        <v>1012</v>
      </c>
      <c r="D3328" s="1">
        <v>4</v>
      </c>
      <c r="E3328" s="1">
        <v>3.15</v>
      </c>
      <c r="J3328" s="64" t="s">
        <v>430</v>
      </c>
      <c r="K3328" s="64" t="s">
        <v>777</v>
      </c>
      <c r="L3328" s="64" t="s">
        <v>795</v>
      </c>
      <c r="M3328" s="64">
        <v>16</v>
      </c>
      <c r="N3328" s="64">
        <v>5.74</v>
      </c>
    </row>
    <row r="3329" spans="1:14" x14ac:dyDescent="0.25">
      <c r="A3329" t="s">
        <v>834</v>
      </c>
      <c r="B3329" s="1" t="s">
        <v>1018</v>
      </c>
      <c r="C3329" s="291" t="s">
        <v>1012</v>
      </c>
      <c r="D3329" s="1">
        <v>5</v>
      </c>
      <c r="E3329" s="1">
        <v>3.29</v>
      </c>
      <c r="J3329" s="64" t="s">
        <v>430</v>
      </c>
      <c r="K3329" s="64" t="s">
        <v>777</v>
      </c>
      <c r="L3329" s="64" t="s">
        <v>795</v>
      </c>
      <c r="M3329" s="64">
        <v>17</v>
      </c>
      <c r="N3329" s="64">
        <v>5.88</v>
      </c>
    </row>
    <row r="3330" spans="1:14" x14ac:dyDescent="0.25">
      <c r="A3330" t="s">
        <v>834</v>
      </c>
      <c r="B3330" s="1" t="s">
        <v>1018</v>
      </c>
      <c r="C3330" s="291" t="s">
        <v>1012</v>
      </c>
      <c r="D3330" s="1">
        <v>6</v>
      </c>
      <c r="E3330" s="1">
        <v>3.41</v>
      </c>
      <c r="J3330" s="64" t="s">
        <v>430</v>
      </c>
      <c r="K3330" s="64" t="s">
        <v>777</v>
      </c>
      <c r="L3330" s="64" t="s">
        <v>795</v>
      </c>
      <c r="M3330" s="64">
        <v>18</v>
      </c>
      <c r="N3330" s="64">
        <v>6.03</v>
      </c>
    </row>
    <row r="3331" spans="1:14" x14ac:dyDescent="0.25">
      <c r="A3331" t="s">
        <v>834</v>
      </c>
      <c r="B3331" s="1" t="s">
        <v>1018</v>
      </c>
      <c r="C3331" s="291" t="s">
        <v>1012</v>
      </c>
      <c r="D3331" s="1">
        <v>7</v>
      </c>
      <c r="E3331" s="1">
        <v>3.54</v>
      </c>
      <c r="J3331" s="64" t="s">
        <v>430</v>
      </c>
      <c r="K3331" s="64" t="s">
        <v>777</v>
      </c>
      <c r="L3331" s="64" t="s">
        <v>795</v>
      </c>
      <c r="M3331" s="64">
        <v>19</v>
      </c>
      <c r="N3331" s="64">
        <v>6.17</v>
      </c>
    </row>
    <row r="3332" spans="1:14" x14ac:dyDescent="0.25">
      <c r="A3332" t="s">
        <v>834</v>
      </c>
      <c r="B3332" s="1" t="s">
        <v>1018</v>
      </c>
      <c r="C3332" s="291" t="s">
        <v>1012</v>
      </c>
      <c r="D3332" s="1">
        <v>8</v>
      </c>
      <c r="E3332" s="1">
        <v>3.66</v>
      </c>
      <c r="J3332" s="64" t="s">
        <v>430</v>
      </c>
      <c r="K3332" s="64" t="s">
        <v>777</v>
      </c>
      <c r="L3332" s="64" t="s">
        <v>795</v>
      </c>
      <c r="M3332" s="64">
        <v>20</v>
      </c>
      <c r="N3332" s="64">
        <v>6.32</v>
      </c>
    </row>
    <row r="3333" spans="1:14" x14ac:dyDescent="0.25">
      <c r="A3333" t="s">
        <v>834</v>
      </c>
      <c r="B3333" s="1" t="s">
        <v>1018</v>
      </c>
      <c r="C3333" s="291" t="s">
        <v>1012</v>
      </c>
      <c r="D3333" s="1">
        <v>9</v>
      </c>
      <c r="E3333" s="1">
        <v>3.79</v>
      </c>
      <c r="J3333" s="64" t="s">
        <v>430</v>
      </c>
      <c r="K3333" s="64" t="s">
        <v>777</v>
      </c>
      <c r="L3333" s="64" t="s">
        <v>796</v>
      </c>
      <c r="M3333" s="64">
        <v>3</v>
      </c>
      <c r="N3333" s="64">
        <v>2.5499999999999998</v>
      </c>
    </row>
    <row r="3334" spans="1:14" x14ac:dyDescent="0.25">
      <c r="A3334" t="s">
        <v>834</v>
      </c>
      <c r="B3334" s="1" t="s">
        <v>1018</v>
      </c>
      <c r="C3334" s="291" t="s">
        <v>1012</v>
      </c>
      <c r="D3334" s="1">
        <v>10</v>
      </c>
      <c r="E3334" s="1">
        <v>3.91</v>
      </c>
      <c r="J3334" s="64" t="s">
        <v>430</v>
      </c>
      <c r="K3334" s="64" t="s">
        <v>777</v>
      </c>
      <c r="L3334" s="64" t="s">
        <v>796</v>
      </c>
      <c r="M3334" s="64">
        <v>4</v>
      </c>
      <c r="N3334" s="64">
        <v>3.46</v>
      </c>
    </row>
    <row r="3335" spans="1:14" x14ac:dyDescent="0.25">
      <c r="A3335" t="s">
        <v>834</v>
      </c>
      <c r="B3335" s="1" t="s">
        <v>1018</v>
      </c>
      <c r="C3335" s="291" t="s">
        <v>2409</v>
      </c>
      <c r="D3335" s="1">
        <v>-10</v>
      </c>
      <c r="E3335" s="1">
        <v>1.24</v>
      </c>
      <c r="J3335" s="64" t="s">
        <v>430</v>
      </c>
      <c r="K3335" s="64" t="s">
        <v>777</v>
      </c>
      <c r="L3335" s="64" t="s">
        <v>796</v>
      </c>
      <c r="M3335" s="64">
        <v>5</v>
      </c>
      <c r="N3335" s="64">
        <v>4.3600000000000003</v>
      </c>
    </row>
    <row r="3336" spans="1:14" x14ac:dyDescent="0.25">
      <c r="A3336" t="s">
        <v>834</v>
      </c>
      <c r="B3336" s="1" t="s">
        <v>1018</v>
      </c>
      <c r="C3336" s="291" t="s">
        <v>2409</v>
      </c>
      <c r="D3336" s="1">
        <v>-9</v>
      </c>
      <c r="E3336" s="1">
        <v>1.37</v>
      </c>
      <c r="J3336" s="64" t="s">
        <v>430</v>
      </c>
      <c r="K3336" s="64" t="s">
        <v>777</v>
      </c>
      <c r="L3336" s="64" t="s">
        <v>796</v>
      </c>
      <c r="M3336" s="64">
        <v>6</v>
      </c>
      <c r="N3336" s="64">
        <v>5.27</v>
      </c>
    </row>
    <row r="3337" spans="1:14" x14ac:dyDescent="0.25">
      <c r="A3337" t="s">
        <v>834</v>
      </c>
      <c r="B3337" s="1" t="s">
        <v>1018</v>
      </c>
      <c r="C3337" s="291" t="s">
        <v>2409</v>
      </c>
      <c r="D3337" s="1">
        <v>-8</v>
      </c>
      <c r="E3337" s="1">
        <v>1.5</v>
      </c>
      <c r="J3337" s="64" t="s">
        <v>430</v>
      </c>
      <c r="K3337" s="64" t="s">
        <v>777</v>
      </c>
      <c r="L3337" s="64" t="s">
        <v>796</v>
      </c>
      <c r="M3337" s="64">
        <v>7</v>
      </c>
      <c r="N3337" s="64">
        <v>5.87</v>
      </c>
    </row>
    <row r="3338" spans="1:14" x14ac:dyDescent="0.25">
      <c r="A3338" t="s">
        <v>834</v>
      </c>
      <c r="B3338" s="1" t="s">
        <v>1018</v>
      </c>
      <c r="C3338" s="291" t="s">
        <v>2409</v>
      </c>
      <c r="D3338" s="1">
        <v>-7</v>
      </c>
      <c r="E3338" s="1">
        <v>1.64</v>
      </c>
      <c r="J3338" s="64" t="s">
        <v>430</v>
      </c>
      <c r="K3338" s="64" t="s">
        <v>777</v>
      </c>
      <c r="L3338" s="64" t="s">
        <v>796</v>
      </c>
      <c r="M3338" s="64">
        <v>8</v>
      </c>
      <c r="N3338" s="64">
        <v>6.47</v>
      </c>
    </row>
    <row r="3339" spans="1:14" x14ac:dyDescent="0.25">
      <c r="A3339" t="s">
        <v>834</v>
      </c>
      <c r="B3339" s="1" t="s">
        <v>1018</v>
      </c>
      <c r="C3339" s="291" t="s">
        <v>2409</v>
      </c>
      <c r="D3339" s="1">
        <v>-6</v>
      </c>
      <c r="E3339" s="1">
        <v>1.79</v>
      </c>
      <c r="J3339" s="64" t="s">
        <v>430</v>
      </c>
      <c r="K3339" s="64" t="s">
        <v>777</v>
      </c>
      <c r="L3339" s="64" t="s">
        <v>796</v>
      </c>
      <c r="M3339" s="64">
        <v>9</v>
      </c>
      <c r="N3339" s="64">
        <v>7.07</v>
      </c>
    </row>
    <row r="3340" spans="1:14" x14ac:dyDescent="0.25">
      <c r="A3340" t="s">
        <v>834</v>
      </c>
      <c r="B3340" s="1" t="s">
        <v>1018</v>
      </c>
      <c r="C3340" s="291" t="s">
        <v>2409</v>
      </c>
      <c r="D3340" s="1">
        <v>-5</v>
      </c>
      <c r="E3340" s="1">
        <v>1.9</v>
      </c>
      <c r="J3340" s="64" t="s">
        <v>430</v>
      </c>
      <c r="K3340" s="64" t="s">
        <v>777</v>
      </c>
      <c r="L3340" s="64" t="s">
        <v>796</v>
      </c>
      <c r="M3340" s="64">
        <v>10</v>
      </c>
      <c r="N3340" s="64">
        <v>8.1300000000000008</v>
      </c>
    </row>
    <row r="3341" spans="1:14" x14ac:dyDescent="0.25">
      <c r="A3341" t="s">
        <v>834</v>
      </c>
      <c r="B3341" s="1" t="s">
        <v>1018</v>
      </c>
      <c r="C3341" s="291" t="s">
        <v>2409</v>
      </c>
      <c r="D3341" s="1">
        <v>-4</v>
      </c>
      <c r="E3341" s="1">
        <v>2.04</v>
      </c>
      <c r="J3341" s="64" t="s">
        <v>430</v>
      </c>
      <c r="K3341" s="64" t="s">
        <v>777</v>
      </c>
      <c r="L3341" s="64" t="s">
        <v>796</v>
      </c>
      <c r="M3341" s="64">
        <v>11</v>
      </c>
      <c r="N3341" s="64">
        <v>9.18</v>
      </c>
    </row>
    <row r="3342" spans="1:14" x14ac:dyDescent="0.25">
      <c r="A3342" t="s">
        <v>834</v>
      </c>
      <c r="B3342" s="1" t="s">
        <v>1018</v>
      </c>
      <c r="C3342" s="291" t="s">
        <v>2409</v>
      </c>
      <c r="D3342" s="1">
        <v>-3</v>
      </c>
      <c r="E3342" s="1">
        <v>2.1800000000000002</v>
      </c>
      <c r="J3342" s="64" t="s">
        <v>430</v>
      </c>
      <c r="K3342" s="64" t="s">
        <v>777</v>
      </c>
      <c r="L3342" s="64" t="s">
        <v>796</v>
      </c>
      <c r="M3342" s="64">
        <v>12</v>
      </c>
      <c r="N3342" s="64">
        <v>10.24</v>
      </c>
    </row>
    <row r="3343" spans="1:14" x14ac:dyDescent="0.25">
      <c r="A3343" t="s">
        <v>834</v>
      </c>
      <c r="B3343" s="1" t="s">
        <v>1018</v>
      </c>
      <c r="C3343" s="291" t="s">
        <v>2409</v>
      </c>
      <c r="D3343" s="1">
        <v>-2</v>
      </c>
      <c r="E3343" s="1">
        <v>2.33</v>
      </c>
      <c r="J3343" s="64" t="s">
        <v>430</v>
      </c>
      <c r="K3343" s="64" t="s">
        <v>777</v>
      </c>
      <c r="L3343" s="64" t="s">
        <v>796</v>
      </c>
      <c r="M3343" s="64">
        <v>13</v>
      </c>
      <c r="N3343" s="64">
        <v>11.03</v>
      </c>
    </row>
    <row r="3344" spans="1:14" x14ac:dyDescent="0.25">
      <c r="A3344" t="s">
        <v>834</v>
      </c>
      <c r="B3344" s="1" t="s">
        <v>1018</v>
      </c>
      <c r="C3344" s="291" t="s">
        <v>2409</v>
      </c>
      <c r="D3344" s="1">
        <v>-1</v>
      </c>
      <c r="E3344" s="1">
        <v>2.4700000000000002</v>
      </c>
      <c r="J3344" s="64" t="s">
        <v>430</v>
      </c>
      <c r="K3344" s="64" t="s">
        <v>777</v>
      </c>
      <c r="L3344" s="64" t="s">
        <v>796</v>
      </c>
      <c r="M3344" s="64">
        <v>14</v>
      </c>
      <c r="N3344" s="64">
        <v>11.81</v>
      </c>
    </row>
    <row r="3345" spans="1:14" x14ac:dyDescent="0.25">
      <c r="A3345" t="s">
        <v>834</v>
      </c>
      <c r="B3345" s="1" t="s">
        <v>1018</v>
      </c>
      <c r="C3345" s="291" t="s">
        <v>2409</v>
      </c>
      <c r="D3345" s="1">
        <v>0</v>
      </c>
      <c r="E3345" s="1">
        <v>2.61</v>
      </c>
      <c r="J3345" s="64" t="s">
        <v>430</v>
      </c>
      <c r="K3345" s="64" t="s">
        <v>777</v>
      </c>
      <c r="L3345" s="64" t="s">
        <v>796</v>
      </c>
      <c r="M3345" s="64">
        <v>15</v>
      </c>
      <c r="N3345" s="64">
        <v>12.6</v>
      </c>
    </row>
    <row r="3346" spans="1:14" x14ac:dyDescent="0.25">
      <c r="A3346" t="s">
        <v>834</v>
      </c>
      <c r="B3346" s="1" t="s">
        <v>1018</v>
      </c>
      <c r="C3346" s="291" t="s">
        <v>2409</v>
      </c>
      <c r="D3346" s="1">
        <v>1</v>
      </c>
      <c r="E3346" s="1">
        <v>2.75</v>
      </c>
      <c r="J3346" s="64" t="s">
        <v>430</v>
      </c>
      <c r="K3346" s="64" t="s">
        <v>777</v>
      </c>
      <c r="L3346" s="64" t="s">
        <v>796</v>
      </c>
      <c r="M3346" s="64">
        <v>16</v>
      </c>
      <c r="N3346" s="64">
        <v>13.24</v>
      </c>
    </row>
    <row r="3347" spans="1:14" x14ac:dyDescent="0.25">
      <c r="A3347" t="s">
        <v>834</v>
      </c>
      <c r="B3347" s="1" t="s">
        <v>1018</v>
      </c>
      <c r="C3347" s="291" t="s">
        <v>2409</v>
      </c>
      <c r="D3347" s="1">
        <v>2</v>
      </c>
      <c r="E3347" s="1">
        <v>2.9</v>
      </c>
      <c r="J3347" s="64" t="s">
        <v>430</v>
      </c>
      <c r="K3347" s="64" t="s">
        <v>777</v>
      </c>
      <c r="L3347" s="64" t="s">
        <v>796</v>
      </c>
      <c r="M3347" s="64">
        <v>17</v>
      </c>
      <c r="N3347" s="64">
        <v>13.88</v>
      </c>
    </row>
    <row r="3348" spans="1:14" x14ac:dyDescent="0.25">
      <c r="A3348" t="s">
        <v>834</v>
      </c>
      <c r="B3348" s="1" t="s">
        <v>1018</v>
      </c>
      <c r="C3348" s="291" t="s">
        <v>2409</v>
      </c>
      <c r="D3348" s="1">
        <v>3</v>
      </c>
      <c r="E3348" s="1">
        <v>3.04</v>
      </c>
      <c r="J3348" s="64" t="s">
        <v>430</v>
      </c>
      <c r="K3348" s="64" t="s">
        <v>777</v>
      </c>
      <c r="L3348" s="64" t="s">
        <v>796</v>
      </c>
      <c r="M3348" s="64">
        <v>18</v>
      </c>
      <c r="N3348" s="64">
        <v>14.53</v>
      </c>
    </row>
    <row r="3349" spans="1:14" x14ac:dyDescent="0.25">
      <c r="A3349" t="s">
        <v>834</v>
      </c>
      <c r="B3349" s="1" t="s">
        <v>1018</v>
      </c>
      <c r="C3349" s="291" t="s">
        <v>2409</v>
      </c>
      <c r="D3349" s="1">
        <v>4</v>
      </c>
      <c r="E3349" s="1">
        <v>3.19</v>
      </c>
      <c r="J3349" s="64" t="s">
        <v>430</v>
      </c>
      <c r="K3349" s="64" t="s">
        <v>777</v>
      </c>
      <c r="L3349" s="64" t="s">
        <v>796</v>
      </c>
      <c r="M3349" s="64">
        <v>19</v>
      </c>
      <c r="N3349" s="64">
        <v>15.17</v>
      </c>
    </row>
    <row r="3350" spans="1:14" x14ac:dyDescent="0.25">
      <c r="A3350" t="s">
        <v>834</v>
      </c>
      <c r="B3350" s="1" t="s">
        <v>1018</v>
      </c>
      <c r="C3350" s="291" t="s">
        <v>2409</v>
      </c>
      <c r="D3350" s="1">
        <v>5</v>
      </c>
      <c r="E3350" s="1">
        <v>3.33</v>
      </c>
      <c r="J3350" s="64" t="s">
        <v>430</v>
      </c>
      <c r="K3350" s="64" t="s">
        <v>777</v>
      </c>
      <c r="L3350" s="64" t="s">
        <v>796</v>
      </c>
      <c r="M3350" s="64">
        <v>20</v>
      </c>
      <c r="N3350" s="64">
        <v>15.81</v>
      </c>
    </row>
    <row r="3351" spans="1:14" x14ac:dyDescent="0.25">
      <c r="A3351" t="s">
        <v>834</v>
      </c>
      <c r="B3351" s="1" t="s">
        <v>1018</v>
      </c>
      <c r="C3351" s="291" t="s">
        <v>2409</v>
      </c>
      <c r="D3351" s="1">
        <v>6</v>
      </c>
      <c r="E3351" s="1">
        <v>3.44</v>
      </c>
      <c r="J3351" s="64" t="s">
        <v>430</v>
      </c>
      <c r="K3351" s="64" t="s">
        <v>777</v>
      </c>
      <c r="L3351" s="64" t="s">
        <v>797</v>
      </c>
      <c r="M3351" s="64">
        <v>3</v>
      </c>
      <c r="N3351" s="64">
        <v>2.34</v>
      </c>
    </row>
    <row r="3352" spans="1:14" x14ac:dyDescent="0.25">
      <c r="A3352" t="s">
        <v>834</v>
      </c>
      <c r="B3352" s="1" t="s">
        <v>1018</v>
      </c>
      <c r="C3352" s="291" t="s">
        <v>2409</v>
      </c>
      <c r="D3352" s="1">
        <v>7</v>
      </c>
      <c r="E3352" s="1">
        <v>3.56</v>
      </c>
      <c r="J3352" s="64" t="s">
        <v>430</v>
      </c>
      <c r="K3352" s="64" t="s">
        <v>777</v>
      </c>
      <c r="L3352" s="64" t="s">
        <v>797</v>
      </c>
      <c r="M3352" s="64">
        <v>4</v>
      </c>
      <c r="N3352" s="64">
        <v>2.79</v>
      </c>
    </row>
    <row r="3353" spans="1:14" x14ac:dyDescent="0.25">
      <c r="A3353" t="s">
        <v>834</v>
      </c>
      <c r="B3353" s="1" t="s">
        <v>1018</v>
      </c>
      <c r="C3353" s="291" t="s">
        <v>2409</v>
      </c>
      <c r="D3353" s="1">
        <v>8</v>
      </c>
      <c r="E3353" s="1">
        <v>3.67</v>
      </c>
      <c r="J3353" s="64" t="s">
        <v>430</v>
      </c>
      <c r="K3353" s="64" t="s">
        <v>777</v>
      </c>
      <c r="L3353" s="64" t="s">
        <v>797</v>
      </c>
      <c r="M3353" s="64">
        <v>5</v>
      </c>
      <c r="N3353" s="64">
        <v>3.24</v>
      </c>
    </row>
    <row r="3354" spans="1:14" x14ac:dyDescent="0.25">
      <c r="A3354" t="s">
        <v>834</v>
      </c>
      <c r="B3354" s="1" t="s">
        <v>1018</v>
      </c>
      <c r="C3354" s="291" t="s">
        <v>2409</v>
      </c>
      <c r="D3354" s="1">
        <v>9</v>
      </c>
      <c r="E3354" s="1">
        <v>3.79</v>
      </c>
      <c r="J3354" s="64" t="s">
        <v>430</v>
      </c>
      <c r="K3354" s="64" t="s">
        <v>777</v>
      </c>
      <c r="L3354" s="64" t="s">
        <v>797</v>
      </c>
      <c r="M3354" s="64">
        <v>6</v>
      </c>
      <c r="N3354" s="64">
        <v>3.69</v>
      </c>
    </row>
    <row r="3355" spans="1:14" x14ac:dyDescent="0.25">
      <c r="A3355" t="s">
        <v>834</v>
      </c>
      <c r="B3355" s="1" t="s">
        <v>1018</v>
      </c>
      <c r="C3355" s="291" t="s">
        <v>2409</v>
      </c>
      <c r="D3355" s="1">
        <v>10</v>
      </c>
      <c r="E3355" s="1">
        <v>3.9</v>
      </c>
      <c r="J3355" s="64" t="s">
        <v>430</v>
      </c>
      <c r="K3355" s="64" t="s">
        <v>777</v>
      </c>
      <c r="L3355" s="64" t="s">
        <v>797</v>
      </c>
      <c r="M3355" s="64">
        <v>7</v>
      </c>
      <c r="N3355" s="64">
        <v>3.9</v>
      </c>
    </row>
    <row r="3356" spans="1:14" x14ac:dyDescent="0.25">
      <c r="A3356" t="s">
        <v>834</v>
      </c>
      <c r="B3356" s="1" t="s">
        <v>1018</v>
      </c>
      <c r="C3356" s="291" t="s">
        <v>1013</v>
      </c>
      <c r="D3356" s="1">
        <v>-10</v>
      </c>
      <c r="E3356" s="1">
        <v>1.53</v>
      </c>
      <c r="J3356" s="64" t="s">
        <v>430</v>
      </c>
      <c r="K3356" s="64" t="s">
        <v>777</v>
      </c>
      <c r="L3356" s="64" t="s">
        <v>797</v>
      </c>
      <c r="M3356" s="64">
        <v>8</v>
      </c>
      <c r="N3356" s="64">
        <v>4.12</v>
      </c>
    </row>
    <row r="3357" spans="1:14" x14ac:dyDescent="0.25">
      <c r="A3357" t="s">
        <v>834</v>
      </c>
      <c r="B3357" s="1" t="s">
        <v>1018</v>
      </c>
      <c r="C3357" s="291" t="s">
        <v>1013</v>
      </c>
      <c r="D3357" s="1">
        <v>-9</v>
      </c>
      <c r="E3357" s="1">
        <v>1.66</v>
      </c>
      <c r="J3357" s="64" t="s">
        <v>430</v>
      </c>
      <c r="K3357" s="64" t="s">
        <v>777</v>
      </c>
      <c r="L3357" s="64" t="s">
        <v>797</v>
      </c>
      <c r="M3357" s="64">
        <v>9</v>
      </c>
      <c r="N3357" s="64">
        <v>4.33</v>
      </c>
    </row>
    <row r="3358" spans="1:14" x14ac:dyDescent="0.25">
      <c r="A3358" t="s">
        <v>834</v>
      </c>
      <c r="B3358" s="1" t="s">
        <v>1018</v>
      </c>
      <c r="C3358" s="291" t="s">
        <v>1013</v>
      </c>
      <c r="D3358" s="1">
        <v>-8</v>
      </c>
      <c r="E3358" s="1">
        <v>1.8</v>
      </c>
      <c r="J3358" s="64" t="s">
        <v>430</v>
      </c>
      <c r="K3358" s="64" t="s">
        <v>777</v>
      </c>
      <c r="L3358" s="64" t="s">
        <v>797</v>
      </c>
      <c r="M3358" s="64">
        <v>10</v>
      </c>
      <c r="N3358" s="64">
        <v>4.59</v>
      </c>
    </row>
    <row r="3359" spans="1:14" x14ac:dyDescent="0.25">
      <c r="A3359" t="s">
        <v>834</v>
      </c>
      <c r="B3359" s="1" t="s">
        <v>1018</v>
      </c>
      <c r="C3359" s="291" t="s">
        <v>1013</v>
      </c>
      <c r="D3359" s="1">
        <v>-7</v>
      </c>
      <c r="E3359" s="1">
        <v>1.93</v>
      </c>
      <c r="J3359" s="64" t="s">
        <v>430</v>
      </c>
      <c r="K3359" s="64" t="s">
        <v>777</v>
      </c>
      <c r="L3359" s="64" t="s">
        <v>797</v>
      </c>
      <c r="M3359" s="64">
        <v>11</v>
      </c>
      <c r="N3359" s="64">
        <v>4.8600000000000003</v>
      </c>
    </row>
    <row r="3360" spans="1:14" x14ac:dyDescent="0.25">
      <c r="A3360" t="s">
        <v>834</v>
      </c>
      <c r="B3360" s="1" t="s">
        <v>1018</v>
      </c>
      <c r="C3360" s="291" t="s">
        <v>1013</v>
      </c>
      <c r="D3360" s="1">
        <v>-6</v>
      </c>
      <c r="E3360" s="1">
        <v>2.0699999999999998</v>
      </c>
      <c r="J3360" s="64" t="s">
        <v>430</v>
      </c>
      <c r="K3360" s="64" t="s">
        <v>777</v>
      </c>
      <c r="L3360" s="64" t="s">
        <v>797</v>
      </c>
      <c r="M3360" s="64">
        <v>12</v>
      </c>
      <c r="N3360" s="64">
        <v>5.12</v>
      </c>
    </row>
    <row r="3361" spans="1:14" x14ac:dyDescent="0.25">
      <c r="A3361" t="s">
        <v>834</v>
      </c>
      <c r="B3361" s="1" t="s">
        <v>1018</v>
      </c>
      <c r="C3361" s="291" t="s">
        <v>1013</v>
      </c>
      <c r="D3361" s="1">
        <v>-5</v>
      </c>
      <c r="E3361" s="1">
        <v>2.2000000000000002</v>
      </c>
      <c r="J3361" s="64" t="s">
        <v>430</v>
      </c>
      <c r="K3361" s="64" t="s">
        <v>777</v>
      </c>
      <c r="L3361" s="64" t="s">
        <v>797</v>
      </c>
      <c r="M3361" s="64">
        <v>13</v>
      </c>
      <c r="N3361" s="64">
        <v>5.35</v>
      </c>
    </row>
    <row r="3362" spans="1:14" x14ac:dyDescent="0.25">
      <c r="A3362" t="s">
        <v>834</v>
      </c>
      <c r="B3362" s="1" t="s">
        <v>1018</v>
      </c>
      <c r="C3362" s="291" t="s">
        <v>1013</v>
      </c>
      <c r="D3362" s="1">
        <v>-4</v>
      </c>
      <c r="E3362" s="1">
        <v>2.34</v>
      </c>
      <c r="J3362" s="64" t="s">
        <v>430</v>
      </c>
      <c r="K3362" s="64" t="s">
        <v>777</v>
      </c>
      <c r="L3362" s="64" t="s">
        <v>797</v>
      </c>
      <c r="M3362" s="64">
        <v>14</v>
      </c>
      <c r="N3362" s="64">
        <v>5.58</v>
      </c>
    </row>
    <row r="3363" spans="1:14" x14ac:dyDescent="0.25">
      <c r="A3363" t="s">
        <v>834</v>
      </c>
      <c r="B3363" s="1" t="s">
        <v>1018</v>
      </c>
      <c r="C3363" s="291" t="s">
        <v>1013</v>
      </c>
      <c r="D3363" s="1">
        <v>-3</v>
      </c>
      <c r="E3363" s="1">
        <v>2.4700000000000002</v>
      </c>
      <c r="J3363" s="64" t="s">
        <v>430</v>
      </c>
      <c r="K3363" s="64" t="s">
        <v>777</v>
      </c>
      <c r="L3363" s="64" t="s">
        <v>797</v>
      </c>
      <c r="M3363" s="64">
        <v>15</v>
      </c>
      <c r="N3363" s="64">
        <v>5.81</v>
      </c>
    </row>
    <row r="3364" spans="1:14" x14ac:dyDescent="0.25">
      <c r="A3364" t="s">
        <v>834</v>
      </c>
      <c r="B3364" s="1" t="s">
        <v>1018</v>
      </c>
      <c r="C3364" s="291" t="s">
        <v>1013</v>
      </c>
      <c r="D3364" s="1">
        <v>-2</v>
      </c>
      <c r="E3364" s="1">
        <v>2.61</v>
      </c>
      <c r="J3364" s="64" t="s">
        <v>430</v>
      </c>
      <c r="K3364" s="64" t="s">
        <v>777</v>
      </c>
      <c r="L3364" s="64" t="s">
        <v>797</v>
      </c>
      <c r="M3364" s="64">
        <v>16</v>
      </c>
      <c r="N3364" s="64">
        <v>6</v>
      </c>
    </row>
    <row r="3365" spans="1:14" x14ac:dyDescent="0.25">
      <c r="A3365" t="s">
        <v>834</v>
      </c>
      <c r="B3365" s="1" t="s">
        <v>1018</v>
      </c>
      <c r="C3365" s="291" t="s">
        <v>1013</v>
      </c>
      <c r="D3365" s="1">
        <v>-1</v>
      </c>
      <c r="E3365" s="1">
        <v>2.74</v>
      </c>
      <c r="J3365" s="64" t="s">
        <v>430</v>
      </c>
      <c r="K3365" s="64" t="s">
        <v>777</v>
      </c>
      <c r="L3365" s="64" t="s">
        <v>797</v>
      </c>
      <c r="M3365" s="64">
        <v>17</v>
      </c>
      <c r="N3365" s="64">
        <v>6.18</v>
      </c>
    </row>
    <row r="3366" spans="1:14" x14ac:dyDescent="0.25">
      <c r="A3366" t="s">
        <v>834</v>
      </c>
      <c r="B3366" s="1" t="s">
        <v>1018</v>
      </c>
      <c r="C3366" s="291" t="s">
        <v>1013</v>
      </c>
      <c r="D3366" s="1">
        <v>0</v>
      </c>
      <c r="E3366" s="1">
        <v>2.88</v>
      </c>
      <c r="J3366" s="64" t="s">
        <v>430</v>
      </c>
      <c r="K3366" s="64" t="s">
        <v>777</v>
      </c>
      <c r="L3366" s="64" t="s">
        <v>797</v>
      </c>
      <c r="M3366" s="64">
        <v>18</v>
      </c>
      <c r="N3366" s="64">
        <v>6.37</v>
      </c>
    </row>
    <row r="3367" spans="1:14" x14ac:dyDescent="0.25">
      <c r="A3367" t="s">
        <v>834</v>
      </c>
      <c r="B3367" s="1" t="s">
        <v>1018</v>
      </c>
      <c r="C3367" s="291" t="s">
        <v>1013</v>
      </c>
      <c r="D3367" s="1">
        <v>1</v>
      </c>
      <c r="E3367" s="1">
        <v>2.99</v>
      </c>
      <c r="J3367" s="64" t="s">
        <v>430</v>
      </c>
      <c r="K3367" s="64" t="s">
        <v>777</v>
      </c>
      <c r="L3367" s="64" t="s">
        <v>797</v>
      </c>
      <c r="M3367" s="64">
        <v>19</v>
      </c>
      <c r="N3367" s="64">
        <v>6.55</v>
      </c>
    </row>
    <row r="3368" spans="1:14" x14ac:dyDescent="0.25">
      <c r="A3368" t="s">
        <v>834</v>
      </c>
      <c r="B3368" s="1" t="s">
        <v>1018</v>
      </c>
      <c r="C3368" s="291" t="s">
        <v>1013</v>
      </c>
      <c r="D3368" s="1">
        <v>2</v>
      </c>
      <c r="E3368" s="1">
        <v>3.09</v>
      </c>
      <c r="J3368" s="64" t="s">
        <v>430</v>
      </c>
      <c r="K3368" s="64" t="s">
        <v>777</v>
      </c>
      <c r="L3368" s="64" t="s">
        <v>797</v>
      </c>
      <c r="M3368" s="64">
        <v>20</v>
      </c>
      <c r="N3368" s="64">
        <v>6.74</v>
      </c>
    </row>
    <row r="3369" spans="1:14" x14ac:dyDescent="0.25">
      <c r="A3369" t="s">
        <v>834</v>
      </c>
      <c r="B3369" s="1" t="s">
        <v>1018</v>
      </c>
      <c r="C3369" s="291" t="s">
        <v>1013</v>
      </c>
      <c r="D3369" s="1">
        <v>3</v>
      </c>
      <c r="E3369" s="1">
        <v>3.2</v>
      </c>
      <c r="J3369" s="64" t="s">
        <v>430</v>
      </c>
      <c r="K3369" s="64" t="s">
        <v>777</v>
      </c>
      <c r="L3369" s="64" t="s">
        <v>798</v>
      </c>
      <c r="M3369" s="64">
        <v>3</v>
      </c>
      <c r="N3369" s="64">
        <v>2.68</v>
      </c>
    </row>
    <row r="3370" spans="1:14" x14ac:dyDescent="0.25">
      <c r="A3370" t="s">
        <v>834</v>
      </c>
      <c r="B3370" s="1" t="s">
        <v>1018</v>
      </c>
      <c r="C3370" s="291" t="s">
        <v>1013</v>
      </c>
      <c r="D3370" s="1">
        <v>4</v>
      </c>
      <c r="E3370" s="1">
        <v>3.3</v>
      </c>
      <c r="J3370" s="64" t="s">
        <v>430</v>
      </c>
      <c r="K3370" s="64" t="s">
        <v>777</v>
      </c>
      <c r="L3370" s="64" t="s">
        <v>798</v>
      </c>
      <c r="M3370" s="64">
        <v>4</v>
      </c>
      <c r="N3370" s="64">
        <v>3.92</v>
      </c>
    </row>
    <row r="3371" spans="1:14" x14ac:dyDescent="0.25">
      <c r="A3371" t="s">
        <v>834</v>
      </c>
      <c r="B3371" s="1" t="s">
        <v>1018</v>
      </c>
      <c r="C3371" s="291" t="s">
        <v>1013</v>
      </c>
      <c r="D3371" s="1">
        <v>5</v>
      </c>
      <c r="E3371" s="1">
        <v>3.41</v>
      </c>
      <c r="J3371" s="64" t="s">
        <v>430</v>
      </c>
      <c r="K3371" s="64" t="s">
        <v>777</v>
      </c>
      <c r="L3371" s="64" t="s">
        <v>798</v>
      </c>
      <c r="M3371" s="64">
        <v>5</v>
      </c>
      <c r="N3371" s="64">
        <v>5.15</v>
      </c>
    </row>
    <row r="3372" spans="1:14" x14ac:dyDescent="0.25">
      <c r="A3372" t="s">
        <v>834</v>
      </c>
      <c r="B3372" s="1" t="s">
        <v>1018</v>
      </c>
      <c r="C3372" s="291" t="s">
        <v>1013</v>
      </c>
      <c r="D3372" s="1">
        <v>6</v>
      </c>
      <c r="E3372" s="1">
        <v>3.58</v>
      </c>
      <c r="J3372" s="64" t="s">
        <v>430</v>
      </c>
      <c r="K3372" s="64" t="s">
        <v>777</v>
      </c>
      <c r="L3372" s="64" t="s">
        <v>798</v>
      </c>
      <c r="M3372" s="64">
        <v>6</v>
      </c>
      <c r="N3372" s="64">
        <v>6.39</v>
      </c>
    </row>
    <row r="3373" spans="1:14" x14ac:dyDescent="0.25">
      <c r="A3373" t="s">
        <v>834</v>
      </c>
      <c r="B3373" s="1" t="s">
        <v>1018</v>
      </c>
      <c r="C3373" s="291" t="s">
        <v>1013</v>
      </c>
      <c r="D3373" s="1">
        <v>7</v>
      </c>
      <c r="E3373" s="1">
        <v>3.75</v>
      </c>
      <c r="J3373" s="64" t="s">
        <v>430</v>
      </c>
      <c r="K3373" s="64" t="s">
        <v>777</v>
      </c>
      <c r="L3373" s="64" t="s">
        <v>798</v>
      </c>
      <c r="M3373" s="64">
        <v>7</v>
      </c>
      <c r="N3373" s="64">
        <v>7.42</v>
      </c>
    </row>
    <row r="3374" spans="1:14" x14ac:dyDescent="0.25">
      <c r="A3374" t="s">
        <v>834</v>
      </c>
      <c r="B3374" s="1" t="s">
        <v>1018</v>
      </c>
      <c r="C3374" s="291" t="s">
        <v>1013</v>
      </c>
      <c r="D3374" s="1">
        <v>8</v>
      </c>
      <c r="E3374" s="1">
        <v>3.93</v>
      </c>
      <c r="J3374" s="64" t="s">
        <v>430</v>
      </c>
      <c r="K3374" s="64" t="s">
        <v>777</v>
      </c>
      <c r="L3374" s="64" t="s">
        <v>798</v>
      </c>
      <c r="M3374" s="64">
        <v>8</v>
      </c>
      <c r="N3374" s="64">
        <v>8.4600000000000009</v>
      </c>
    </row>
    <row r="3375" spans="1:14" x14ac:dyDescent="0.25">
      <c r="A3375" t="s">
        <v>834</v>
      </c>
      <c r="B3375" s="1" t="s">
        <v>1018</v>
      </c>
      <c r="C3375" s="291" t="s">
        <v>1013</v>
      </c>
      <c r="D3375" s="1">
        <v>9</v>
      </c>
      <c r="E3375" s="1">
        <v>4.0999999999999996</v>
      </c>
      <c r="J3375" s="64" t="s">
        <v>430</v>
      </c>
      <c r="K3375" s="64" t="s">
        <v>777</v>
      </c>
      <c r="L3375" s="64" t="s">
        <v>798</v>
      </c>
      <c r="M3375" s="64">
        <v>9</v>
      </c>
      <c r="N3375" s="64">
        <v>9.49</v>
      </c>
    </row>
    <row r="3376" spans="1:14" x14ac:dyDescent="0.25">
      <c r="A3376" t="s">
        <v>834</v>
      </c>
      <c r="B3376" s="1" t="s">
        <v>1018</v>
      </c>
      <c r="C3376" s="291" t="s">
        <v>1013</v>
      </c>
      <c r="D3376" s="1">
        <v>10</v>
      </c>
      <c r="E3376" s="1">
        <v>4.2699999999999996</v>
      </c>
      <c r="J3376" s="64" t="s">
        <v>430</v>
      </c>
      <c r="K3376" s="64" t="s">
        <v>777</v>
      </c>
      <c r="L3376" s="64" t="s">
        <v>798</v>
      </c>
      <c r="M3376" s="64">
        <v>10</v>
      </c>
      <c r="N3376" s="64">
        <v>10.050000000000001</v>
      </c>
    </row>
    <row r="3377" spans="1:14" x14ac:dyDescent="0.25">
      <c r="A3377" t="s">
        <v>834</v>
      </c>
      <c r="B3377" s="1" t="s">
        <v>1018</v>
      </c>
      <c r="C3377" s="291" t="s">
        <v>1014</v>
      </c>
      <c r="D3377" s="1">
        <v>-10</v>
      </c>
      <c r="E3377" s="1">
        <v>1.8</v>
      </c>
      <c r="J3377" s="64" t="s">
        <v>430</v>
      </c>
      <c r="K3377" s="64" t="s">
        <v>777</v>
      </c>
      <c r="L3377" s="64" t="s">
        <v>798</v>
      </c>
      <c r="M3377" s="64">
        <v>11</v>
      </c>
      <c r="N3377" s="64">
        <v>10.62</v>
      </c>
    </row>
    <row r="3378" spans="1:14" x14ac:dyDescent="0.25">
      <c r="A3378" t="s">
        <v>834</v>
      </c>
      <c r="B3378" s="1" t="s">
        <v>1018</v>
      </c>
      <c r="C3378" s="291" t="s">
        <v>1014</v>
      </c>
      <c r="D3378" s="1">
        <v>-9</v>
      </c>
      <c r="E3378" s="1">
        <v>1.96</v>
      </c>
      <c r="J3378" s="64" t="s">
        <v>430</v>
      </c>
      <c r="K3378" s="64" t="s">
        <v>777</v>
      </c>
      <c r="L3378" s="64" t="s">
        <v>798</v>
      </c>
      <c r="M3378" s="64">
        <v>12</v>
      </c>
      <c r="N3378" s="64">
        <v>11.18</v>
      </c>
    </row>
    <row r="3379" spans="1:14" x14ac:dyDescent="0.25">
      <c r="A3379" t="s">
        <v>834</v>
      </c>
      <c r="B3379" s="1" t="s">
        <v>1018</v>
      </c>
      <c r="C3379" s="291" t="s">
        <v>1014</v>
      </c>
      <c r="D3379" s="1">
        <v>-8</v>
      </c>
      <c r="E3379" s="1">
        <v>2.13</v>
      </c>
      <c r="J3379" s="64" t="s">
        <v>430</v>
      </c>
      <c r="K3379" s="64" t="s">
        <v>777</v>
      </c>
      <c r="L3379" s="64" t="s">
        <v>798</v>
      </c>
      <c r="M3379" s="64">
        <v>13</v>
      </c>
      <c r="N3379" s="64">
        <v>12.17</v>
      </c>
    </row>
    <row r="3380" spans="1:14" x14ac:dyDescent="0.25">
      <c r="A3380" t="s">
        <v>834</v>
      </c>
      <c r="B3380" s="1" t="s">
        <v>1018</v>
      </c>
      <c r="C3380" s="291" t="s">
        <v>1014</v>
      </c>
      <c r="D3380" s="1">
        <v>-7</v>
      </c>
      <c r="E3380" s="1">
        <v>2.29</v>
      </c>
      <c r="J3380" s="64" t="s">
        <v>430</v>
      </c>
      <c r="K3380" s="64" t="s">
        <v>777</v>
      </c>
      <c r="L3380" s="64" t="s">
        <v>798</v>
      </c>
      <c r="M3380" s="64">
        <v>14</v>
      </c>
      <c r="N3380" s="64">
        <v>13.15</v>
      </c>
    </row>
    <row r="3381" spans="1:14" x14ac:dyDescent="0.25">
      <c r="A3381" t="s">
        <v>834</v>
      </c>
      <c r="B3381" s="1" t="s">
        <v>1018</v>
      </c>
      <c r="C3381" s="291" t="s">
        <v>1014</v>
      </c>
      <c r="D3381" s="1">
        <v>-6</v>
      </c>
      <c r="E3381" s="1">
        <v>2.46</v>
      </c>
      <c r="J3381" s="64" t="s">
        <v>430</v>
      </c>
      <c r="K3381" s="64" t="s">
        <v>777</v>
      </c>
      <c r="L3381" s="64" t="s">
        <v>798</v>
      </c>
      <c r="M3381" s="64">
        <v>15</v>
      </c>
      <c r="N3381" s="64">
        <v>14.14</v>
      </c>
    </row>
    <row r="3382" spans="1:14" x14ac:dyDescent="0.25">
      <c r="A3382" t="s">
        <v>834</v>
      </c>
      <c r="B3382" s="1" t="s">
        <v>1018</v>
      </c>
      <c r="C3382" s="291" t="s">
        <v>1014</v>
      </c>
      <c r="D3382" s="1">
        <v>-5</v>
      </c>
      <c r="E3382" s="1">
        <v>2.62</v>
      </c>
      <c r="J3382" s="64" t="s">
        <v>430</v>
      </c>
      <c r="K3382" s="64" t="s">
        <v>777</v>
      </c>
      <c r="L3382" s="64" t="s">
        <v>798</v>
      </c>
      <c r="M3382" s="64">
        <v>16</v>
      </c>
      <c r="N3382" s="64">
        <v>14.71</v>
      </c>
    </row>
    <row r="3383" spans="1:14" x14ac:dyDescent="0.25">
      <c r="A3383" t="s">
        <v>834</v>
      </c>
      <c r="B3383" s="1" t="s">
        <v>1018</v>
      </c>
      <c r="C3383" s="291" t="s">
        <v>1014</v>
      </c>
      <c r="D3383" s="1">
        <v>-4</v>
      </c>
      <c r="E3383" s="1">
        <v>2.82</v>
      </c>
      <c r="J3383" s="64" t="s">
        <v>430</v>
      </c>
      <c r="K3383" s="64" t="s">
        <v>777</v>
      </c>
      <c r="L3383" s="64" t="s">
        <v>798</v>
      </c>
      <c r="M3383" s="64">
        <v>17</v>
      </c>
      <c r="N3383" s="64">
        <v>15.27</v>
      </c>
    </row>
    <row r="3384" spans="1:14" x14ac:dyDescent="0.25">
      <c r="A3384" t="s">
        <v>834</v>
      </c>
      <c r="B3384" s="1" t="s">
        <v>1018</v>
      </c>
      <c r="C3384" s="291" t="s">
        <v>1014</v>
      </c>
      <c r="D3384" s="1">
        <v>-3</v>
      </c>
      <c r="E3384" s="1">
        <v>3.02</v>
      </c>
      <c r="J3384" s="64" t="s">
        <v>430</v>
      </c>
      <c r="K3384" s="64" t="s">
        <v>777</v>
      </c>
      <c r="L3384" s="64" t="s">
        <v>798</v>
      </c>
      <c r="M3384" s="64">
        <v>18</v>
      </c>
      <c r="N3384" s="64">
        <v>15.84</v>
      </c>
    </row>
    <row r="3385" spans="1:14" x14ac:dyDescent="0.25">
      <c r="A3385" t="s">
        <v>834</v>
      </c>
      <c r="B3385" s="1" t="s">
        <v>1018</v>
      </c>
      <c r="C3385" s="291" t="s">
        <v>1014</v>
      </c>
      <c r="D3385" s="1">
        <v>-2</v>
      </c>
      <c r="E3385" s="1">
        <v>3.22</v>
      </c>
      <c r="J3385" s="64" t="s">
        <v>430</v>
      </c>
      <c r="K3385" s="64" t="s">
        <v>777</v>
      </c>
      <c r="L3385" s="64" t="s">
        <v>798</v>
      </c>
      <c r="M3385" s="64">
        <v>19</v>
      </c>
      <c r="N3385" s="64">
        <v>16.399999999999999</v>
      </c>
    </row>
    <row r="3386" spans="1:14" x14ac:dyDescent="0.25">
      <c r="A3386" t="s">
        <v>834</v>
      </c>
      <c r="B3386" s="1" t="s">
        <v>1018</v>
      </c>
      <c r="C3386" s="291" t="s">
        <v>1014</v>
      </c>
      <c r="D3386" s="1">
        <v>-1</v>
      </c>
      <c r="E3386" s="1">
        <v>3.42</v>
      </c>
      <c r="J3386" s="64" t="s">
        <v>430</v>
      </c>
      <c r="K3386" s="64" t="s">
        <v>777</v>
      </c>
      <c r="L3386" s="64" t="s">
        <v>798</v>
      </c>
      <c r="M3386" s="64">
        <v>20</v>
      </c>
      <c r="N3386" s="64">
        <v>16.97</v>
      </c>
    </row>
    <row r="3387" spans="1:14" x14ac:dyDescent="0.25">
      <c r="A3387" t="s">
        <v>834</v>
      </c>
      <c r="B3387" s="1" t="s">
        <v>1018</v>
      </c>
      <c r="C3387" s="291" t="s">
        <v>1014</v>
      </c>
      <c r="D3387" s="1">
        <v>0</v>
      </c>
      <c r="E3387" s="1">
        <v>3.62</v>
      </c>
      <c r="J3387" s="64" t="s">
        <v>430</v>
      </c>
      <c r="K3387" s="64" t="s">
        <v>777</v>
      </c>
      <c r="L3387" s="64" t="s">
        <v>799</v>
      </c>
      <c r="M3387" s="64">
        <v>3</v>
      </c>
      <c r="N3387" s="64">
        <v>2.4300000000000002</v>
      </c>
    </row>
    <row r="3388" spans="1:14" x14ac:dyDescent="0.25">
      <c r="A3388" t="s">
        <v>834</v>
      </c>
      <c r="B3388" s="1" t="s">
        <v>1018</v>
      </c>
      <c r="C3388" s="291" t="s">
        <v>1014</v>
      </c>
      <c r="D3388" s="1">
        <v>1</v>
      </c>
      <c r="E3388" s="1">
        <v>3.81</v>
      </c>
      <c r="J3388" s="64" t="s">
        <v>430</v>
      </c>
      <c r="K3388" s="64" t="s">
        <v>777</v>
      </c>
      <c r="L3388" s="64" t="s">
        <v>799</v>
      </c>
      <c r="M3388" s="64">
        <v>4</v>
      </c>
      <c r="N3388" s="64">
        <v>3.55</v>
      </c>
    </row>
    <row r="3389" spans="1:14" x14ac:dyDescent="0.25">
      <c r="A3389" t="s">
        <v>834</v>
      </c>
      <c r="B3389" s="1" t="s">
        <v>1018</v>
      </c>
      <c r="C3389" s="291" t="s">
        <v>1014</v>
      </c>
      <c r="D3389" s="1">
        <v>2</v>
      </c>
      <c r="E3389" s="1">
        <v>4</v>
      </c>
      <c r="J3389" s="64" t="s">
        <v>430</v>
      </c>
      <c r="K3389" s="64" t="s">
        <v>777</v>
      </c>
      <c r="L3389" s="64" t="s">
        <v>799</v>
      </c>
      <c r="M3389" s="64">
        <v>5</v>
      </c>
      <c r="N3389" s="64">
        <v>4.67</v>
      </c>
    </row>
    <row r="3390" spans="1:14" x14ac:dyDescent="0.25">
      <c r="A3390" t="s">
        <v>834</v>
      </c>
      <c r="B3390" s="1" t="s">
        <v>1018</v>
      </c>
      <c r="C3390" s="291" t="s">
        <v>1014</v>
      </c>
      <c r="D3390" s="1">
        <v>3</v>
      </c>
      <c r="E3390" s="1">
        <v>4.1900000000000004</v>
      </c>
      <c r="J3390" s="64" t="s">
        <v>430</v>
      </c>
      <c r="K3390" s="64" t="s">
        <v>777</v>
      </c>
      <c r="L3390" s="64" t="s">
        <v>799</v>
      </c>
      <c r="M3390" s="64">
        <v>6</v>
      </c>
      <c r="N3390" s="64">
        <v>5.79</v>
      </c>
    </row>
    <row r="3391" spans="1:14" x14ac:dyDescent="0.25">
      <c r="A3391" t="s">
        <v>834</v>
      </c>
      <c r="B3391" s="1" t="s">
        <v>1018</v>
      </c>
      <c r="C3391" s="291" t="s">
        <v>1014</v>
      </c>
      <c r="D3391" s="1">
        <v>4</v>
      </c>
      <c r="E3391" s="1">
        <v>4.38</v>
      </c>
      <c r="J3391" s="64" t="s">
        <v>430</v>
      </c>
      <c r="K3391" s="64" t="s">
        <v>777</v>
      </c>
      <c r="L3391" s="64" t="s">
        <v>799</v>
      </c>
      <c r="M3391" s="64">
        <v>7</v>
      </c>
      <c r="N3391" s="64">
        <v>6.72</v>
      </c>
    </row>
    <row r="3392" spans="1:14" x14ac:dyDescent="0.25">
      <c r="A3392" t="s">
        <v>834</v>
      </c>
      <c r="B3392" s="1" t="s">
        <v>1018</v>
      </c>
      <c r="C3392" s="291" t="s">
        <v>1014</v>
      </c>
      <c r="D3392" s="1">
        <v>5</v>
      </c>
      <c r="E3392" s="1">
        <v>4.57</v>
      </c>
      <c r="J3392" s="64" t="s">
        <v>430</v>
      </c>
      <c r="K3392" s="64" t="s">
        <v>777</v>
      </c>
      <c r="L3392" s="64" t="s">
        <v>799</v>
      </c>
      <c r="M3392" s="64">
        <v>8</v>
      </c>
      <c r="N3392" s="64">
        <v>7.66</v>
      </c>
    </row>
    <row r="3393" spans="1:14" x14ac:dyDescent="0.25">
      <c r="A3393" t="s">
        <v>834</v>
      </c>
      <c r="B3393" s="1" t="s">
        <v>1018</v>
      </c>
      <c r="C3393" s="291" t="s">
        <v>1014</v>
      </c>
      <c r="D3393" s="1">
        <v>6</v>
      </c>
      <c r="E3393" s="1">
        <v>4.7699999999999996</v>
      </c>
      <c r="J3393" s="64" t="s">
        <v>430</v>
      </c>
      <c r="K3393" s="64" t="s">
        <v>777</v>
      </c>
      <c r="L3393" s="64" t="s">
        <v>799</v>
      </c>
      <c r="M3393" s="64">
        <v>9</v>
      </c>
      <c r="N3393" s="64">
        <v>8.59</v>
      </c>
    </row>
    <row r="3394" spans="1:14" x14ac:dyDescent="0.25">
      <c r="A3394" t="s">
        <v>834</v>
      </c>
      <c r="B3394" s="1" t="s">
        <v>1018</v>
      </c>
      <c r="C3394" s="291" t="s">
        <v>1014</v>
      </c>
      <c r="D3394" s="1">
        <v>7</v>
      </c>
      <c r="E3394" s="1">
        <v>4.97</v>
      </c>
      <c r="J3394" s="64" t="s">
        <v>430</v>
      </c>
      <c r="K3394" s="64" t="s">
        <v>777</v>
      </c>
      <c r="L3394" s="64" t="s">
        <v>799</v>
      </c>
      <c r="M3394" s="64">
        <v>10</v>
      </c>
      <c r="N3394" s="64">
        <v>9.1</v>
      </c>
    </row>
    <row r="3395" spans="1:14" x14ac:dyDescent="0.25">
      <c r="A3395" t="s">
        <v>834</v>
      </c>
      <c r="B3395" s="1" t="s">
        <v>1018</v>
      </c>
      <c r="C3395" s="291" t="s">
        <v>1014</v>
      </c>
      <c r="D3395" s="1">
        <v>8</v>
      </c>
      <c r="E3395" s="1">
        <v>5.18</v>
      </c>
      <c r="J3395" s="64" t="s">
        <v>430</v>
      </c>
      <c r="K3395" s="64" t="s">
        <v>777</v>
      </c>
      <c r="L3395" s="64" t="s">
        <v>799</v>
      </c>
      <c r="M3395" s="64">
        <v>11</v>
      </c>
      <c r="N3395" s="64">
        <v>9.61</v>
      </c>
    </row>
    <row r="3396" spans="1:14" x14ac:dyDescent="0.25">
      <c r="A3396" t="s">
        <v>834</v>
      </c>
      <c r="B3396" s="1" t="s">
        <v>1018</v>
      </c>
      <c r="C3396" s="291" t="s">
        <v>1014</v>
      </c>
      <c r="D3396" s="1">
        <v>9</v>
      </c>
      <c r="E3396" s="1">
        <v>5.38</v>
      </c>
      <c r="J3396" s="64" t="s">
        <v>430</v>
      </c>
      <c r="K3396" s="64" t="s">
        <v>777</v>
      </c>
      <c r="L3396" s="64" t="s">
        <v>799</v>
      </c>
      <c r="M3396" s="64">
        <v>12</v>
      </c>
      <c r="N3396" s="64">
        <v>10.119999999999999</v>
      </c>
    </row>
    <row r="3397" spans="1:14" x14ac:dyDescent="0.25">
      <c r="A3397" t="s">
        <v>834</v>
      </c>
      <c r="B3397" s="1" t="s">
        <v>1018</v>
      </c>
      <c r="C3397" s="291" t="s">
        <v>1014</v>
      </c>
      <c r="D3397" s="1">
        <v>10</v>
      </c>
      <c r="E3397" s="1">
        <v>5.58</v>
      </c>
      <c r="J3397" s="64" t="s">
        <v>430</v>
      </c>
      <c r="K3397" s="64" t="s">
        <v>777</v>
      </c>
      <c r="L3397" s="64" t="s">
        <v>799</v>
      </c>
      <c r="M3397" s="64">
        <v>13</v>
      </c>
      <c r="N3397" s="64">
        <v>11.01</v>
      </c>
    </row>
    <row r="3398" spans="1:14" x14ac:dyDescent="0.25">
      <c r="A3398" t="s">
        <v>834</v>
      </c>
      <c r="B3398" s="1" t="s">
        <v>1018</v>
      </c>
      <c r="C3398" s="291" t="s">
        <v>1014</v>
      </c>
      <c r="D3398" s="1">
        <v>11</v>
      </c>
      <c r="E3398" s="1">
        <v>5.76</v>
      </c>
      <c r="J3398" s="64" t="s">
        <v>430</v>
      </c>
      <c r="K3398" s="64" t="s">
        <v>777</v>
      </c>
      <c r="L3398" s="64" t="s">
        <v>799</v>
      </c>
      <c r="M3398" s="64">
        <v>14</v>
      </c>
      <c r="N3398" s="64">
        <v>11.91</v>
      </c>
    </row>
    <row r="3399" spans="1:14" x14ac:dyDescent="0.25">
      <c r="A3399" t="s">
        <v>834</v>
      </c>
      <c r="B3399" s="1" t="s">
        <v>1018</v>
      </c>
      <c r="C3399" s="291" t="s">
        <v>1014</v>
      </c>
      <c r="D3399" s="1">
        <v>12</v>
      </c>
      <c r="E3399" s="1">
        <v>5.93</v>
      </c>
      <c r="J3399" s="64" t="s">
        <v>430</v>
      </c>
      <c r="K3399" s="64" t="s">
        <v>777</v>
      </c>
      <c r="L3399" s="64" t="s">
        <v>799</v>
      </c>
      <c r="M3399" s="64">
        <v>15</v>
      </c>
      <c r="N3399" s="64">
        <v>12.8</v>
      </c>
    </row>
    <row r="3400" spans="1:14" x14ac:dyDescent="0.25">
      <c r="A3400" t="s">
        <v>834</v>
      </c>
      <c r="B3400" s="1" t="s">
        <v>1018</v>
      </c>
      <c r="C3400" s="291" t="s">
        <v>1014</v>
      </c>
      <c r="D3400" s="1">
        <v>13</v>
      </c>
      <c r="E3400" s="1">
        <v>6.11</v>
      </c>
      <c r="J3400" s="64" t="s">
        <v>430</v>
      </c>
      <c r="K3400" s="64" t="s">
        <v>777</v>
      </c>
      <c r="L3400" s="64" t="s">
        <v>799</v>
      </c>
      <c r="M3400" s="64">
        <v>16</v>
      </c>
      <c r="N3400" s="64">
        <v>13.31</v>
      </c>
    </row>
    <row r="3401" spans="1:14" x14ac:dyDescent="0.25">
      <c r="A3401" t="s">
        <v>834</v>
      </c>
      <c r="B3401" s="1" t="s">
        <v>1018</v>
      </c>
      <c r="C3401" s="291" t="s">
        <v>1014</v>
      </c>
      <c r="D3401" s="1">
        <v>14</v>
      </c>
      <c r="E3401" s="1">
        <v>6.28</v>
      </c>
      <c r="J3401" s="64" t="s">
        <v>430</v>
      </c>
      <c r="K3401" s="64" t="s">
        <v>777</v>
      </c>
      <c r="L3401" s="64" t="s">
        <v>799</v>
      </c>
      <c r="M3401" s="64">
        <v>17</v>
      </c>
      <c r="N3401" s="64">
        <v>13.82</v>
      </c>
    </row>
    <row r="3402" spans="1:14" x14ac:dyDescent="0.25">
      <c r="A3402" t="s">
        <v>834</v>
      </c>
      <c r="B3402" s="1" t="s">
        <v>1018</v>
      </c>
      <c r="C3402" s="291" t="s">
        <v>1014</v>
      </c>
      <c r="D3402" s="1">
        <v>15</v>
      </c>
      <c r="E3402" s="1">
        <v>6.46</v>
      </c>
      <c r="J3402" s="64" t="s">
        <v>430</v>
      </c>
      <c r="K3402" s="64" t="s">
        <v>777</v>
      </c>
      <c r="L3402" s="64" t="s">
        <v>799</v>
      </c>
      <c r="M3402" s="64">
        <v>18</v>
      </c>
      <c r="N3402" s="64">
        <v>14.34</v>
      </c>
    </row>
    <row r="3403" spans="1:14" x14ac:dyDescent="0.25">
      <c r="A3403" t="s">
        <v>834</v>
      </c>
      <c r="B3403" s="1" t="s">
        <v>1018</v>
      </c>
      <c r="C3403" s="291" t="s">
        <v>2410</v>
      </c>
      <c r="D3403" s="1">
        <v>-10</v>
      </c>
      <c r="E3403" s="1">
        <v>1.5</v>
      </c>
      <c r="J3403" s="64" t="s">
        <v>430</v>
      </c>
      <c r="K3403" s="64" t="s">
        <v>777</v>
      </c>
      <c r="L3403" s="64" t="s">
        <v>799</v>
      </c>
      <c r="M3403" s="64">
        <v>19</v>
      </c>
      <c r="N3403" s="64">
        <v>14.85</v>
      </c>
    </row>
    <row r="3404" spans="1:14" x14ac:dyDescent="0.25">
      <c r="A3404" t="s">
        <v>834</v>
      </c>
      <c r="B3404" s="1" t="s">
        <v>1018</v>
      </c>
      <c r="C3404" s="291" t="s">
        <v>2410</v>
      </c>
      <c r="D3404" s="1">
        <v>-9</v>
      </c>
      <c r="E3404" s="1">
        <v>1.7</v>
      </c>
      <c r="J3404" s="64" t="s">
        <v>430</v>
      </c>
      <c r="K3404" s="64" t="s">
        <v>777</v>
      </c>
      <c r="L3404" s="64" t="s">
        <v>799</v>
      </c>
      <c r="M3404" s="64">
        <v>20</v>
      </c>
      <c r="N3404" s="64">
        <v>15.36</v>
      </c>
    </row>
    <row r="3405" spans="1:14" x14ac:dyDescent="0.25">
      <c r="A3405" t="s">
        <v>834</v>
      </c>
      <c r="B3405" s="1" t="s">
        <v>1018</v>
      </c>
      <c r="C3405" s="291" t="s">
        <v>2410</v>
      </c>
      <c r="D3405" s="1">
        <v>-8</v>
      </c>
      <c r="E3405" s="1">
        <v>1.9</v>
      </c>
      <c r="J3405" s="64" t="s">
        <v>430</v>
      </c>
      <c r="K3405" s="64" t="s">
        <v>777</v>
      </c>
      <c r="L3405" s="64" t="s">
        <v>800</v>
      </c>
      <c r="M3405" s="64">
        <v>3</v>
      </c>
      <c r="N3405" s="64">
        <v>2.83</v>
      </c>
    </row>
    <row r="3406" spans="1:14" x14ac:dyDescent="0.25">
      <c r="A3406" t="s">
        <v>834</v>
      </c>
      <c r="B3406" s="1" t="s">
        <v>1018</v>
      </c>
      <c r="C3406" s="291" t="s">
        <v>2410</v>
      </c>
      <c r="D3406" s="1">
        <v>-7</v>
      </c>
      <c r="E3406" s="1">
        <v>2.1</v>
      </c>
      <c r="J3406" s="64" t="s">
        <v>430</v>
      </c>
      <c r="K3406" s="64" t="s">
        <v>777</v>
      </c>
      <c r="L3406" s="64" t="s">
        <v>800</v>
      </c>
      <c r="M3406" s="64">
        <v>4</v>
      </c>
      <c r="N3406" s="64">
        <v>3.18</v>
      </c>
    </row>
    <row r="3407" spans="1:14" x14ac:dyDescent="0.25">
      <c r="A3407" t="s">
        <v>834</v>
      </c>
      <c r="B3407" s="1" t="s">
        <v>1018</v>
      </c>
      <c r="C3407" s="291" t="s">
        <v>2410</v>
      </c>
      <c r="D3407" s="1">
        <v>-6</v>
      </c>
      <c r="E3407" s="1">
        <v>2.2999999999999998</v>
      </c>
      <c r="J3407" s="64" t="s">
        <v>430</v>
      </c>
      <c r="K3407" s="64" t="s">
        <v>777</v>
      </c>
      <c r="L3407" s="64" t="s">
        <v>800</v>
      </c>
      <c r="M3407" s="64">
        <v>5</v>
      </c>
      <c r="N3407" s="64">
        <v>3.52</v>
      </c>
    </row>
    <row r="3408" spans="1:14" x14ac:dyDescent="0.25">
      <c r="A3408" t="s">
        <v>834</v>
      </c>
      <c r="B3408" s="1" t="s">
        <v>1018</v>
      </c>
      <c r="C3408" s="291" t="s">
        <v>2410</v>
      </c>
      <c r="D3408" s="1">
        <v>-5</v>
      </c>
      <c r="E3408" s="1">
        <v>2.5</v>
      </c>
      <c r="J3408" s="64" t="s">
        <v>430</v>
      </c>
      <c r="K3408" s="64" t="s">
        <v>777</v>
      </c>
      <c r="L3408" s="64" t="s">
        <v>800</v>
      </c>
      <c r="M3408" s="64">
        <v>6</v>
      </c>
      <c r="N3408" s="64">
        <v>3.87</v>
      </c>
    </row>
    <row r="3409" spans="1:14" x14ac:dyDescent="0.25">
      <c r="A3409" t="s">
        <v>834</v>
      </c>
      <c r="B3409" s="1" t="s">
        <v>1018</v>
      </c>
      <c r="C3409" s="291" t="s">
        <v>2410</v>
      </c>
      <c r="D3409" s="1">
        <v>-4</v>
      </c>
      <c r="E3409" s="1">
        <v>2.7</v>
      </c>
      <c r="J3409" s="64" t="s">
        <v>430</v>
      </c>
      <c r="K3409" s="64" t="s">
        <v>777</v>
      </c>
      <c r="L3409" s="64" t="s">
        <v>800</v>
      </c>
      <c r="M3409" s="64">
        <v>7</v>
      </c>
      <c r="N3409" s="64">
        <v>4.47</v>
      </c>
    </row>
    <row r="3410" spans="1:14" x14ac:dyDescent="0.25">
      <c r="A3410" t="s">
        <v>834</v>
      </c>
      <c r="B3410" s="1" t="s">
        <v>1018</v>
      </c>
      <c r="C3410" s="291" t="s">
        <v>2410</v>
      </c>
      <c r="D3410" s="1">
        <v>-3</v>
      </c>
      <c r="E3410" s="1">
        <v>2.89</v>
      </c>
      <c r="J3410" s="64" t="s">
        <v>430</v>
      </c>
      <c r="K3410" s="64" t="s">
        <v>777</v>
      </c>
      <c r="L3410" s="64" t="s">
        <v>800</v>
      </c>
      <c r="M3410" s="64">
        <v>8</v>
      </c>
      <c r="N3410" s="64">
        <v>5.0599999999999996</v>
      </c>
    </row>
    <row r="3411" spans="1:14" x14ac:dyDescent="0.25">
      <c r="A3411" t="s">
        <v>834</v>
      </c>
      <c r="B3411" s="1" t="s">
        <v>1018</v>
      </c>
      <c r="C3411" s="291" t="s">
        <v>2410</v>
      </c>
      <c r="D3411" s="1">
        <v>-2</v>
      </c>
      <c r="E3411" s="1">
        <v>3.09</v>
      </c>
      <c r="J3411" s="64" t="s">
        <v>430</v>
      </c>
      <c r="K3411" s="64" t="s">
        <v>777</v>
      </c>
      <c r="L3411" s="64" t="s">
        <v>800</v>
      </c>
      <c r="M3411" s="64">
        <v>9</v>
      </c>
      <c r="N3411" s="64">
        <v>5.66</v>
      </c>
    </row>
    <row r="3412" spans="1:14" x14ac:dyDescent="0.25">
      <c r="A3412" t="s">
        <v>834</v>
      </c>
      <c r="B3412" s="1" t="s">
        <v>1018</v>
      </c>
      <c r="C3412" s="291" t="s">
        <v>2410</v>
      </c>
      <c r="D3412" s="1">
        <v>-1</v>
      </c>
      <c r="E3412" s="1">
        <v>3.28</v>
      </c>
      <c r="J3412" s="64" t="s">
        <v>430</v>
      </c>
      <c r="K3412" s="64" t="s">
        <v>777</v>
      </c>
      <c r="L3412" s="64" t="s">
        <v>800</v>
      </c>
      <c r="M3412" s="64">
        <v>10</v>
      </c>
      <c r="N3412" s="64">
        <v>6.03</v>
      </c>
    </row>
    <row r="3413" spans="1:14" x14ac:dyDescent="0.25">
      <c r="A3413" t="s">
        <v>834</v>
      </c>
      <c r="B3413" s="1" t="s">
        <v>1018</v>
      </c>
      <c r="C3413" s="291" t="s">
        <v>2410</v>
      </c>
      <c r="D3413" s="1">
        <v>0</v>
      </c>
      <c r="E3413" s="1">
        <v>3.48</v>
      </c>
      <c r="J3413" s="64" t="s">
        <v>430</v>
      </c>
      <c r="K3413" s="64" t="s">
        <v>777</v>
      </c>
      <c r="L3413" s="64" t="s">
        <v>800</v>
      </c>
      <c r="M3413" s="64">
        <v>11</v>
      </c>
      <c r="N3413" s="64">
        <v>6.39</v>
      </c>
    </row>
    <row r="3414" spans="1:14" x14ac:dyDescent="0.25">
      <c r="A3414" t="s">
        <v>834</v>
      </c>
      <c r="B3414" s="1" t="s">
        <v>1018</v>
      </c>
      <c r="C3414" s="291" t="s">
        <v>2410</v>
      </c>
      <c r="D3414" s="1">
        <v>1</v>
      </c>
      <c r="E3414" s="1">
        <v>3.68</v>
      </c>
      <c r="J3414" s="64" t="s">
        <v>430</v>
      </c>
      <c r="K3414" s="64" t="s">
        <v>777</v>
      </c>
      <c r="L3414" s="64" t="s">
        <v>800</v>
      </c>
      <c r="M3414" s="64">
        <v>12</v>
      </c>
      <c r="N3414" s="64">
        <v>6.76</v>
      </c>
    </row>
    <row r="3415" spans="1:14" x14ac:dyDescent="0.25">
      <c r="A3415" t="s">
        <v>834</v>
      </c>
      <c r="B3415" s="1" t="s">
        <v>1018</v>
      </c>
      <c r="C3415" s="291" t="s">
        <v>2410</v>
      </c>
      <c r="D3415" s="1">
        <v>2</v>
      </c>
      <c r="E3415" s="1">
        <v>3.89</v>
      </c>
      <c r="J3415" s="64" t="s">
        <v>430</v>
      </c>
      <c r="K3415" s="64" t="s">
        <v>777</v>
      </c>
      <c r="L3415" s="64" t="s">
        <v>800</v>
      </c>
      <c r="M3415" s="64">
        <v>13</v>
      </c>
      <c r="N3415" s="64">
        <v>7.34</v>
      </c>
    </row>
    <row r="3416" spans="1:14" x14ac:dyDescent="0.25">
      <c r="A3416" t="s">
        <v>834</v>
      </c>
      <c r="B3416" s="1" t="s">
        <v>1018</v>
      </c>
      <c r="C3416" s="291" t="s">
        <v>2410</v>
      </c>
      <c r="D3416" s="1">
        <v>3</v>
      </c>
      <c r="E3416" s="1">
        <v>4.09</v>
      </c>
      <c r="J3416" s="64" t="s">
        <v>430</v>
      </c>
      <c r="K3416" s="64" t="s">
        <v>777</v>
      </c>
      <c r="L3416" s="64" t="s">
        <v>800</v>
      </c>
      <c r="M3416" s="64">
        <v>14</v>
      </c>
      <c r="N3416" s="64">
        <v>7.91</v>
      </c>
    </row>
    <row r="3417" spans="1:14" x14ac:dyDescent="0.25">
      <c r="A3417" t="s">
        <v>834</v>
      </c>
      <c r="B3417" s="1" t="s">
        <v>1018</v>
      </c>
      <c r="C3417" s="291" t="s">
        <v>2410</v>
      </c>
      <c r="D3417" s="1">
        <v>4</v>
      </c>
      <c r="E3417" s="1">
        <v>4.3</v>
      </c>
      <c r="J3417" s="64" t="s">
        <v>430</v>
      </c>
      <c r="K3417" s="64" t="s">
        <v>777</v>
      </c>
      <c r="L3417" s="64" t="s">
        <v>800</v>
      </c>
      <c r="M3417" s="64">
        <v>15</v>
      </c>
      <c r="N3417" s="64">
        <v>8.49</v>
      </c>
    </row>
    <row r="3418" spans="1:14" x14ac:dyDescent="0.25">
      <c r="A3418" t="s">
        <v>834</v>
      </c>
      <c r="B3418" s="1" t="s">
        <v>1018</v>
      </c>
      <c r="C3418" s="291" t="s">
        <v>2410</v>
      </c>
      <c r="D3418" s="1">
        <v>5</v>
      </c>
      <c r="E3418" s="1">
        <v>4.5</v>
      </c>
      <c r="J3418" s="64" t="s">
        <v>430</v>
      </c>
      <c r="K3418" s="64" t="s">
        <v>777</v>
      </c>
      <c r="L3418" s="64" t="s">
        <v>800</v>
      </c>
      <c r="M3418" s="64">
        <v>16</v>
      </c>
      <c r="N3418" s="64">
        <v>8.69</v>
      </c>
    </row>
    <row r="3419" spans="1:14" x14ac:dyDescent="0.25">
      <c r="A3419" t="s">
        <v>834</v>
      </c>
      <c r="B3419" s="1" t="s">
        <v>1018</v>
      </c>
      <c r="C3419" s="291" t="s">
        <v>2410</v>
      </c>
      <c r="D3419" s="1">
        <v>6</v>
      </c>
      <c r="E3419" s="1">
        <v>4.68</v>
      </c>
      <c r="J3419" s="64" t="s">
        <v>430</v>
      </c>
      <c r="K3419" s="64" t="s">
        <v>777</v>
      </c>
      <c r="L3419" s="64" t="s">
        <v>800</v>
      </c>
      <c r="M3419" s="64">
        <v>17</v>
      </c>
      <c r="N3419" s="64">
        <v>8.89</v>
      </c>
    </row>
    <row r="3420" spans="1:14" x14ac:dyDescent="0.25">
      <c r="A3420" t="s">
        <v>834</v>
      </c>
      <c r="B3420" s="1" t="s">
        <v>1018</v>
      </c>
      <c r="C3420" s="291" t="s">
        <v>2410</v>
      </c>
      <c r="D3420" s="1">
        <v>7</v>
      </c>
      <c r="E3420" s="1">
        <v>4.8600000000000003</v>
      </c>
      <c r="J3420" s="64" t="s">
        <v>430</v>
      </c>
      <c r="K3420" s="64" t="s">
        <v>777</v>
      </c>
      <c r="L3420" s="64" t="s">
        <v>800</v>
      </c>
      <c r="M3420" s="64">
        <v>18</v>
      </c>
      <c r="N3420" s="64">
        <v>9.09</v>
      </c>
    </row>
    <row r="3421" spans="1:14" x14ac:dyDescent="0.25">
      <c r="A3421" t="s">
        <v>834</v>
      </c>
      <c r="B3421" s="1" t="s">
        <v>1018</v>
      </c>
      <c r="C3421" s="291" t="s">
        <v>2410</v>
      </c>
      <c r="D3421" s="1">
        <v>8</v>
      </c>
      <c r="E3421" s="1">
        <v>5.03</v>
      </c>
      <c r="J3421" s="64" t="s">
        <v>430</v>
      </c>
      <c r="K3421" s="64" t="s">
        <v>777</v>
      </c>
      <c r="L3421" s="64" t="s">
        <v>800</v>
      </c>
      <c r="M3421" s="64">
        <v>19</v>
      </c>
      <c r="N3421" s="64">
        <v>9.2899999999999991</v>
      </c>
    </row>
    <row r="3422" spans="1:14" x14ac:dyDescent="0.25">
      <c r="A3422" t="s">
        <v>834</v>
      </c>
      <c r="B3422" s="1" t="s">
        <v>1018</v>
      </c>
      <c r="C3422" s="291" t="s">
        <v>2410</v>
      </c>
      <c r="D3422" s="1">
        <v>9</v>
      </c>
      <c r="E3422" s="1">
        <v>5.21</v>
      </c>
      <c r="J3422" s="64" t="s">
        <v>430</v>
      </c>
      <c r="K3422" s="64" t="s">
        <v>777</v>
      </c>
      <c r="L3422" s="64" t="s">
        <v>800</v>
      </c>
      <c r="M3422" s="64">
        <v>20</v>
      </c>
      <c r="N3422" s="64">
        <v>9.49</v>
      </c>
    </row>
    <row r="3423" spans="1:14" x14ac:dyDescent="0.25">
      <c r="A3423" t="s">
        <v>834</v>
      </c>
      <c r="B3423" s="1" t="s">
        <v>1018</v>
      </c>
      <c r="C3423" s="291" t="s">
        <v>2410</v>
      </c>
      <c r="D3423" s="1">
        <v>10</v>
      </c>
      <c r="E3423" s="1">
        <v>5.39</v>
      </c>
      <c r="J3423" s="64" t="s">
        <v>430</v>
      </c>
      <c r="K3423" s="64" t="s">
        <v>777</v>
      </c>
      <c r="L3423" s="64" t="s">
        <v>801</v>
      </c>
      <c r="M3423" s="64">
        <v>3</v>
      </c>
      <c r="N3423" s="64">
        <v>2.86</v>
      </c>
    </row>
    <row r="3424" spans="1:14" x14ac:dyDescent="0.25">
      <c r="A3424" t="s">
        <v>834</v>
      </c>
      <c r="B3424" s="1" t="s">
        <v>1018</v>
      </c>
      <c r="C3424" s="291" t="s">
        <v>2410</v>
      </c>
      <c r="D3424" s="1">
        <v>11</v>
      </c>
      <c r="E3424" s="1">
        <v>5.62</v>
      </c>
      <c r="J3424" s="64" t="s">
        <v>430</v>
      </c>
      <c r="K3424" s="64" t="s">
        <v>777</v>
      </c>
      <c r="L3424" s="64" t="s">
        <v>801</v>
      </c>
      <c r="M3424" s="64">
        <v>4</v>
      </c>
      <c r="N3424" s="64">
        <v>3.21</v>
      </c>
    </row>
    <row r="3425" spans="1:14" x14ac:dyDescent="0.25">
      <c r="A3425" t="s">
        <v>834</v>
      </c>
      <c r="B3425" s="1" t="s">
        <v>1018</v>
      </c>
      <c r="C3425" s="291" t="s">
        <v>2410</v>
      </c>
      <c r="D3425" s="1">
        <v>12</v>
      </c>
      <c r="E3425" s="1">
        <v>5.84</v>
      </c>
      <c r="J3425" s="64" t="s">
        <v>430</v>
      </c>
      <c r="K3425" s="64" t="s">
        <v>777</v>
      </c>
      <c r="L3425" s="64" t="s">
        <v>801</v>
      </c>
      <c r="M3425" s="64">
        <v>5</v>
      </c>
      <c r="N3425" s="64">
        <v>3.56</v>
      </c>
    </row>
    <row r="3426" spans="1:14" x14ac:dyDescent="0.25">
      <c r="A3426" t="s">
        <v>834</v>
      </c>
      <c r="B3426" s="1" t="s">
        <v>1018</v>
      </c>
      <c r="C3426" s="291" t="s">
        <v>2410</v>
      </c>
      <c r="D3426" s="1">
        <v>13</v>
      </c>
      <c r="E3426" s="1">
        <v>6.07</v>
      </c>
      <c r="J3426" s="64" t="s">
        <v>430</v>
      </c>
      <c r="K3426" s="64" t="s">
        <v>777</v>
      </c>
      <c r="L3426" s="64" t="s">
        <v>801</v>
      </c>
      <c r="M3426" s="64">
        <v>6</v>
      </c>
      <c r="N3426" s="64">
        <v>3.91</v>
      </c>
    </row>
    <row r="3427" spans="1:14" x14ac:dyDescent="0.25">
      <c r="A3427" t="s">
        <v>834</v>
      </c>
      <c r="B3427" s="1" t="s">
        <v>1018</v>
      </c>
      <c r="C3427" s="291" t="s">
        <v>2410</v>
      </c>
      <c r="D3427" s="1">
        <v>14</v>
      </c>
      <c r="E3427" s="1">
        <v>6.29</v>
      </c>
      <c r="J3427" s="64" t="s">
        <v>430</v>
      </c>
      <c r="K3427" s="64" t="s">
        <v>777</v>
      </c>
      <c r="L3427" s="64" t="s">
        <v>801</v>
      </c>
      <c r="M3427" s="64">
        <v>7</v>
      </c>
      <c r="N3427" s="64">
        <v>4.51</v>
      </c>
    </row>
    <row r="3428" spans="1:14" x14ac:dyDescent="0.25">
      <c r="A3428" t="s">
        <v>834</v>
      </c>
      <c r="B3428" s="1" t="s">
        <v>1018</v>
      </c>
      <c r="C3428" s="291" t="s">
        <v>2410</v>
      </c>
      <c r="D3428" s="1">
        <v>15</v>
      </c>
      <c r="E3428" s="1">
        <v>6.52</v>
      </c>
      <c r="J3428" s="64" t="s">
        <v>430</v>
      </c>
      <c r="K3428" s="64" t="s">
        <v>777</v>
      </c>
      <c r="L3428" s="64" t="s">
        <v>801</v>
      </c>
      <c r="M3428" s="64">
        <v>8</v>
      </c>
      <c r="N3428" s="64">
        <v>5.1100000000000003</v>
      </c>
    </row>
    <row r="3429" spans="1:14" x14ac:dyDescent="0.25">
      <c r="A3429" t="s">
        <v>834</v>
      </c>
      <c r="B3429" s="1" t="s">
        <v>1018</v>
      </c>
      <c r="C3429" s="291" t="s">
        <v>1015</v>
      </c>
      <c r="D3429" s="1">
        <v>-10</v>
      </c>
      <c r="E3429" s="1">
        <v>2.04</v>
      </c>
      <c r="J3429" s="64" t="s">
        <v>430</v>
      </c>
      <c r="K3429" s="64" t="s">
        <v>777</v>
      </c>
      <c r="L3429" s="64" t="s">
        <v>801</v>
      </c>
      <c r="M3429" s="64">
        <v>9</v>
      </c>
      <c r="N3429" s="64">
        <v>5.71</v>
      </c>
    </row>
    <row r="3430" spans="1:14" x14ac:dyDescent="0.25">
      <c r="A3430" t="s">
        <v>834</v>
      </c>
      <c r="B3430" s="1" t="s">
        <v>1018</v>
      </c>
      <c r="C3430" s="291" t="s">
        <v>1015</v>
      </c>
      <c r="D3430" s="1">
        <v>-9</v>
      </c>
      <c r="E3430" s="1">
        <v>2.2200000000000002</v>
      </c>
      <c r="J3430" s="64" t="s">
        <v>430</v>
      </c>
      <c r="K3430" s="64" t="s">
        <v>777</v>
      </c>
      <c r="L3430" s="64" t="s">
        <v>801</v>
      </c>
      <c r="M3430" s="64">
        <v>10</v>
      </c>
      <c r="N3430" s="64">
        <v>6.08</v>
      </c>
    </row>
    <row r="3431" spans="1:14" x14ac:dyDescent="0.25">
      <c r="A3431" t="s">
        <v>834</v>
      </c>
      <c r="B3431" s="1" t="s">
        <v>1018</v>
      </c>
      <c r="C3431" s="291" t="s">
        <v>1015</v>
      </c>
      <c r="D3431" s="1">
        <v>-8</v>
      </c>
      <c r="E3431" s="1">
        <v>2.39</v>
      </c>
      <c r="J3431" s="64" t="s">
        <v>430</v>
      </c>
      <c r="K3431" s="64" t="s">
        <v>777</v>
      </c>
      <c r="L3431" s="64" t="s">
        <v>801</v>
      </c>
      <c r="M3431" s="64">
        <v>11</v>
      </c>
      <c r="N3431" s="64">
        <v>6.46</v>
      </c>
    </row>
    <row r="3432" spans="1:14" x14ac:dyDescent="0.25">
      <c r="A3432" t="s">
        <v>834</v>
      </c>
      <c r="B3432" s="1" t="s">
        <v>1018</v>
      </c>
      <c r="C3432" s="291" t="s">
        <v>1015</v>
      </c>
      <c r="D3432" s="1">
        <v>-7</v>
      </c>
      <c r="E3432" s="1">
        <v>2.57</v>
      </c>
      <c r="J3432" s="64" t="s">
        <v>430</v>
      </c>
      <c r="K3432" s="64" t="s">
        <v>777</v>
      </c>
      <c r="L3432" s="64" t="s">
        <v>801</v>
      </c>
      <c r="M3432" s="64">
        <v>12</v>
      </c>
      <c r="N3432" s="64">
        <v>6.83</v>
      </c>
    </row>
    <row r="3433" spans="1:14" x14ac:dyDescent="0.25">
      <c r="A3433" t="s">
        <v>834</v>
      </c>
      <c r="B3433" s="1" t="s">
        <v>1018</v>
      </c>
      <c r="C3433" s="291" t="s">
        <v>1015</v>
      </c>
      <c r="D3433" s="1">
        <v>-6</v>
      </c>
      <c r="E3433" s="1">
        <v>2.74</v>
      </c>
      <c r="J3433" s="64" t="s">
        <v>430</v>
      </c>
      <c r="K3433" s="64" t="s">
        <v>777</v>
      </c>
      <c r="L3433" s="64" t="s">
        <v>801</v>
      </c>
      <c r="M3433" s="64">
        <v>13</v>
      </c>
      <c r="N3433" s="64">
        <v>7.41</v>
      </c>
    </row>
    <row r="3434" spans="1:14" x14ac:dyDescent="0.25">
      <c r="A3434" t="s">
        <v>834</v>
      </c>
      <c r="B3434" s="1" t="s">
        <v>1018</v>
      </c>
      <c r="C3434" s="291" t="s">
        <v>1015</v>
      </c>
      <c r="D3434" s="1">
        <v>-5</v>
      </c>
      <c r="E3434" s="1">
        <v>2.92</v>
      </c>
      <c r="J3434" s="64" t="s">
        <v>430</v>
      </c>
      <c r="K3434" s="64" t="s">
        <v>777</v>
      </c>
      <c r="L3434" s="64" t="s">
        <v>801</v>
      </c>
      <c r="M3434" s="64">
        <v>14</v>
      </c>
      <c r="N3434" s="64">
        <v>7.99</v>
      </c>
    </row>
    <row r="3435" spans="1:14" x14ac:dyDescent="0.25">
      <c r="A3435" t="s">
        <v>834</v>
      </c>
      <c r="B3435" s="1" t="s">
        <v>1018</v>
      </c>
      <c r="C3435" s="291" t="s">
        <v>1015</v>
      </c>
      <c r="D3435" s="1">
        <v>-4</v>
      </c>
      <c r="E3435" s="1">
        <v>3.14</v>
      </c>
      <c r="J3435" s="64" t="s">
        <v>430</v>
      </c>
      <c r="K3435" s="64" t="s">
        <v>777</v>
      </c>
      <c r="L3435" s="64" t="s">
        <v>801</v>
      </c>
      <c r="M3435" s="64">
        <v>15</v>
      </c>
      <c r="N3435" s="64">
        <v>8.57</v>
      </c>
    </row>
    <row r="3436" spans="1:14" x14ac:dyDescent="0.25">
      <c r="A3436" t="s">
        <v>834</v>
      </c>
      <c r="B3436" s="1" t="s">
        <v>1018</v>
      </c>
      <c r="C3436" s="291" t="s">
        <v>1015</v>
      </c>
      <c r="D3436" s="1">
        <v>-3</v>
      </c>
      <c r="E3436" s="1">
        <v>3.35</v>
      </c>
      <c r="J3436" s="64" t="s">
        <v>430</v>
      </c>
      <c r="K3436" s="64" t="s">
        <v>777</v>
      </c>
      <c r="L3436" s="64" t="s">
        <v>801</v>
      </c>
      <c r="M3436" s="64">
        <v>16</v>
      </c>
      <c r="N3436" s="64">
        <v>8.77</v>
      </c>
    </row>
    <row r="3437" spans="1:14" x14ac:dyDescent="0.25">
      <c r="A3437" t="s">
        <v>834</v>
      </c>
      <c r="B3437" s="1" t="s">
        <v>1018</v>
      </c>
      <c r="C3437" s="291" t="s">
        <v>1015</v>
      </c>
      <c r="D3437" s="1">
        <v>-2</v>
      </c>
      <c r="E3437" s="1">
        <v>3.57</v>
      </c>
      <c r="J3437" s="64" t="s">
        <v>430</v>
      </c>
      <c r="K3437" s="64" t="s">
        <v>777</v>
      </c>
      <c r="L3437" s="64" t="s">
        <v>801</v>
      </c>
      <c r="M3437" s="64">
        <v>17</v>
      </c>
      <c r="N3437" s="64">
        <v>8.9700000000000006</v>
      </c>
    </row>
    <row r="3438" spans="1:14" x14ac:dyDescent="0.25">
      <c r="A3438" t="s">
        <v>834</v>
      </c>
      <c r="B3438" s="1" t="s">
        <v>1018</v>
      </c>
      <c r="C3438" s="291" t="s">
        <v>1015</v>
      </c>
      <c r="D3438" s="1">
        <v>-1</v>
      </c>
      <c r="E3438" s="1">
        <v>3.78</v>
      </c>
      <c r="J3438" s="64" t="s">
        <v>430</v>
      </c>
      <c r="K3438" s="64" t="s">
        <v>777</v>
      </c>
      <c r="L3438" s="64" t="s">
        <v>801</v>
      </c>
      <c r="M3438" s="64">
        <v>18</v>
      </c>
      <c r="N3438" s="64">
        <v>9.18</v>
      </c>
    </row>
    <row r="3439" spans="1:14" x14ac:dyDescent="0.25">
      <c r="A3439" t="s">
        <v>834</v>
      </c>
      <c r="B3439" s="1" t="s">
        <v>1018</v>
      </c>
      <c r="C3439" s="291" t="s">
        <v>1015</v>
      </c>
      <c r="D3439" s="1">
        <v>0</v>
      </c>
      <c r="E3439" s="1">
        <v>4</v>
      </c>
      <c r="J3439" s="64" t="s">
        <v>430</v>
      </c>
      <c r="K3439" s="64" t="s">
        <v>777</v>
      </c>
      <c r="L3439" s="64" t="s">
        <v>801</v>
      </c>
      <c r="M3439" s="64">
        <v>19</v>
      </c>
      <c r="N3439" s="64">
        <v>9.3800000000000008</v>
      </c>
    </row>
    <row r="3440" spans="1:14" x14ac:dyDescent="0.25">
      <c r="A3440" t="s">
        <v>834</v>
      </c>
      <c r="B3440" s="1" t="s">
        <v>1018</v>
      </c>
      <c r="C3440" s="291" t="s">
        <v>1015</v>
      </c>
      <c r="D3440" s="1">
        <v>1</v>
      </c>
      <c r="E3440" s="1">
        <v>4.16</v>
      </c>
      <c r="J3440" s="64" t="s">
        <v>430</v>
      </c>
      <c r="K3440" s="64" t="s">
        <v>777</v>
      </c>
      <c r="L3440" s="64" t="s">
        <v>801</v>
      </c>
      <c r="M3440" s="64">
        <v>20</v>
      </c>
      <c r="N3440" s="64">
        <v>9.58</v>
      </c>
    </row>
    <row r="3441" spans="1:14" x14ac:dyDescent="0.25">
      <c r="A3441" t="s">
        <v>834</v>
      </c>
      <c r="B3441" s="1" t="s">
        <v>1018</v>
      </c>
      <c r="C3441" s="291" t="s">
        <v>1015</v>
      </c>
      <c r="D3441" s="1">
        <v>2</v>
      </c>
      <c r="E3441" s="1">
        <v>4.32</v>
      </c>
      <c r="J3441" s="64" t="s">
        <v>430</v>
      </c>
      <c r="K3441" s="64" t="s">
        <v>802</v>
      </c>
      <c r="L3441" s="64">
        <v>100</v>
      </c>
      <c r="M3441" s="64">
        <v>3</v>
      </c>
      <c r="N3441" s="64">
        <v>0.75</v>
      </c>
    </row>
    <row r="3442" spans="1:14" x14ac:dyDescent="0.25">
      <c r="A3442" t="s">
        <v>834</v>
      </c>
      <c r="B3442" s="1" t="s">
        <v>1018</v>
      </c>
      <c r="C3442" s="291" t="s">
        <v>1015</v>
      </c>
      <c r="D3442" s="1">
        <v>3</v>
      </c>
      <c r="E3442" s="1">
        <v>4.49</v>
      </c>
      <c r="J3442" s="64" t="s">
        <v>430</v>
      </c>
      <c r="K3442" s="64" t="s">
        <v>802</v>
      </c>
      <c r="L3442" s="64">
        <v>100</v>
      </c>
      <c r="M3442" s="64">
        <v>4</v>
      </c>
      <c r="N3442" s="64">
        <v>1.1100000000000001</v>
      </c>
    </row>
    <row r="3443" spans="1:14" x14ac:dyDescent="0.25">
      <c r="A3443" t="s">
        <v>834</v>
      </c>
      <c r="B3443" s="1" t="s">
        <v>1018</v>
      </c>
      <c r="C3443" s="291" t="s">
        <v>1015</v>
      </c>
      <c r="D3443" s="1">
        <v>4</v>
      </c>
      <c r="E3443" s="1">
        <v>4.6500000000000004</v>
      </c>
      <c r="J3443" s="64" t="s">
        <v>430</v>
      </c>
      <c r="K3443" s="64" t="s">
        <v>802</v>
      </c>
      <c r="L3443" s="64">
        <v>100</v>
      </c>
      <c r="M3443" s="64">
        <v>5</v>
      </c>
      <c r="N3443" s="64">
        <v>1.56</v>
      </c>
    </row>
    <row r="3444" spans="1:14" x14ac:dyDescent="0.25">
      <c r="A3444" t="s">
        <v>834</v>
      </c>
      <c r="B3444" s="1" t="s">
        <v>1018</v>
      </c>
      <c r="C3444" s="291" t="s">
        <v>1015</v>
      </c>
      <c r="D3444" s="1">
        <v>5</v>
      </c>
      <c r="E3444" s="1">
        <v>4.8099999999999996</v>
      </c>
      <c r="J3444" s="64" t="s">
        <v>430</v>
      </c>
      <c r="K3444" s="64" t="s">
        <v>802</v>
      </c>
      <c r="L3444" s="64">
        <v>100</v>
      </c>
      <c r="M3444" s="64">
        <v>6</v>
      </c>
      <c r="N3444" s="64">
        <v>1.9</v>
      </c>
    </row>
    <row r="3445" spans="1:14" x14ac:dyDescent="0.25">
      <c r="A3445" t="s">
        <v>834</v>
      </c>
      <c r="B3445" s="1" t="s">
        <v>1018</v>
      </c>
      <c r="C3445" s="291" t="s">
        <v>1015</v>
      </c>
      <c r="D3445" s="1">
        <v>6</v>
      </c>
      <c r="E3445" s="1">
        <v>5.0199999999999996</v>
      </c>
      <c r="J3445" s="64" t="s">
        <v>430</v>
      </c>
      <c r="K3445" s="64" t="s">
        <v>802</v>
      </c>
      <c r="L3445" s="64">
        <v>100</v>
      </c>
      <c r="M3445" s="64">
        <v>8</v>
      </c>
      <c r="N3445" s="64">
        <v>2.3199999999999998</v>
      </c>
    </row>
    <row r="3446" spans="1:14" x14ac:dyDescent="0.25">
      <c r="A3446" t="s">
        <v>834</v>
      </c>
      <c r="B3446" s="1" t="s">
        <v>1018</v>
      </c>
      <c r="C3446" s="291" t="s">
        <v>1015</v>
      </c>
      <c r="D3446" s="1">
        <v>7</v>
      </c>
      <c r="E3446" s="1">
        <v>5.23</v>
      </c>
      <c r="J3446" s="64" t="s">
        <v>430</v>
      </c>
      <c r="K3446" s="64" t="s">
        <v>802</v>
      </c>
      <c r="L3446" s="64">
        <v>100</v>
      </c>
      <c r="M3446" s="64">
        <v>10</v>
      </c>
      <c r="N3446" s="64">
        <v>2.77</v>
      </c>
    </row>
    <row r="3447" spans="1:14" x14ac:dyDescent="0.25">
      <c r="A3447" t="s">
        <v>834</v>
      </c>
      <c r="B3447" s="1" t="s">
        <v>1018</v>
      </c>
      <c r="C3447" s="291" t="s">
        <v>1015</v>
      </c>
      <c r="D3447" s="1">
        <v>8</v>
      </c>
      <c r="E3447" s="1">
        <v>5.45</v>
      </c>
      <c r="J3447" s="64" t="s">
        <v>430</v>
      </c>
      <c r="K3447" s="64" t="s">
        <v>802</v>
      </c>
      <c r="L3447" s="64">
        <v>100</v>
      </c>
      <c r="M3447" s="64">
        <v>11</v>
      </c>
      <c r="N3447" s="64">
        <v>3.16</v>
      </c>
    </row>
    <row r="3448" spans="1:14" x14ac:dyDescent="0.25">
      <c r="A3448" t="s">
        <v>834</v>
      </c>
      <c r="B3448" s="1" t="s">
        <v>1018</v>
      </c>
      <c r="C3448" s="291" t="s">
        <v>1015</v>
      </c>
      <c r="D3448" s="1">
        <v>9</v>
      </c>
      <c r="E3448" s="1">
        <v>5.66</v>
      </c>
      <c r="J3448" s="64" t="s">
        <v>430</v>
      </c>
      <c r="K3448" s="64" t="s">
        <v>802</v>
      </c>
      <c r="L3448" s="64">
        <v>100</v>
      </c>
      <c r="M3448" s="64">
        <v>12</v>
      </c>
      <c r="N3448" s="64">
        <v>3.53</v>
      </c>
    </row>
    <row r="3449" spans="1:14" x14ac:dyDescent="0.25">
      <c r="A3449" t="s">
        <v>834</v>
      </c>
      <c r="B3449" s="1" t="s">
        <v>1018</v>
      </c>
      <c r="C3449" s="291" t="s">
        <v>1015</v>
      </c>
      <c r="D3449" s="1">
        <v>10</v>
      </c>
      <c r="E3449" s="1">
        <v>5.87</v>
      </c>
      <c r="J3449" s="64" t="s">
        <v>430</v>
      </c>
      <c r="K3449" s="64" t="s">
        <v>802</v>
      </c>
      <c r="L3449" s="64">
        <v>100</v>
      </c>
      <c r="M3449" s="64">
        <v>13</v>
      </c>
      <c r="N3449" s="64">
        <v>3.88</v>
      </c>
    </row>
    <row r="3450" spans="1:14" x14ac:dyDescent="0.25">
      <c r="A3450" t="s">
        <v>834</v>
      </c>
      <c r="B3450" s="1" t="s">
        <v>1018</v>
      </c>
      <c r="C3450" s="291" t="s">
        <v>1015</v>
      </c>
      <c r="D3450" s="1">
        <v>11</v>
      </c>
      <c r="E3450" s="1">
        <v>6.01</v>
      </c>
      <c r="J3450" s="64" t="s">
        <v>430</v>
      </c>
      <c r="K3450" s="64" t="s">
        <v>803</v>
      </c>
      <c r="L3450" s="64">
        <v>100</v>
      </c>
      <c r="M3450" s="64">
        <v>3</v>
      </c>
      <c r="N3450" s="64">
        <v>0.8</v>
      </c>
    </row>
    <row r="3451" spans="1:14" x14ac:dyDescent="0.25">
      <c r="A3451" t="s">
        <v>834</v>
      </c>
      <c r="B3451" s="1" t="s">
        <v>1018</v>
      </c>
      <c r="C3451" s="291" t="s">
        <v>1015</v>
      </c>
      <c r="D3451" s="1">
        <v>12</v>
      </c>
      <c r="E3451" s="1">
        <v>6.15</v>
      </c>
      <c r="J3451" s="64" t="s">
        <v>430</v>
      </c>
      <c r="K3451" s="64" t="s">
        <v>803</v>
      </c>
      <c r="L3451" s="64">
        <v>100</v>
      </c>
      <c r="M3451" s="64">
        <v>4</v>
      </c>
      <c r="N3451" s="64">
        <v>1.05</v>
      </c>
    </row>
    <row r="3452" spans="1:14" x14ac:dyDescent="0.25">
      <c r="A3452" t="s">
        <v>834</v>
      </c>
      <c r="B3452" s="1" t="s">
        <v>1018</v>
      </c>
      <c r="C3452" s="291" t="s">
        <v>1015</v>
      </c>
      <c r="D3452" s="1">
        <v>13</v>
      </c>
      <c r="E3452" s="1">
        <v>6.29</v>
      </c>
      <c r="J3452" s="64" t="s">
        <v>430</v>
      </c>
      <c r="K3452" s="64" t="s">
        <v>803</v>
      </c>
      <c r="L3452" s="64">
        <v>100</v>
      </c>
      <c r="M3452" s="64">
        <v>5</v>
      </c>
      <c r="N3452" s="64">
        <v>1.3</v>
      </c>
    </row>
    <row r="3453" spans="1:14" x14ac:dyDescent="0.25">
      <c r="A3453" t="s">
        <v>834</v>
      </c>
      <c r="B3453" s="1" t="s">
        <v>1018</v>
      </c>
      <c r="C3453" s="291" t="s">
        <v>1015</v>
      </c>
      <c r="D3453" s="1">
        <v>14</v>
      </c>
      <c r="E3453" s="1">
        <v>6.43</v>
      </c>
      <c r="J3453" s="64" t="s">
        <v>430</v>
      </c>
      <c r="K3453" s="64" t="s">
        <v>803</v>
      </c>
      <c r="L3453" s="64">
        <v>100</v>
      </c>
      <c r="M3453" s="64">
        <v>6</v>
      </c>
      <c r="N3453" s="64">
        <v>1.49</v>
      </c>
    </row>
    <row r="3454" spans="1:14" x14ac:dyDescent="0.25">
      <c r="A3454" t="s">
        <v>834</v>
      </c>
      <c r="B3454" s="1" t="s">
        <v>1018</v>
      </c>
      <c r="C3454" s="291" t="s">
        <v>1015</v>
      </c>
      <c r="D3454" s="1">
        <v>15</v>
      </c>
      <c r="E3454" s="1">
        <v>6.57</v>
      </c>
      <c r="J3454" s="64" t="s">
        <v>430</v>
      </c>
      <c r="K3454" s="64" t="s">
        <v>803</v>
      </c>
      <c r="L3454" s="64">
        <v>100</v>
      </c>
      <c r="M3454" s="64">
        <v>7</v>
      </c>
      <c r="N3454" s="64">
        <v>1.74</v>
      </c>
    </row>
    <row r="3455" spans="1:14" x14ac:dyDescent="0.25">
      <c r="A3455" t="s">
        <v>834</v>
      </c>
      <c r="B3455" s="1" t="s">
        <v>1018</v>
      </c>
      <c r="C3455" s="291" t="s">
        <v>1016</v>
      </c>
      <c r="D3455" s="1">
        <v>-3</v>
      </c>
      <c r="E3455" s="1">
        <v>2.02</v>
      </c>
      <c r="J3455" s="64" t="s">
        <v>430</v>
      </c>
      <c r="K3455" s="64" t="s">
        <v>803</v>
      </c>
      <c r="L3455" s="64">
        <v>100</v>
      </c>
      <c r="M3455" s="64">
        <v>8</v>
      </c>
      <c r="N3455" s="64">
        <v>1.98</v>
      </c>
    </row>
    <row r="3456" spans="1:14" x14ac:dyDescent="0.25">
      <c r="A3456" t="s">
        <v>834</v>
      </c>
      <c r="B3456" s="1" t="s">
        <v>1018</v>
      </c>
      <c r="C3456" s="291" t="s">
        <v>1016</v>
      </c>
      <c r="D3456" s="1">
        <v>-2</v>
      </c>
      <c r="E3456" s="1">
        <v>2.25</v>
      </c>
      <c r="J3456" s="64" t="s">
        <v>430</v>
      </c>
      <c r="K3456" s="64" t="s">
        <v>803</v>
      </c>
      <c r="L3456" s="64">
        <v>100</v>
      </c>
      <c r="M3456" s="64">
        <v>9</v>
      </c>
      <c r="N3456" s="64">
        <v>2.23</v>
      </c>
    </row>
    <row r="3457" spans="1:14" x14ac:dyDescent="0.25">
      <c r="A3457" t="s">
        <v>834</v>
      </c>
      <c r="B3457" s="1" t="s">
        <v>1018</v>
      </c>
      <c r="C3457" s="291" t="s">
        <v>1016</v>
      </c>
      <c r="D3457" s="1">
        <v>-1</v>
      </c>
      <c r="E3457" s="1">
        <v>2.4900000000000002</v>
      </c>
      <c r="J3457" s="64" t="s">
        <v>430</v>
      </c>
      <c r="K3457" s="64" t="s">
        <v>803</v>
      </c>
      <c r="L3457" s="64">
        <v>100</v>
      </c>
      <c r="M3457" s="64">
        <v>10</v>
      </c>
      <c r="N3457" s="64">
        <v>2.48</v>
      </c>
    </row>
    <row r="3458" spans="1:14" x14ac:dyDescent="0.25">
      <c r="A3458" t="s">
        <v>834</v>
      </c>
      <c r="B3458" s="1" t="s">
        <v>1018</v>
      </c>
      <c r="C3458" s="291" t="s">
        <v>1016</v>
      </c>
      <c r="D3458" s="1">
        <v>0</v>
      </c>
      <c r="E3458" s="1">
        <v>2.72</v>
      </c>
      <c r="J3458" s="64" t="s">
        <v>430</v>
      </c>
      <c r="K3458" s="64" t="s">
        <v>803</v>
      </c>
      <c r="L3458" s="64">
        <v>100</v>
      </c>
      <c r="M3458" s="64">
        <v>11</v>
      </c>
      <c r="N3458" s="64">
        <v>2.72</v>
      </c>
    </row>
    <row r="3459" spans="1:14" x14ac:dyDescent="0.25">
      <c r="A3459" t="s">
        <v>834</v>
      </c>
      <c r="B3459" s="1" t="s">
        <v>1018</v>
      </c>
      <c r="C3459" s="291" t="s">
        <v>1016</v>
      </c>
      <c r="D3459" s="1">
        <v>1</v>
      </c>
      <c r="E3459" s="1">
        <v>2.95</v>
      </c>
      <c r="J3459" s="64" t="s">
        <v>430</v>
      </c>
      <c r="K3459" s="64" t="s">
        <v>803</v>
      </c>
      <c r="L3459" s="64">
        <v>100</v>
      </c>
      <c r="M3459" s="64">
        <v>12</v>
      </c>
      <c r="N3459" s="64">
        <v>2.96</v>
      </c>
    </row>
    <row r="3460" spans="1:14" x14ac:dyDescent="0.25">
      <c r="A3460" t="s">
        <v>834</v>
      </c>
      <c r="B3460" s="1" t="s">
        <v>1018</v>
      </c>
      <c r="C3460" s="291" t="s">
        <v>1016</v>
      </c>
      <c r="D3460" s="1">
        <v>2</v>
      </c>
      <c r="E3460" s="1">
        <v>3.17</v>
      </c>
      <c r="J3460" s="64" t="s">
        <v>430</v>
      </c>
      <c r="K3460" s="64" t="s">
        <v>803</v>
      </c>
      <c r="L3460" s="64">
        <v>100</v>
      </c>
      <c r="M3460" s="64">
        <v>13</v>
      </c>
      <c r="N3460" s="64">
        <v>3.14</v>
      </c>
    </row>
    <row r="3461" spans="1:14" x14ac:dyDescent="0.25">
      <c r="A3461" t="s">
        <v>834</v>
      </c>
      <c r="B3461" s="1" t="s">
        <v>1018</v>
      </c>
      <c r="C3461" s="291" t="s">
        <v>1016</v>
      </c>
      <c r="D3461" s="1">
        <v>3</v>
      </c>
      <c r="E3461" s="1">
        <v>3.4</v>
      </c>
      <c r="J3461" s="64" t="s">
        <v>430</v>
      </c>
      <c r="K3461" s="64" t="s">
        <v>803</v>
      </c>
      <c r="L3461" s="64">
        <v>100</v>
      </c>
      <c r="M3461" s="64">
        <v>14</v>
      </c>
      <c r="N3461" s="64">
        <v>3.32</v>
      </c>
    </row>
    <row r="3462" spans="1:14" x14ac:dyDescent="0.25">
      <c r="A3462" t="s">
        <v>834</v>
      </c>
      <c r="B3462" s="1" t="s">
        <v>1018</v>
      </c>
      <c r="C3462" s="291" t="s">
        <v>1016</v>
      </c>
      <c r="D3462" s="1">
        <v>4</v>
      </c>
      <c r="E3462" s="1">
        <v>3.62</v>
      </c>
      <c r="J3462" s="64" t="s">
        <v>430</v>
      </c>
      <c r="K3462" s="64" t="s">
        <v>803</v>
      </c>
      <c r="L3462" s="64">
        <v>100</v>
      </c>
      <c r="M3462" s="64">
        <v>15</v>
      </c>
      <c r="N3462" s="64">
        <v>3.5</v>
      </c>
    </row>
    <row r="3463" spans="1:14" x14ac:dyDescent="0.25">
      <c r="A3463" t="s">
        <v>834</v>
      </c>
      <c r="B3463" s="1" t="s">
        <v>1018</v>
      </c>
      <c r="C3463" s="291" t="s">
        <v>1016</v>
      </c>
      <c r="D3463" s="1">
        <v>5</v>
      </c>
      <c r="E3463" s="1">
        <v>3.85</v>
      </c>
      <c r="J3463" s="64" t="s">
        <v>430</v>
      </c>
      <c r="K3463" s="64" t="s">
        <v>804</v>
      </c>
      <c r="L3463" s="64">
        <v>100</v>
      </c>
      <c r="M3463" s="64">
        <v>3.5</v>
      </c>
      <c r="N3463" s="64">
        <v>1.06</v>
      </c>
    </row>
    <row r="3464" spans="1:14" x14ac:dyDescent="0.25">
      <c r="A3464" t="s">
        <v>834</v>
      </c>
      <c r="B3464" s="1" t="s">
        <v>1018</v>
      </c>
      <c r="C3464" s="291" t="s">
        <v>1016</v>
      </c>
      <c r="D3464" s="1">
        <v>6</v>
      </c>
      <c r="E3464" s="1">
        <v>4.12</v>
      </c>
      <c r="J3464" s="64" t="s">
        <v>430</v>
      </c>
      <c r="K3464" s="64" t="s">
        <v>804</v>
      </c>
      <c r="L3464" s="64">
        <v>100</v>
      </c>
      <c r="M3464" s="64">
        <v>6.5</v>
      </c>
      <c r="N3464" s="64">
        <v>1.44</v>
      </c>
    </row>
    <row r="3465" spans="1:14" x14ac:dyDescent="0.25">
      <c r="A3465" t="s">
        <v>834</v>
      </c>
      <c r="B3465" s="1" t="s">
        <v>1018</v>
      </c>
      <c r="C3465" s="291" t="s">
        <v>1016</v>
      </c>
      <c r="D3465" s="1">
        <v>7</v>
      </c>
      <c r="E3465" s="1">
        <v>4.3899999999999997</v>
      </c>
      <c r="J3465" s="64" t="s">
        <v>430</v>
      </c>
      <c r="K3465" s="64" t="s">
        <v>804</v>
      </c>
      <c r="L3465" s="64">
        <v>100</v>
      </c>
      <c r="M3465" s="64">
        <v>11</v>
      </c>
      <c r="N3465" s="64">
        <v>1.95</v>
      </c>
    </row>
    <row r="3466" spans="1:14" x14ac:dyDescent="0.25">
      <c r="A3466" t="s">
        <v>834</v>
      </c>
      <c r="B3466" s="1" t="s">
        <v>1018</v>
      </c>
      <c r="C3466" s="291" t="s">
        <v>1016</v>
      </c>
      <c r="D3466" s="1">
        <v>8</v>
      </c>
      <c r="E3466" s="1">
        <v>4.6500000000000004</v>
      </c>
      <c r="J3466" s="64" t="s">
        <v>430</v>
      </c>
      <c r="K3466" s="64" t="s">
        <v>823</v>
      </c>
      <c r="L3466" s="64" t="s">
        <v>808</v>
      </c>
      <c r="M3466" s="64">
        <v>-9</v>
      </c>
      <c r="N3466" s="64">
        <v>0.9</v>
      </c>
    </row>
    <row r="3467" spans="1:14" x14ac:dyDescent="0.25">
      <c r="A3467" t="s">
        <v>834</v>
      </c>
      <c r="B3467" s="1" t="s">
        <v>1018</v>
      </c>
      <c r="C3467" s="291" t="s">
        <v>1016</v>
      </c>
      <c r="D3467" s="1">
        <v>9</v>
      </c>
      <c r="E3467" s="1">
        <v>4.92</v>
      </c>
      <c r="J3467" s="64" t="s">
        <v>430</v>
      </c>
      <c r="K3467" s="64" t="s">
        <v>823</v>
      </c>
      <c r="L3467" s="64" t="s">
        <v>808</v>
      </c>
      <c r="M3467" s="64">
        <v>-8</v>
      </c>
      <c r="N3467" s="64">
        <v>0.99</v>
      </c>
    </row>
    <row r="3468" spans="1:14" x14ac:dyDescent="0.25">
      <c r="A3468" t="s">
        <v>834</v>
      </c>
      <c r="B3468" s="1" t="s">
        <v>1018</v>
      </c>
      <c r="C3468" s="291" t="s">
        <v>1016</v>
      </c>
      <c r="D3468" s="1">
        <v>10</v>
      </c>
      <c r="E3468" s="1">
        <v>5.19</v>
      </c>
      <c r="J3468" s="64" t="s">
        <v>430</v>
      </c>
      <c r="K3468" s="64" t="s">
        <v>823</v>
      </c>
      <c r="L3468" s="64" t="s">
        <v>808</v>
      </c>
      <c r="M3468" s="64">
        <v>-7</v>
      </c>
      <c r="N3468" s="64">
        <v>1.0900000000000001</v>
      </c>
    </row>
    <row r="3469" spans="1:14" x14ac:dyDescent="0.25">
      <c r="A3469" t="s">
        <v>834</v>
      </c>
      <c r="B3469" s="1" t="s">
        <v>1018</v>
      </c>
      <c r="C3469" s="291" t="s">
        <v>1016</v>
      </c>
      <c r="D3469" s="1">
        <v>11</v>
      </c>
      <c r="E3469" s="1">
        <v>5.42</v>
      </c>
      <c r="J3469" s="64" t="s">
        <v>430</v>
      </c>
      <c r="K3469" s="64" t="s">
        <v>823</v>
      </c>
      <c r="L3469" s="64" t="s">
        <v>808</v>
      </c>
      <c r="M3469" s="64">
        <v>-6</v>
      </c>
      <c r="N3469" s="64">
        <v>1.18</v>
      </c>
    </row>
    <row r="3470" spans="1:14" x14ac:dyDescent="0.25">
      <c r="A3470" t="s">
        <v>834</v>
      </c>
      <c r="B3470" s="1" t="s">
        <v>1018</v>
      </c>
      <c r="C3470" s="291" t="s">
        <v>1016</v>
      </c>
      <c r="D3470" s="1">
        <v>12</v>
      </c>
      <c r="E3470" s="1">
        <v>5.64</v>
      </c>
      <c r="J3470" s="64" t="s">
        <v>430</v>
      </c>
      <c r="K3470" s="64" t="s">
        <v>823</v>
      </c>
      <c r="L3470" s="64" t="s">
        <v>808</v>
      </c>
      <c r="M3470" s="64">
        <v>-5</v>
      </c>
      <c r="N3470" s="64">
        <v>1.25</v>
      </c>
    </row>
    <row r="3471" spans="1:14" x14ac:dyDescent="0.25">
      <c r="A3471" t="s">
        <v>834</v>
      </c>
      <c r="B3471" s="1" t="s">
        <v>1018</v>
      </c>
      <c r="C3471" s="291" t="s">
        <v>1016</v>
      </c>
      <c r="D3471" s="1">
        <v>13</v>
      </c>
      <c r="E3471" s="1">
        <v>5.87</v>
      </c>
      <c r="J3471" s="64" t="s">
        <v>430</v>
      </c>
      <c r="K3471" s="64" t="s">
        <v>823</v>
      </c>
      <c r="L3471" s="64" t="s">
        <v>808</v>
      </c>
      <c r="M3471" s="64">
        <v>-4</v>
      </c>
      <c r="N3471" s="64">
        <v>1.33</v>
      </c>
    </row>
    <row r="3472" spans="1:14" x14ac:dyDescent="0.25">
      <c r="A3472" t="s">
        <v>834</v>
      </c>
      <c r="B3472" s="1" t="s">
        <v>1018</v>
      </c>
      <c r="C3472" s="291" t="s">
        <v>1016</v>
      </c>
      <c r="D3472" s="1">
        <v>14</v>
      </c>
      <c r="E3472" s="1">
        <v>6.09</v>
      </c>
      <c r="J3472" s="64" t="s">
        <v>430</v>
      </c>
      <c r="K3472" s="64" t="s">
        <v>823</v>
      </c>
      <c r="L3472" s="64" t="s">
        <v>808</v>
      </c>
      <c r="M3472" s="64">
        <v>-3</v>
      </c>
      <c r="N3472" s="64">
        <v>1.4</v>
      </c>
    </row>
    <row r="3473" spans="1:14" x14ac:dyDescent="0.25">
      <c r="A3473" t="s">
        <v>834</v>
      </c>
      <c r="B3473" s="1" t="s">
        <v>1018</v>
      </c>
      <c r="C3473" s="291" t="s">
        <v>1016</v>
      </c>
      <c r="D3473" s="1">
        <v>15</v>
      </c>
      <c r="E3473" s="1">
        <v>6.32</v>
      </c>
      <c r="J3473" s="64" t="s">
        <v>430</v>
      </c>
      <c r="K3473" s="64" t="s">
        <v>823</v>
      </c>
      <c r="L3473" s="64" t="s">
        <v>808</v>
      </c>
      <c r="M3473" s="64">
        <v>-2</v>
      </c>
      <c r="N3473" s="64">
        <v>1.52</v>
      </c>
    </row>
    <row r="3474" spans="1:14" x14ac:dyDescent="0.25">
      <c r="A3474" t="s">
        <v>834</v>
      </c>
      <c r="B3474" s="1" t="s">
        <v>1018</v>
      </c>
      <c r="C3474" s="291" t="s">
        <v>1016</v>
      </c>
      <c r="D3474" s="1">
        <v>16</v>
      </c>
      <c r="E3474" s="1">
        <v>6.58</v>
      </c>
      <c r="J3474" s="64" t="s">
        <v>430</v>
      </c>
      <c r="K3474" s="64" t="s">
        <v>823</v>
      </c>
      <c r="L3474" s="64" t="s">
        <v>808</v>
      </c>
      <c r="M3474" s="64">
        <v>-1</v>
      </c>
      <c r="N3474" s="64">
        <v>1.65</v>
      </c>
    </row>
    <row r="3475" spans="1:14" x14ac:dyDescent="0.25">
      <c r="A3475" t="s">
        <v>834</v>
      </c>
      <c r="B3475" s="1" t="s">
        <v>1018</v>
      </c>
      <c r="C3475" s="291" t="s">
        <v>1016</v>
      </c>
      <c r="D3475" s="1">
        <v>17</v>
      </c>
      <c r="E3475" s="1">
        <v>6.84</v>
      </c>
      <c r="J3475" s="64" t="s">
        <v>430</v>
      </c>
      <c r="K3475" s="64" t="s">
        <v>823</v>
      </c>
      <c r="L3475" s="64" t="s">
        <v>808</v>
      </c>
      <c r="M3475" s="64">
        <v>0</v>
      </c>
      <c r="N3475" s="64">
        <v>1.77</v>
      </c>
    </row>
    <row r="3476" spans="1:14" x14ac:dyDescent="0.25">
      <c r="A3476" t="s">
        <v>834</v>
      </c>
      <c r="B3476" s="1" t="s">
        <v>1018</v>
      </c>
      <c r="C3476" s="291" t="s">
        <v>1016</v>
      </c>
      <c r="D3476" s="1">
        <v>18</v>
      </c>
      <c r="E3476" s="1">
        <v>7.11</v>
      </c>
      <c r="J3476" s="64" t="s">
        <v>430</v>
      </c>
      <c r="K3476" s="64" t="s">
        <v>823</v>
      </c>
      <c r="L3476" s="64" t="s">
        <v>808</v>
      </c>
      <c r="M3476" s="64">
        <v>1</v>
      </c>
      <c r="N3476" s="64">
        <v>1.94</v>
      </c>
    </row>
    <row r="3477" spans="1:14" x14ac:dyDescent="0.25">
      <c r="A3477" t="s">
        <v>834</v>
      </c>
      <c r="B3477" s="1" t="s">
        <v>1018</v>
      </c>
      <c r="C3477" s="291" t="s">
        <v>1016</v>
      </c>
      <c r="D3477" s="1">
        <v>19</v>
      </c>
      <c r="E3477" s="1">
        <v>7.37</v>
      </c>
      <c r="J3477" s="64" t="s">
        <v>430</v>
      </c>
      <c r="K3477" s="64" t="s">
        <v>823</v>
      </c>
      <c r="L3477" s="64" t="s">
        <v>808</v>
      </c>
      <c r="M3477" s="64">
        <v>2</v>
      </c>
      <c r="N3477" s="64">
        <v>2.12</v>
      </c>
    </row>
    <row r="3478" spans="1:14" x14ac:dyDescent="0.25">
      <c r="A3478" t="s">
        <v>834</v>
      </c>
      <c r="B3478" s="1" t="s">
        <v>1018</v>
      </c>
      <c r="C3478" s="291" t="s">
        <v>1016</v>
      </c>
      <c r="D3478" s="1">
        <v>20</v>
      </c>
      <c r="E3478" s="1">
        <v>7.63</v>
      </c>
      <c r="J3478" s="64" t="s">
        <v>430</v>
      </c>
      <c r="K3478" s="64" t="s">
        <v>823</v>
      </c>
      <c r="L3478" s="64" t="s">
        <v>808</v>
      </c>
      <c r="M3478" s="64">
        <v>3</v>
      </c>
      <c r="N3478" s="64">
        <v>2.29</v>
      </c>
    </row>
    <row r="3479" spans="1:14" x14ac:dyDescent="0.25">
      <c r="A3479" t="s">
        <v>834</v>
      </c>
      <c r="B3479" s="1" t="s">
        <v>1018</v>
      </c>
      <c r="C3479" s="291" t="s">
        <v>1016</v>
      </c>
      <c r="D3479" s="1">
        <v>21</v>
      </c>
      <c r="E3479" s="1">
        <v>7.85</v>
      </c>
      <c r="J3479" s="64" t="s">
        <v>430</v>
      </c>
      <c r="K3479" s="64" t="s">
        <v>823</v>
      </c>
      <c r="L3479" s="64" t="s">
        <v>808</v>
      </c>
      <c r="M3479" s="64">
        <v>4</v>
      </c>
      <c r="N3479" s="64">
        <v>2.44</v>
      </c>
    </row>
    <row r="3480" spans="1:14" x14ac:dyDescent="0.25">
      <c r="A3480" t="s">
        <v>834</v>
      </c>
      <c r="B3480" s="1" t="s">
        <v>1018</v>
      </c>
      <c r="C3480" s="291" t="s">
        <v>1016</v>
      </c>
      <c r="D3480" s="1">
        <v>22</v>
      </c>
      <c r="E3480" s="1">
        <v>8.07</v>
      </c>
      <c r="J3480" s="64" t="s">
        <v>430</v>
      </c>
      <c r="K3480" s="64" t="s">
        <v>823</v>
      </c>
      <c r="L3480" s="64" t="s">
        <v>808</v>
      </c>
      <c r="M3480" s="64">
        <v>5</v>
      </c>
      <c r="N3480" s="64">
        <v>2.59</v>
      </c>
    </row>
    <row r="3481" spans="1:14" x14ac:dyDescent="0.25">
      <c r="A3481" t="s">
        <v>834</v>
      </c>
      <c r="B3481" s="1" t="s">
        <v>1018</v>
      </c>
      <c r="C3481" s="291" t="s">
        <v>1016</v>
      </c>
      <c r="D3481" s="1">
        <v>23</v>
      </c>
      <c r="E3481" s="1">
        <v>8.2799999999999994</v>
      </c>
      <c r="J3481" s="64" t="s">
        <v>430</v>
      </c>
      <c r="K3481" s="64" t="s">
        <v>823</v>
      </c>
      <c r="L3481" s="64" t="s">
        <v>808</v>
      </c>
      <c r="M3481" s="64">
        <v>6</v>
      </c>
      <c r="N3481" s="64">
        <v>2.74</v>
      </c>
    </row>
    <row r="3482" spans="1:14" x14ac:dyDescent="0.25">
      <c r="A3482" t="s">
        <v>834</v>
      </c>
      <c r="B3482" s="1" t="s">
        <v>1018</v>
      </c>
      <c r="C3482" s="291" t="s">
        <v>1016</v>
      </c>
      <c r="D3482" s="1">
        <v>24</v>
      </c>
      <c r="E3482" s="1">
        <v>8.5</v>
      </c>
      <c r="J3482" s="64" t="s">
        <v>430</v>
      </c>
      <c r="K3482" s="64" t="s">
        <v>823</v>
      </c>
      <c r="L3482" s="64" t="s">
        <v>808</v>
      </c>
      <c r="M3482" s="64">
        <v>7</v>
      </c>
      <c r="N3482" s="64">
        <v>2.82</v>
      </c>
    </row>
    <row r="3483" spans="1:14" x14ac:dyDescent="0.25">
      <c r="A3483" t="s">
        <v>834</v>
      </c>
      <c r="B3483" s="1" t="s">
        <v>1018</v>
      </c>
      <c r="C3483" s="291" t="s">
        <v>1016</v>
      </c>
      <c r="D3483" s="1">
        <v>25</v>
      </c>
      <c r="E3483" s="1">
        <v>8.7200000000000006</v>
      </c>
      <c r="J3483" s="64" t="s">
        <v>430</v>
      </c>
      <c r="K3483" s="64" t="s">
        <v>823</v>
      </c>
      <c r="L3483" s="64" t="s">
        <v>808</v>
      </c>
      <c r="M3483" s="64">
        <v>8</v>
      </c>
      <c r="N3483" s="64">
        <v>2.9</v>
      </c>
    </row>
    <row r="3484" spans="1:14" x14ac:dyDescent="0.25">
      <c r="A3484" t="s">
        <v>834</v>
      </c>
      <c r="B3484" s="1" t="s">
        <v>1018</v>
      </c>
      <c r="C3484" s="291" t="s">
        <v>2411</v>
      </c>
      <c r="D3484" s="1">
        <v>-3</v>
      </c>
      <c r="E3484" s="1">
        <v>1.65</v>
      </c>
      <c r="J3484" s="64" t="s">
        <v>430</v>
      </c>
      <c r="K3484" s="64" t="s">
        <v>823</v>
      </c>
      <c r="L3484" s="64" t="s">
        <v>808</v>
      </c>
      <c r="M3484" s="64">
        <v>9</v>
      </c>
      <c r="N3484" s="64">
        <v>2.98</v>
      </c>
    </row>
    <row r="3485" spans="1:14" x14ac:dyDescent="0.25">
      <c r="A3485" t="s">
        <v>834</v>
      </c>
      <c r="B3485" s="1" t="s">
        <v>1018</v>
      </c>
      <c r="C3485" s="291" t="s">
        <v>2411</v>
      </c>
      <c r="D3485" s="1">
        <v>-2</v>
      </c>
      <c r="E3485" s="1">
        <v>1.97</v>
      </c>
      <c r="J3485" s="64" t="s">
        <v>430</v>
      </c>
      <c r="K3485" s="64" t="s">
        <v>823</v>
      </c>
      <c r="L3485" s="64" t="s">
        <v>808</v>
      </c>
      <c r="M3485" s="64">
        <v>10</v>
      </c>
      <c r="N3485" s="64">
        <v>3.1</v>
      </c>
    </row>
    <row r="3486" spans="1:14" x14ac:dyDescent="0.25">
      <c r="A3486" t="s">
        <v>834</v>
      </c>
      <c r="B3486" s="1" t="s">
        <v>1018</v>
      </c>
      <c r="C3486" s="291" t="s">
        <v>2411</v>
      </c>
      <c r="D3486" s="1">
        <v>-1</v>
      </c>
      <c r="E3486" s="1">
        <v>2.2999999999999998</v>
      </c>
      <c r="J3486" s="64" t="s">
        <v>430</v>
      </c>
      <c r="K3486" s="64" t="s">
        <v>823</v>
      </c>
      <c r="L3486" s="64" t="s">
        <v>808</v>
      </c>
      <c r="M3486" s="64">
        <v>11</v>
      </c>
      <c r="N3486" s="64">
        <v>3.23</v>
      </c>
    </row>
    <row r="3487" spans="1:14" x14ac:dyDescent="0.25">
      <c r="A3487" t="s">
        <v>834</v>
      </c>
      <c r="B3487" s="1" t="s">
        <v>1018</v>
      </c>
      <c r="C3487" s="291" t="s">
        <v>2411</v>
      </c>
      <c r="D3487" s="1">
        <v>0</v>
      </c>
      <c r="E3487" s="1">
        <v>2.62</v>
      </c>
      <c r="J3487" s="64" t="s">
        <v>430</v>
      </c>
      <c r="K3487" s="64" t="s">
        <v>823</v>
      </c>
      <c r="L3487" s="64" t="s">
        <v>808</v>
      </c>
      <c r="M3487" s="64">
        <v>12</v>
      </c>
      <c r="N3487" s="64">
        <v>3.35</v>
      </c>
    </row>
    <row r="3488" spans="1:14" x14ac:dyDescent="0.25">
      <c r="A3488" t="s">
        <v>834</v>
      </c>
      <c r="B3488" s="1" t="s">
        <v>1018</v>
      </c>
      <c r="C3488" s="291" t="s">
        <v>2411</v>
      </c>
      <c r="D3488" s="1">
        <v>1</v>
      </c>
      <c r="E3488" s="1">
        <v>2.84</v>
      </c>
      <c r="J3488" s="64" t="s">
        <v>430</v>
      </c>
      <c r="K3488" s="64" t="s">
        <v>823</v>
      </c>
      <c r="L3488" s="64" t="s">
        <v>824</v>
      </c>
      <c r="M3488" s="64">
        <v>-9</v>
      </c>
      <c r="N3488" s="64">
        <v>1.18</v>
      </c>
    </row>
    <row r="3489" spans="1:14" x14ac:dyDescent="0.25">
      <c r="A3489" t="s">
        <v>834</v>
      </c>
      <c r="B3489" s="1" t="s">
        <v>1018</v>
      </c>
      <c r="C3489" s="291" t="s">
        <v>2411</v>
      </c>
      <c r="D3489" s="1">
        <v>2</v>
      </c>
      <c r="E3489" s="1">
        <v>3.06</v>
      </c>
      <c r="J3489" s="64" t="s">
        <v>430</v>
      </c>
      <c r="K3489" s="64" t="s">
        <v>823</v>
      </c>
      <c r="L3489" s="64" t="s">
        <v>824</v>
      </c>
      <c r="M3489" s="64">
        <v>-8</v>
      </c>
      <c r="N3489" s="64">
        <v>1.31</v>
      </c>
    </row>
    <row r="3490" spans="1:14" x14ac:dyDescent="0.25">
      <c r="A3490" t="s">
        <v>834</v>
      </c>
      <c r="B3490" s="1" t="s">
        <v>1018</v>
      </c>
      <c r="C3490" s="291" t="s">
        <v>2411</v>
      </c>
      <c r="D3490" s="1">
        <v>3</v>
      </c>
      <c r="E3490" s="1">
        <v>3.27</v>
      </c>
      <c r="J3490" s="64" t="s">
        <v>430</v>
      </c>
      <c r="K3490" s="64" t="s">
        <v>823</v>
      </c>
      <c r="L3490" s="64" t="s">
        <v>824</v>
      </c>
      <c r="M3490" s="64">
        <v>-7</v>
      </c>
      <c r="N3490" s="64">
        <v>1.45</v>
      </c>
    </row>
    <row r="3491" spans="1:14" x14ac:dyDescent="0.25">
      <c r="A3491" t="s">
        <v>834</v>
      </c>
      <c r="B3491" s="1" t="s">
        <v>1018</v>
      </c>
      <c r="C3491" s="291" t="s">
        <v>2411</v>
      </c>
      <c r="D3491" s="1">
        <v>4</v>
      </c>
      <c r="E3491" s="1">
        <v>3.49</v>
      </c>
      <c r="J3491" s="64" t="s">
        <v>430</v>
      </c>
      <c r="K3491" s="64" t="s">
        <v>823</v>
      </c>
      <c r="L3491" s="64" t="s">
        <v>824</v>
      </c>
      <c r="M3491" s="64">
        <v>-6</v>
      </c>
      <c r="N3491" s="64">
        <v>1.58</v>
      </c>
    </row>
    <row r="3492" spans="1:14" x14ac:dyDescent="0.25">
      <c r="A3492" t="s">
        <v>834</v>
      </c>
      <c r="B3492" s="1" t="s">
        <v>1018</v>
      </c>
      <c r="C3492" s="291" t="s">
        <v>2411</v>
      </c>
      <c r="D3492" s="1">
        <v>5</v>
      </c>
      <c r="E3492" s="1">
        <v>3.71</v>
      </c>
      <c r="J3492" s="64" t="s">
        <v>430</v>
      </c>
      <c r="K3492" s="64" t="s">
        <v>823</v>
      </c>
      <c r="L3492" s="64" t="s">
        <v>824</v>
      </c>
      <c r="M3492" s="64">
        <v>-5</v>
      </c>
      <c r="N3492" s="64">
        <v>1.71</v>
      </c>
    </row>
    <row r="3493" spans="1:14" x14ac:dyDescent="0.25">
      <c r="A3493" t="s">
        <v>834</v>
      </c>
      <c r="B3493" s="1" t="s">
        <v>1018</v>
      </c>
      <c r="C3493" s="291" t="s">
        <v>2411</v>
      </c>
      <c r="D3493" s="1">
        <v>6</v>
      </c>
      <c r="E3493" s="1">
        <v>4.01</v>
      </c>
      <c r="J3493" s="64" t="s">
        <v>430</v>
      </c>
      <c r="K3493" s="64" t="s">
        <v>823</v>
      </c>
      <c r="L3493" s="64" t="s">
        <v>824</v>
      </c>
      <c r="M3493" s="64">
        <v>-4</v>
      </c>
      <c r="N3493" s="64">
        <v>1.83</v>
      </c>
    </row>
    <row r="3494" spans="1:14" x14ac:dyDescent="0.25">
      <c r="A3494" t="s">
        <v>834</v>
      </c>
      <c r="B3494" s="1" t="s">
        <v>1018</v>
      </c>
      <c r="C3494" s="291" t="s">
        <v>2411</v>
      </c>
      <c r="D3494" s="1">
        <v>7</v>
      </c>
      <c r="E3494" s="1">
        <v>4.3099999999999996</v>
      </c>
      <c r="J3494" s="64" t="s">
        <v>430</v>
      </c>
      <c r="K3494" s="64" t="s">
        <v>823</v>
      </c>
      <c r="L3494" s="64" t="s">
        <v>824</v>
      </c>
      <c r="M3494" s="64">
        <v>-3</v>
      </c>
      <c r="N3494" s="64">
        <v>1.96</v>
      </c>
    </row>
    <row r="3495" spans="1:14" x14ac:dyDescent="0.25">
      <c r="A3495" t="s">
        <v>834</v>
      </c>
      <c r="B3495" s="1" t="s">
        <v>1018</v>
      </c>
      <c r="C3495" s="291" t="s">
        <v>2411</v>
      </c>
      <c r="D3495" s="1">
        <v>8</v>
      </c>
      <c r="E3495" s="1">
        <v>4.6100000000000003</v>
      </c>
      <c r="J3495" s="64" t="s">
        <v>430</v>
      </c>
      <c r="K3495" s="64" t="s">
        <v>823</v>
      </c>
      <c r="L3495" s="64" t="s">
        <v>824</v>
      </c>
      <c r="M3495" s="64">
        <v>-2</v>
      </c>
      <c r="N3495" s="64">
        <v>2.08</v>
      </c>
    </row>
    <row r="3496" spans="1:14" x14ac:dyDescent="0.25">
      <c r="A3496" t="s">
        <v>834</v>
      </c>
      <c r="B3496" s="1" t="s">
        <v>1018</v>
      </c>
      <c r="C3496" s="291" t="s">
        <v>2411</v>
      </c>
      <c r="D3496" s="1">
        <v>9</v>
      </c>
      <c r="E3496" s="1">
        <v>4.91</v>
      </c>
      <c r="J3496" s="64" t="s">
        <v>430</v>
      </c>
      <c r="K3496" s="64" t="s">
        <v>823</v>
      </c>
      <c r="L3496" s="64" t="s">
        <v>824</v>
      </c>
      <c r="M3496" s="64">
        <v>-1</v>
      </c>
      <c r="N3496" s="64">
        <v>2.2000000000000002</v>
      </c>
    </row>
    <row r="3497" spans="1:14" x14ac:dyDescent="0.25">
      <c r="A3497" t="s">
        <v>834</v>
      </c>
      <c r="B3497" s="1" t="s">
        <v>1018</v>
      </c>
      <c r="C3497" s="291" t="s">
        <v>2411</v>
      </c>
      <c r="D3497" s="1">
        <v>10</v>
      </c>
      <c r="E3497" s="1">
        <v>5.21</v>
      </c>
      <c r="J3497" s="64" t="s">
        <v>430</v>
      </c>
      <c r="K3497" s="64" t="s">
        <v>823</v>
      </c>
      <c r="L3497" s="64" t="s">
        <v>824</v>
      </c>
      <c r="M3497" s="64">
        <v>0</v>
      </c>
      <c r="N3497" s="64">
        <v>2.3199999999999998</v>
      </c>
    </row>
    <row r="3498" spans="1:14" x14ac:dyDescent="0.25">
      <c r="A3498" t="s">
        <v>834</v>
      </c>
      <c r="B3498" s="1" t="s">
        <v>1018</v>
      </c>
      <c r="C3498" s="291" t="s">
        <v>2411</v>
      </c>
      <c r="D3498" s="1">
        <v>11</v>
      </c>
      <c r="E3498" s="1">
        <v>5.38</v>
      </c>
      <c r="J3498" s="64" t="s">
        <v>430</v>
      </c>
      <c r="K3498" s="64" t="s">
        <v>823</v>
      </c>
      <c r="L3498" s="64" t="s">
        <v>824</v>
      </c>
      <c r="M3498" s="64">
        <v>1</v>
      </c>
      <c r="N3498" s="64">
        <v>2.5299999999999998</v>
      </c>
    </row>
    <row r="3499" spans="1:14" x14ac:dyDescent="0.25">
      <c r="A3499" t="s">
        <v>834</v>
      </c>
      <c r="B3499" s="1" t="s">
        <v>1018</v>
      </c>
      <c r="C3499" s="291" t="s">
        <v>2411</v>
      </c>
      <c r="D3499" s="1">
        <v>12</v>
      </c>
      <c r="E3499" s="1">
        <v>5.55</v>
      </c>
      <c r="J3499" s="64" t="s">
        <v>430</v>
      </c>
      <c r="K3499" s="64" t="s">
        <v>823</v>
      </c>
      <c r="L3499" s="64" t="s">
        <v>824</v>
      </c>
      <c r="M3499" s="64">
        <v>2</v>
      </c>
      <c r="N3499" s="64">
        <v>2.75</v>
      </c>
    </row>
    <row r="3500" spans="1:14" x14ac:dyDescent="0.25">
      <c r="A3500" t="s">
        <v>834</v>
      </c>
      <c r="B3500" s="1" t="s">
        <v>1018</v>
      </c>
      <c r="C3500" s="291" t="s">
        <v>2411</v>
      </c>
      <c r="D3500" s="1">
        <v>13</v>
      </c>
      <c r="E3500" s="1">
        <v>5.73</v>
      </c>
      <c r="J3500" s="64" t="s">
        <v>430</v>
      </c>
      <c r="K3500" s="64" t="s">
        <v>823</v>
      </c>
      <c r="L3500" s="64" t="s">
        <v>824</v>
      </c>
      <c r="M3500" s="64">
        <v>3</v>
      </c>
      <c r="N3500" s="64">
        <v>2.96</v>
      </c>
    </row>
    <row r="3501" spans="1:14" x14ac:dyDescent="0.25">
      <c r="A3501" t="s">
        <v>834</v>
      </c>
      <c r="B3501" s="1" t="s">
        <v>1018</v>
      </c>
      <c r="C3501" s="291" t="s">
        <v>2411</v>
      </c>
      <c r="D3501" s="1">
        <v>14</v>
      </c>
      <c r="E3501" s="1">
        <v>5.9</v>
      </c>
      <c r="J3501" s="64" t="s">
        <v>430</v>
      </c>
      <c r="K3501" s="64" t="s">
        <v>823</v>
      </c>
      <c r="L3501" s="64" t="s">
        <v>824</v>
      </c>
      <c r="M3501" s="64">
        <v>4</v>
      </c>
      <c r="N3501" s="64">
        <v>3.09</v>
      </c>
    </row>
    <row r="3502" spans="1:14" x14ac:dyDescent="0.25">
      <c r="A3502" t="s">
        <v>834</v>
      </c>
      <c r="B3502" s="1" t="s">
        <v>1018</v>
      </c>
      <c r="C3502" s="291" t="s">
        <v>2411</v>
      </c>
      <c r="D3502" s="1">
        <v>15</v>
      </c>
      <c r="E3502" s="1">
        <v>6.07</v>
      </c>
      <c r="J3502" s="64" t="s">
        <v>430</v>
      </c>
      <c r="K3502" s="64" t="s">
        <v>823</v>
      </c>
      <c r="L3502" s="64" t="s">
        <v>824</v>
      </c>
      <c r="M3502" s="64">
        <v>5</v>
      </c>
      <c r="N3502" s="64">
        <v>3.22</v>
      </c>
    </row>
    <row r="3503" spans="1:14" x14ac:dyDescent="0.25">
      <c r="A3503" t="s">
        <v>834</v>
      </c>
      <c r="B3503" s="1" t="s">
        <v>1018</v>
      </c>
      <c r="C3503" s="291" t="s">
        <v>1017</v>
      </c>
      <c r="D3503" s="1">
        <v>-3</v>
      </c>
      <c r="E3503" s="1">
        <v>2.11</v>
      </c>
      <c r="J3503" s="64" t="s">
        <v>430</v>
      </c>
      <c r="K3503" s="64" t="s">
        <v>823</v>
      </c>
      <c r="L3503" s="64" t="s">
        <v>824</v>
      </c>
      <c r="M3503" s="64">
        <v>6</v>
      </c>
      <c r="N3503" s="64">
        <v>3.35</v>
      </c>
    </row>
    <row r="3504" spans="1:14" x14ac:dyDescent="0.25">
      <c r="A3504" t="s">
        <v>834</v>
      </c>
      <c r="B3504" s="1" t="s">
        <v>1018</v>
      </c>
      <c r="C3504" s="291" t="s">
        <v>1017</v>
      </c>
      <c r="D3504" s="1">
        <v>-2</v>
      </c>
      <c r="E3504" s="1">
        <v>2.41</v>
      </c>
      <c r="J3504" s="64" t="s">
        <v>430</v>
      </c>
      <c r="K3504" s="64" t="s">
        <v>823</v>
      </c>
      <c r="L3504" s="64" t="s">
        <v>824</v>
      </c>
      <c r="M3504" s="64">
        <v>7</v>
      </c>
      <c r="N3504" s="64">
        <v>3.46</v>
      </c>
    </row>
    <row r="3505" spans="1:14" x14ac:dyDescent="0.25">
      <c r="A3505" t="s">
        <v>834</v>
      </c>
      <c r="B3505" s="1" t="s">
        <v>1018</v>
      </c>
      <c r="C3505" s="291" t="s">
        <v>1017</v>
      </c>
      <c r="D3505" s="1">
        <v>-1</v>
      </c>
      <c r="E3505" s="1">
        <v>2.7</v>
      </c>
      <c r="J3505" s="64" t="s">
        <v>430</v>
      </c>
      <c r="K3505" s="64" t="s">
        <v>823</v>
      </c>
      <c r="L3505" s="64" t="s">
        <v>824</v>
      </c>
      <c r="M3505" s="64">
        <v>8</v>
      </c>
      <c r="N3505" s="64">
        <v>3.58</v>
      </c>
    </row>
    <row r="3506" spans="1:14" x14ac:dyDescent="0.25">
      <c r="A3506" t="s">
        <v>834</v>
      </c>
      <c r="B3506" s="1" t="s">
        <v>1018</v>
      </c>
      <c r="C3506" s="291" t="s">
        <v>1017</v>
      </c>
      <c r="D3506" s="1">
        <v>0</v>
      </c>
      <c r="E3506" s="1">
        <v>3</v>
      </c>
      <c r="J3506" s="64" t="s">
        <v>430</v>
      </c>
      <c r="K3506" s="64" t="s">
        <v>823</v>
      </c>
      <c r="L3506" s="64" t="s">
        <v>824</v>
      </c>
      <c r="M3506" s="64">
        <v>9</v>
      </c>
      <c r="N3506" s="64">
        <v>3.69</v>
      </c>
    </row>
    <row r="3507" spans="1:14" x14ac:dyDescent="0.25">
      <c r="A3507" t="s">
        <v>834</v>
      </c>
      <c r="B3507" s="1" t="s">
        <v>1018</v>
      </c>
      <c r="C3507" s="291" t="s">
        <v>1017</v>
      </c>
      <c r="D3507" s="1">
        <v>1</v>
      </c>
      <c r="E3507" s="1">
        <v>3.18</v>
      </c>
      <c r="J3507" s="64" t="s">
        <v>430</v>
      </c>
      <c r="K3507" s="64" t="s">
        <v>823</v>
      </c>
      <c r="L3507" s="64" t="s">
        <v>824</v>
      </c>
      <c r="M3507" s="64">
        <v>10</v>
      </c>
      <c r="N3507" s="64">
        <v>3.79</v>
      </c>
    </row>
    <row r="3508" spans="1:14" x14ac:dyDescent="0.25">
      <c r="A3508" t="s">
        <v>834</v>
      </c>
      <c r="B3508" s="1" t="s">
        <v>1018</v>
      </c>
      <c r="C3508" s="291" t="s">
        <v>1017</v>
      </c>
      <c r="D3508" s="1">
        <v>2</v>
      </c>
      <c r="E3508" s="1">
        <v>3.36</v>
      </c>
      <c r="J3508" s="64" t="s">
        <v>430</v>
      </c>
      <c r="K3508" s="64" t="s">
        <v>823</v>
      </c>
      <c r="L3508" s="64" t="s">
        <v>824</v>
      </c>
      <c r="M3508" s="64">
        <v>11</v>
      </c>
      <c r="N3508" s="64">
        <v>3.9</v>
      </c>
    </row>
    <row r="3509" spans="1:14" x14ac:dyDescent="0.25">
      <c r="A3509" t="s">
        <v>834</v>
      </c>
      <c r="B3509" s="1" t="s">
        <v>1018</v>
      </c>
      <c r="C3509" s="291" t="s">
        <v>1017</v>
      </c>
      <c r="D3509" s="1">
        <v>3</v>
      </c>
      <c r="E3509" s="1">
        <v>3.54</v>
      </c>
      <c r="J3509" s="64" t="s">
        <v>430</v>
      </c>
      <c r="K3509" s="64" t="s">
        <v>823</v>
      </c>
      <c r="L3509" s="64" t="s">
        <v>824</v>
      </c>
      <c r="M3509" s="64">
        <v>12</v>
      </c>
      <c r="N3509" s="64">
        <v>4</v>
      </c>
    </row>
    <row r="3510" spans="1:14" x14ac:dyDescent="0.25">
      <c r="A3510" t="s">
        <v>834</v>
      </c>
      <c r="B3510" s="1" t="s">
        <v>1018</v>
      </c>
      <c r="C3510" s="291" t="s">
        <v>1017</v>
      </c>
      <c r="D3510" s="1">
        <v>4</v>
      </c>
      <c r="E3510" s="1">
        <v>3.72</v>
      </c>
      <c r="J3510" s="64" t="s">
        <v>430</v>
      </c>
      <c r="K3510" s="64" t="s">
        <v>823</v>
      </c>
      <c r="L3510" s="64" t="s">
        <v>824</v>
      </c>
      <c r="M3510" s="64">
        <v>13</v>
      </c>
      <c r="N3510" s="64">
        <v>4.13</v>
      </c>
    </row>
    <row r="3511" spans="1:14" x14ac:dyDescent="0.25">
      <c r="A3511" t="s">
        <v>834</v>
      </c>
      <c r="B3511" s="1" t="s">
        <v>1018</v>
      </c>
      <c r="C3511" s="291" t="s">
        <v>1017</v>
      </c>
      <c r="D3511" s="1">
        <v>5</v>
      </c>
      <c r="E3511" s="1">
        <v>3.9</v>
      </c>
      <c r="J3511" s="64" t="s">
        <v>430</v>
      </c>
      <c r="K3511" s="64" t="s">
        <v>823</v>
      </c>
      <c r="L3511" s="64" t="s">
        <v>824</v>
      </c>
      <c r="M3511" s="64">
        <v>14</v>
      </c>
      <c r="N3511" s="64">
        <v>4.2699999999999996</v>
      </c>
    </row>
    <row r="3512" spans="1:14" x14ac:dyDescent="0.25">
      <c r="A3512" t="s">
        <v>834</v>
      </c>
      <c r="B3512" s="1" t="s">
        <v>1018</v>
      </c>
      <c r="C3512" s="291" t="s">
        <v>1017</v>
      </c>
      <c r="D3512" s="1">
        <v>6</v>
      </c>
      <c r="E3512" s="1">
        <v>4.21</v>
      </c>
      <c r="J3512" s="64" t="s">
        <v>430</v>
      </c>
      <c r="K3512" s="64" t="s">
        <v>823</v>
      </c>
      <c r="L3512" s="64" t="s">
        <v>824</v>
      </c>
      <c r="M3512" s="64">
        <v>15</v>
      </c>
      <c r="N3512" s="64">
        <v>4.4000000000000004</v>
      </c>
    </row>
    <row r="3513" spans="1:14" x14ac:dyDescent="0.25">
      <c r="A3513" t="s">
        <v>834</v>
      </c>
      <c r="B3513" s="1" t="s">
        <v>1018</v>
      </c>
      <c r="C3513" s="291" t="s">
        <v>1017</v>
      </c>
      <c r="D3513" s="1">
        <v>7</v>
      </c>
      <c r="E3513" s="1">
        <v>4.5199999999999996</v>
      </c>
      <c r="J3513" s="64" t="s">
        <v>430</v>
      </c>
      <c r="K3513" s="64" t="s">
        <v>823</v>
      </c>
      <c r="L3513" s="64" t="s">
        <v>816</v>
      </c>
      <c r="M3513" s="64">
        <v>-9</v>
      </c>
      <c r="N3513" s="64">
        <v>1.58</v>
      </c>
    </row>
    <row r="3514" spans="1:14" x14ac:dyDescent="0.25">
      <c r="A3514" t="s">
        <v>834</v>
      </c>
      <c r="B3514" s="1" t="s">
        <v>1018</v>
      </c>
      <c r="C3514" s="291" t="s">
        <v>1017</v>
      </c>
      <c r="D3514" s="1">
        <v>8</v>
      </c>
      <c r="E3514" s="1">
        <v>4.84</v>
      </c>
      <c r="J3514" s="64" t="s">
        <v>430</v>
      </c>
      <c r="K3514" s="64" t="s">
        <v>823</v>
      </c>
      <c r="L3514" s="64" t="s">
        <v>816</v>
      </c>
      <c r="M3514" s="64">
        <v>-8</v>
      </c>
      <c r="N3514" s="64">
        <v>1.71</v>
      </c>
    </row>
    <row r="3515" spans="1:14" x14ac:dyDescent="0.25">
      <c r="A3515" t="s">
        <v>834</v>
      </c>
      <c r="B3515" s="1" t="s">
        <v>1018</v>
      </c>
      <c r="C3515" s="291" t="s">
        <v>1017</v>
      </c>
      <c r="D3515" s="1">
        <v>9</v>
      </c>
      <c r="E3515" s="1">
        <v>5.15</v>
      </c>
      <c r="J3515" s="64" t="s">
        <v>430</v>
      </c>
      <c r="K3515" s="64" t="s">
        <v>823</v>
      </c>
      <c r="L3515" s="64" t="s">
        <v>816</v>
      </c>
      <c r="M3515" s="64">
        <v>-7</v>
      </c>
      <c r="N3515" s="64">
        <v>1.85</v>
      </c>
    </row>
    <row r="3516" spans="1:14" x14ac:dyDescent="0.25">
      <c r="A3516" t="s">
        <v>834</v>
      </c>
      <c r="B3516" s="1" t="s">
        <v>1018</v>
      </c>
      <c r="C3516" s="291" t="s">
        <v>1017</v>
      </c>
      <c r="D3516" s="1">
        <v>10</v>
      </c>
      <c r="E3516" s="1">
        <v>5.46</v>
      </c>
      <c r="J3516" s="64" t="s">
        <v>430</v>
      </c>
      <c r="K3516" s="64" t="s">
        <v>823</v>
      </c>
      <c r="L3516" s="64" t="s">
        <v>816</v>
      </c>
      <c r="M3516" s="64">
        <v>-6</v>
      </c>
      <c r="N3516" s="64">
        <v>1.98</v>
      </c>
    </row>
    <row r="3517" spans="1:14" x14ac:dyDescent="0.25">
      <c r="A3517" t="s">
        <v>834</v>
      </c>
      <c r="B3517" s="1" t="s">
        <v>1018</v>
      </c>
      <c r="C3517" s="291" t="s">
        <v>1017</v>
      </c>
      <c r="D3517" s="1">
        <v>11</v>
      </c>
      <c r="E3517" s="1">
        <v>5.68</v>
      </c>
      <c r="J3517" s="64" t="s">
        <v>430</v>
      </c>
      <c r="K3517" s="64" t="s">
        <v>823</v>
      </c>
      <c r="L3517" s="64" t="s">
        <v>816</v>
      </c>
      <c r="M3517" s="64">
        <v>-5</v>
      </c>
      <c r="N3517" s="64">
        <v>2.17</v>
      </c>
    </row>
    <row r="3518" spans="1:14" x14ac:dyDescent="0.25">
      <c r="A3518" t="s">
        <v>834</v>
      </c>
      <c r="B3518" s="1" t="s">
        <v>1018</v>
      </c>
      <c r="C3518" s="291" t="s">
        <v>1017</v>
      </c>
      <c r="D3518" s="1">
        <v>12</v>
      </c>
      <c r="E3518" s="1">
        <v>5.89</v>
      </c>
      <c r="J3518" s="64" t="s">
        <v>430</v>
      </c>
      <c r="K3518" s="64" t="s">
        <v>823</v>
      </c>
      <c r="L3518" s="64" t="s">
        <v>816</v>
      </c>
      <c r="M3518" s="64">
        <v>-4</v>
      </c>
      <c r="N3518" s="64">
        <v>2.35</v>
      </c>
    </row>
    <row r="3519" spans="1:14" x14ac:dyDescent="0.25">
      <c r="A3519" t="s">
        <v>834</v>
      </c>
      <c r="B3519" s="1" t="s">
        <v>1018</v>
      </c>
      <c r="C3519" s="291" t="s">
        <v>1017</v>
      </c>
      <c r="D3519" s="1">
        <v>13</v>
      </c>
      <c r="E3519" s="1">
        <v>6.11</v>
      </c>
      <c r="J3519" s="64" t="s">
        <v>430</v>
      </c>
      <c r="K3519" s="64" t="s">
        <v>823</v>
      </c>
      <c r="L3519" s="64" t="s">
        <v>816</v>
      </c>
      <c r="M3519" s="64">
        <v>-3</v>
      </c>
      <c r="N3519" s="64">
        <v>2.54</v>
      </c>
    </row>
    <row r="3520" spans="1:14" x14ac:dyDescent="0.25">
      <c r="A3520" t="s">
        <v>834</v>
      </c>
      <c r="B3520" s="1" t="s">
        <v>1018</v>
      </c>
      <c r="C3520" s="291" t="s">
        <v>1017</v>
      </c>
      <c r="D3520" s="1">
        <v>14</v>
      </c>
      <c r="E3520" s="1">
        <v>6.32</v>
      </c>
      <c r="J3520" s="64" t="s">
        <v>430</v>
      </c>
      <c r="K3520" s="64" t="s">
        <v>823</v>
      </c>
      <c r="L3520" s="64" t="s">
        <v>816</v>
      </c>
      <c r="M3520" s="64">
        <v>-2</v>
      </c>
      <c r="N3520" s="64">
        <v>2.69</v>
      </c>
    </row>
    <row r="3521" spans="1:14" x14ac:dyDescent="0.25">
      <c r="A3521" t="s">
        <v>834</v>
      </c>
      <c r="B3521" s="1" t="s">
        <v>1018</v>
      </c>
      <c r="C3521" s="291" t="s">
        <v>1017</v>
      </c>
      <c r="D3521" s="1">
        <v>15</v>
      </c>
      <c r="E3521" s="1">
        <v>6.54</v>
      </c>
      <c r="J3521" s="64" t="s">
        <v>430</v>
      </c>
      <c r="K3521" s="64" t="s">
        <v>823</v>
      </c>
      <c r="L3521" s="64" t="s">
        <v>816</v>
      </c>
      <c r="M3521" s="64">
        <v>-1</v>
      </c>
      <c r="N3521" s="64">
        <v>2.83</v>
      </c>
    </row>
    <row r="3522" spans="1:14" x14ac:dyDescent="0.25">
      <c r="A3522" t="s">
        <v>834</v>
      </c>
      <c r="B3522" s="1" t="s">
        <v>1019</v>
      </c>
      <c r="C3522" s="291" t="s">
        <v>1010</v>
      </c>
      <c r="D3522" s="1">
        <v>-15</v>
      </c>
      <c r="E3522" s="1">
        <v>0.46</v>
      </c>
      <c r="J3522" s="64" t="s">
        <v>430</v>
      </c>
      <c r="K3522" s="64" t="s">
        <v>823</v>
      </c>
      <c r="L3522" s="64" t="s">
        <v>816</v>
      </c>
      <c r="M3522" s="64">
        <v>0</v>
      </c>
      <c r="N3522" s="64">
        <v>2.98</v>
      </c>
    </row>
    <row r="3523" spans="1:14" x14ac:dyDescent="0.25">
      <c r="A3523" t="s">
        <v>834</v>
      </c>
      <c r="B3523" s="1" t="s">
        <v>1019</v>
      </c>
      <c r="C3523" s="291" t="s">
        <v>1010</v>
      </c>
      <c r="D3523" s="1">
        <v>-14</v>
      </c>
      <c r="E3523" s="1">
        <v>0.53</v>
      </c>
      <c r="J3523" s="64" t="s">
        <v>430</v>
      </c>
      <c r="K3523" s="64" t="s">
        <v>823</v>
      </c>
      <c r="L3523" s="64" t="s">
        <v>816</v>
      </c>
      <c r="M3523" s="64">
        <v>1</v>
      </c>
      <c r="N3523" s="64">
        <v>3.25</v>
      </c>
    </row>
    <row r="3524" spans="1:14" x14ac:dyDescent="0.25">
      <c r="A3524" t="s">
        <v>834</v>
      </c>
      <c r="B3524" s="1" t="s">
        <v>1019</v>
      </c>
      <c r="C3524" s="291" t="s">
        <v>1010</v>
      </c>
      <c r="D3524" s="1">
        <v>-13</v>
      </c>
      <c r="E3524" s="1">
        <v>0.6</v>
      </c>
      <c r="J3524" s="64" t="s">
        <v>430</v>
      </c>
      <c r="K3524" s="64" t="s">
        <v>823</v>
      </c>
      <c r="L3524" s="64" t="s">
        <v>816</v>
      </c>
      <c r="M3524" s="64">
        <v>2</v>
      </c>
      <c r="N3524" s="64">
        <v>3.53</v>
      </c>
    </row>
    <row r="3525" spans="1:14" x14ac:dyDescent="0.25">
      <c r="A3525" t="s">
        <v>834</v>
      </c>
      <c r="B3525" s="1" t="s">
        <v>1019</v>
      </c>
      <c r="C3525" s="291" t="s">
        <v>1010</v>
      </c>
      <c r="D3525" s="1">
        <v>-12</v>
      </c>
      <c r="E3525" s="1">
        <v>0.68</v>
      </c>
      <c r="J3525" s="64" t="s">
        <v>430</v>
      </c>
      <c r="K3525" s="64" t="s">
        <v>823</v>
      </c>
      <c r="L3525" s="64" t="s">
        <v>816</v>
      </c>
      <c r="M3525" s="64">
        <v>3</v>
      </c>
      <c r="N3525" s="64">
        <v>3.8</v>
      </c>
    </row>
    <row r="3526" spans="1:14" x14ac:dyDescent="0.25">
      <c r="A3526" t="s">
        <v>834</v>
      </c>
      <c r="B3526" s="1" t="s">
        <v>1019</v>
      </c>
      <c r="C3526" s="291" t="s">
        <v>1010</v>
      </c>
      <c r="D3526" s="1">
        <v>-11</v>
      </c>
      <c r="E3526" s="1">
        <v>0.77</v>
      </c>
      <c r="J3526" s="64" t="s">
        <v>430</v>
      </c>
      <c r="K3526" s="64" t="s">
        <v>823</v>
      </c>
      <c r="L3526" s="64" t="s">
        <v>816</v>
      </c>
      <c r="M3526" s="64">
        <v>4</v>
      </c>
      <c r="N3526" s="64">
        <v>4</v>
      </c>
    </row>
    <row r="3527" spans="1:14" x14ac:dyDescent="0.25">
      <c r="A3527" t="s">
        <v>834</v>
      </c>
      <c r="B3527" s="1" t="s">
        <v>1019</v>
      </c>
      <c r="C3527" s="291" t="s">
        <v>1010</v>
      </c>
      <c r="D3527" s="1">
        <v>-10</v>
      </c>
      <c r="E3527" s="1">
        <v>0.86</v>
      </c>
      <c r="J3527" s="64" t="s">
        <v>430</v>
      </c>
      <c r="K3527" s="64" t="s">
        <v>823</v>
      </c>
      <c r="L3527" s="64" t="s">
        <v>816</v>
      </c>
      <c r="M3527" s="64">
        <v>5</v>
      </c>
      <c r="N3527" s="64">
        <v>4.1900000000000004</v>
      </c>
    </row>
    <row r="3528" spans="1:14" x14ac:dyDescent="0.25">
      <c r="A3528" t="s">
        <v>834</v>
      </c>
      <c r="B3528" s="1" t="s">
        <v>1019</v>
      </c>
      <c r="C3528" s="291" t="s">
        <v>1010</v>
      </c>
      <c r="D3528" s="1">
        <v>-9</v>
      </c>
      <c r="E3528" s="1">
        <v>0.96</v>
      </c>
      <c r="J3528" s="64" t="s">
        <v>430</v>
      </c>
      <c r="K3528" s="64" t="s">
        <v>823</v>
      </c>
      <c r="L3528" s="64" t="s">
        <v>816</v>
      </c>
      <c r="M3528" s="64">
        <v>6</v>
      </c>
      <c r="N3528" s="64">
        <v>4.3899999999999997</v>
      </c>
    </row>
    <row r="3529" spans="1:14" x14ac:dyDescent="0.25">
      <c r="A3529" t="s">
        <v>834</v>
      </c>
      <c r="B3529" s="1" t="s">
        <v>1019</v>
      </c>
      <c r="C3529" s="291" t="s">
        <v>1010</v>
      </c>
      <c r="D3529" s="1">
        <v>-8</v>
      </c>
      <c r="E3529" s="1">
        <v>1.06</v>
      </c>
      <c r="J3529" s="64" t="s">
        <v>430</v>
      </c>
      <c r="K3529" s="64" t="s">
        <v>823</v>
      </c>
      <c r="L3529" s="64" t="s">
        <v>816</v>
      </c>
      <c r="M3529" s="64">
        <v>7</v>
      </c>
      <c r="N3529" s="64">
        <v>4.51</v>
      </c>
    </row>
    <row r="3530" spans="1:14" x14ac:dyDescent="0.25">
      <c r="A3530" t="s">
        <v>834</v>
      </c>
      <c r="B3530" s="1" t="s">
        <v>1019</v>
      </c>
      <c r="C3530" s="291" t="s">
        <v>1010</v>
      </c>
      <c r="D3530" s="1">
        <v>-7</v>
      </c>
      <c r="E3530" s="1">
        <v>1.1599999999999999</v>
      </c>
      <c r="J3530" s="64" t="s">
        <v>430</v>
      </c>
      <c r="K3530" s="64" t="s">
        <v>823</v>
      </c>
      <c r="L3530" s="64" t="s">
        <v>816</v>
      </c>
      <c r="M3530" s="64">
        <v>8</v>
      </c>
      <c r="N3530" s="64">
        <v>4.62</v>
      </c>
    </row>
    <row r="3531" spans="1:14" x14ac:dyDescent="0.25">
      <c r="A3531" t="s">
        <v>834</v>
      </c>
      <c r="B3531" s="1" t="s">
        <v>1019</v>
      </c>
      <c r="C3531" s="291" t="s">
        <v>1010</v>
      </c>
      <c r="D3531" s="1">
        <v>-6</v>
      </c>
      <c r="E3531" s="1">
        <v>1.26</v>
      </c>
      <c r="J3531" s="64" t="s">
        <v>430</v>
      </c>
      <c r="K3531" s="64" t="s">
        <v>823</v>
      </c>
      <c r="L3531" s="64" t="s">
        <v>816</v>
      </c>
      <c r="M3531" s="64">
        <v>9</v>
      </c>
      <c r="N3531" s="64">
        <v>4.74</v>
      </c>
    </row>
    <row r="3532" spans="1:14" x14ac:dyDescent="0.25">
      <c r="A3532" t="s">
        <v>834</v>
      </c>
      <c r="B3532" s="1" t="s">
        <v>1019</v>
      </c>
      <c r="C3532" s="291" t="s">
        <v>1010</v>
      </c>
      <c r="D3532" s="1">
        <v>-5</v>
      </c>
      <c r="E3532" s="1">
        <v>1.36</v>
      </c>
      <c r="J3532" s="64" t="s">
        <v>430</v>
      </c>
      <c r="K3532" s="64" t="s">
        <v>823</v>
      </c>
      <c r="L3532" s="64" t="s">
        <v>816</v>
      </c>
      <c r="M3532" s="64">
        <v>10</v>
      </c>
      <c r="N3532" s="64">
        <v>4.92</v>
      </c>
    </row>
    <row r="3533" spans="1:14" x14ac:dyDescent="0.25">
      <c r="A3533" t="s">
        <v>834</v>
      </c>
      <c r="B3533" s="1" t="s">
        <v>1019</v>
      </c>
      <c r="C3533" s="291" t="s">
        <v>1010</v>
      </c>
      <c r="D3533" s="1">
        <v>-4</v>
      </c>
      <c r="E3533" s="1">
        <v>1.45</v>
      </c>
      <c r="J3533" s="64" t="s">
        <v>430</v>
      </c>
      <c r="K3533" s="64" t="s">
        <v>823</v>
      </c>
      <c r="L3533" s="64" t="s">
        <v>816</v>
      </c>
      <c r="M3533" s="64">
        <v>11</v>
      </c>
      <c r="N3533" s="64">
        <v>5.09</v>
      </c>
    </row>
    <row r="3534" spans="1:14" x14ac:dyDescent="0.25">
      <c r="A3534" t="s">
        <v>834</v>
      </c>
      <c r="B3534" s="1" t="s">
        <v>1019</v>
      </c>
      <c r="C3534" s="291" t="s">
        <v>1010</v>
      </c>
      <c r="D3534" s="1">
        <v>-3</v>
      </c>
      <c r="E3534" s="1">
        <v>1.54</v>
      </c>
      <c r="J3534" s="64" t="s">
        <v>430</v>
      </c>
      <c r="K3534" s="64" t="s">
        <v>823</v>
      </c>
      <c r="L3534" s="64" t="s">
        <v>816</v>
      </c>
      <c r="M3534" s="64">
        <v>12</v>
      </c>
      <c r="N3534" s="64">
        <v>5.27</v>
      </c>
    </row>
    <row r="3535" spans="1:14" x14ac:dyDescent="0.25">
      <c r="A3535" t="s">
        <v>834</v>
      </c>
      <c r="B3535" s="1" t="s">
        <v>1019</v>
      </c>
      <c r="C3535" s="291" t="s">
        <v>1010</v>
      </c>
      <c r="D3535" s="1">
        <v>-2</v>
      </c>
      <c r="E3535" s="1">
        <v>1.64</v>
      </c>
      <c r="J3535" s="64" t="s">
        <v>430</v>
      </c>
      <c r="K3535" s="64" t="s">
        <v>823</v>
      </c>
      <c r="L3535" s="64" t="s">
        <v>816</v>
      </c>
      <c r="M3535" s="64">
        <v>13</v>
      </c>
      <c r="N3535" s="64">
        <v>5.43</v>
      </c>
    </row>
    <row r="3536" spans="1:14" x14ac:dyDescent="0.25">
      <c r="A3536" t="s">
        <v>834</v>
      </c>
      <c r="B3536" s="1" t="s">
        <v>1019</v>
      </c>
      <c r="C3536" s="291" t="s">
        <v>1010</v>
      </c>
      <c r="D3536" s="1">
        <v>-1</v>
      </c>
      <c r="E3536" s="1">
        <v>1.73</v>
      </c>
      <c r="J3536" s="64" t="s">
        <v>430</v>
      </c>
      <c r="K3536" s="64" t="s">
        <v>823</v>
      </c>
      <c r="L3536" s="64" t="s">
        <v>816</v>
      </c>
      <c r="M3536" s="64">
        <v>14</v>
      </c>
      <c r="N3536" s="64">
        <v>5.6</v>
      </c>
    </row>
    <row r="3537" spans="1:14" x14ac:dyDescent="0.25">
      <c r="A3537" t="s">
        <v>834</v>
      </c>
      <c r="B3537" s="1" t="s">
        <v>1019</v>
      </c>
      <c r="C3537" s="291" t="s">
        <v>1010</v>
      </c>
      <c r="D3537" s="1">
        <v>0</v>
      </c>
      <c r="E3537" s="1">
        <v>1.82</v>
      </c>
      <c r="J3537" s="64" t="s">
        <v>430</v>
      </c>
      <c r="K3537" s="64" t="s">
        <v>823</v>
      </c>
      <c r="L3537" s="64" t="s">
        <v>816</v>
      </c>
      <c r="M3537" s="64">
        <v>15</v>
      </c>
      <c r="N3537" s="64">
        <v>5.76</v>
      </c>
    </row>
    <row r="3538" spans="1:14" x14ac:dyDescent="0.25">
      <c r="A3538" t="s">
        <v>834</v>
      </c>
      <c r="B3538" s="1" t="s">
        <v>1019</v>
      </c>
      <c r="C3538" s="291" t="s">
        <v>1010</v>
      </c>
      <c r="D3538" s="1">
        <v>1</v>
      </c>
      <c r="E3538" s="1">
        <v>1.92</v>
      </c>
      <c r="J3538" s="64" t="s">
        <v>430</v>
      </c>
      <c r="K3538" s="64" t="s">
        <v>823</v>
      </c>
      <c r="L3538" s="64" t="s">
        <v>825</v>
      </c>
      <c r="M3538" s="64">
        <v>-12</v>
      </c>
      <c r="N3538" s="64">
        <v>2.37</v>
      </c>
    </row>
    <row r="3539" spans="1:14" x14ac:dyDescent="0.25">
      <c r="A3539" t="s">
        <v>834</v>
      </c>
      <c r="B3539" s="1" t="s">
        <v>1019</v>
      </c>
      <c r="C3539" s="291" t="s">
        <v>1010</v>
      </c>
      <c r="D3539" s="1">
        <v>2</v>
      </c>
      <c r="E3539" s="1">
        <v>2.02</v>
      </c>
      <c r="J3539" s="64" t="s">
        <v>430</v>
      </c>
      <c r="K3539" s="64" t="s">
        <v>823</v>
      </c>
      <c r="L3539" s="64" t="s">
        <v>825</v>
      </c>
      <c r="M3539" s="64">
        <v>-11</v>
      </c>
      <c r="N3539" s="64">
        <v>2.58</v>
      </c>
    </row>
    <row r="3540" spans="1:14" x14ac:dyDescent="0.25">
      <c r="A3540" t="s">
        <v>834</v>
      </c>
      <c r="B3540" s="1" t="s">
        <v>1019</v>
      </c>
      <c r="C3540" s="291" t="s">
        <v>1010</v>
      </c>
      <c r="D3540" s="1">
        <v>3</v>
      </c>
      <c r="E3540" s="1">
        <v>2.12</v>
      </c>
      <c r="J3540" s="64" t="s">
        <v>430</v>
      </c>
      <c r="K3540" s="64" t="s">
        <v>823</v>
      </c>
      <c r="L3540" s="64" t="s">
        <v>825</v>
      </c>
      <c r="M3540" s="64">
        <v>-10</v>
      </c>
      <c r="N3540" s="64">
        <v>2.8</v>
      </c>
    </row>
    <row r="3541" spans="1:14" x14ac:dyDescent="0.25">
      <c r="A3541" t="s">
        <v>834</v>
      </c>
      <c r="B3541" s="1" t="s">
        <v>1019</v>
      </c>
      <c r="C3541" s="291" t="s">
        <v>1010</v>
      </c>
      <c r="D3541" s="1">
        <v>4</v>
      </c>
      <c r="E3541" s="1">
        <v>2.2200000000000002</v>
      </c>
      <c r="J3541" s="64" t="s">
        <v>430</v>
      </c>
      <c r="K3541" s="64" t="s">
        <v>823</v>
      </c>
      <c r="L3541" s="64" t="s">
        <v>825</v>
      </c>
      <c r="M3541" s="64">
        <v>-9</v>
      </c>
      <c r="N3541" s="64">
        <v>3.01</v>
      </c>
    </row>
    <row r="3542" spans="1:14" x14ac:dyDescent="0.25">
      <c r="A3542" t="s">
        <v>834</v>
      </c>
      <c r="B3542" s="1" t="s">
        <v>1019</v>
      </c>
      <c r="C3542" s="291" t="s">
        <v>1010</v>
      </c>
      <c r="D3542" s="1">
        <v>5</v>
      </c>
      <c r="E3542" s="1">
        <v>2.3199999999999998</v>
      </c>
      <c r="J3542" s="64" t="s">
        <v>430</v>
      </c>
      <c r="K3542" s="64" t="s">
        <v>823</v>
      </c>
      <c r="L3542" s="64" t="s">
        <v>825</v>
      </c>
      <c r="M3542" s="64">
        <v>-8</v>
      </c>
      <c r="N3542" s="64">
        <v>3.27</v>
      </c>
    </row>
    <row r="3543" spans="1:14" x14ac:dyDescent="0.25">
      <c r="A3543" t="s">
        <v>834</v>
      </c>
      <c r="B3543" s="1" t="s">
        <v>1019</v>
      </c>
      <c r="C3543" s="291" t="s">
        <v>1010</v>
      </c>
      <c r="D3543" s="1">
        <v>6</v>
      </c>
      <c r="E3543" s="1">
        <v>2.41</v>
      </c>
      <c r="J3543" s="64" t="s">
        <v>430</v>
      </c>
      <c r="K3543" s="64" t="s">
        <v>823</v>
      </c>
      <c r="L3543" s="64" t="s">
        <v>825</v>
      </c>
      <c r="M3543" s="64">
        <v>-7</v>
      </c>
      <c r="N3543" s="64">
        <v>3.52</v>
      </c>
    </row>
    <row r="3544" spans="1:14" x14ac:dyDescent="0.25">
      <c r="A3544" t="s">
        <v>834</v>
      </c>
      <c r="B3544" s="1" t="s">
        <v>1019</v>
      </c>
      <c r="C3544" s="291" t="s">
        <v>1010</v>
      </c>
      <c r="D3544" s="1">
        <v>7</v>
      </c>
      <c r="E3544" s="1">
        <v>2.5</v>
      </c>
      <c r="J3544" s="64" t="s">
        <v>430</v>
      </c>
      <c r="K3544" s="64" t="s">
        <v>823</v>
      </c>
      <c r="L3544" s="64" t="s">
        <v>825</v>
      </c>
      <c r="M3544" s="64">
        <v>-6</v>
      </c>
      <c r="N3544" s="64">
        <v>3.78</v>
      </c>
    </row>
    <row r="3545" spans="1:14" x14ac:dyDescent="0.25">
      <c r="A3545" t="s">
        <v>834</v>
      </c>
      <c r="B3545" s="1" t="s">
        <v>1019</v>
      </c>
      <c r="C3545" s="291" t="s">
        <v>1010</v>
      </c>
      <c r="D3545" s="1">
        <v>8</v>
      </c>
      <c r="E3545" s="1">
        <v>2.59</v>
      </c>
      <c r="J3545" s="64" t="s">
        <v>430</v>
      </c>
      <c r="K3545" s="64" t="s">
        <v>823</v>
      </c>
      <c r="L3545" s="64" t="s">
        <v>825</v>
      </c>
      <c r="M3545" s="64">
        <v>-5</v>
      </c>
      <c r="N3545" s="64">
        <v>3.93</v>
      </c>
    </row>
    <row r="3546" spans="1:14" x14ac:dyDescent="0.25">
      <c r="A3546" t="s">
        <v>834</v>
      </c>
      <c r="B3546" s="1" t="s">
        <v>1019</v>
      </c>
      <c r="C3546" s="291" t="s">
        <v>1010</v>
      </c>
      <c r="D3546" s="1">
        <v>9</v>
      </c>
      <c r="E3546" s="1">
        <v>2.68</v>
      </c>
      <c r="J3546" s="64" t="s">
        <v>430</v>
      </c>
      <c r="K3546" s="64" t="s">
        <v>823</v>
      </c>
      <c r="L3546" s="64" t="s">
        <v>825</v>
      </c>
      <c r="M3546" s="64">
        <v>-4</v>
      </c>
      <c r="N3546" s="64">
        <v>4.09</v>
      </c>
    </row>
    <row r="3547" spans="1:14" x14ac:dyDescent="0.25">
      <c r="A3547" t="s">
        <v>834</v>
      </c>
      <c r="B3547" s="1" t="s">
        <v>1019</v>
      </c>
      <c r="C3547" s="291" t="s">
        <v>1010</v>
      </c>
      <c r="D3547" s="1">
        <v>10</v>
      </c>
      <c r="E3547" s="1">
        <v>2.75</v>
      </c>
      <c r="J3547" s="64" t="s">
        <v>430</v>
      </c>
      <c r="K3547" s="64" t="s">
        <v>823</v>
      </c>
      <c r="L3547" s="64" t="s">
        <v>825</v>
      </c>
      <c r="M3547" s="64">
        <v>-3</v>
      </c>
      <c r="N3547" s="64">
        <v>4.24</v>
      </c>
    </row>
    <row r="3548" spans="1:14" x14ac:dyDescent="0.25">
      <c r="A3548" t="s">
        <v>834</v>
      </c>
      <c r="B3548" s="1" t="s">
        <v>1019</v>
      </c>
      <c r="C3548" s="291" t="s">
        <v>2408</v>
      </c>
      <c r="D3548" s="1">
        <v>-15</v>
      </c>
      <c r="E3548" s="1">
        <v>0.51</v>
      </c>
      <c r="J3548" s="64" t="s">
        <v>430</v>
      </c>
      <c r="K3548" s="64" t="s">
        <v>823</v>
      </c>
      <c r="L3548" s="64" t="s">
        <v>825</v>
      </c>
      <c r="M3548" s="64">
        <v>-2</v>
      </c>
      <c r="N3548" s="64">
        <v>4.42</v>
      </c>
    </row>
    <row r="3549" spans="1:14" x14ac:dyDescent="0.25">
      <c r="A3549" t="s">
        <v>834</v>
      </c>
      <c r="B3549" s="1" t="s">
        <v>1019</v>
      </c>
      <c r="C3549" s="291" t="s">
        <v>2408</v>
      </c>
      <c r="D3549" s="1">
        <v>-14</v>
      </c>
      <c r="E3549" s="1">
        <v>0.62</v>
      </c>
      <c r="J3549" s="64" t="s">
        <v>430</v>
      </c>
      <c r="K3549" s="64" t="s">
        <v>823</v>
      </c>
      <c r="L3549" s="64" t="s">
        <v>825</v>
      </c>
      <c r="M3549" s="64">
        <v>-1</v>
      </c>
      <c r="N3549" s="64">
        <v>4.5999999999999996</v>
      </c>
    </row>
    <row r="3550" spans="1:14" x14ac:dyDescent="0.25">
      <c r="A3550" t="s">
        <v>834</v>
      </c>
      <c r="B3550" s="1" t="s">
        <v>1019</v>
      </c>
      <c r="C3550" s="291" t="s">
        <v>2408</v>
      </c>
      <c r="D3550" s="1">
        <v>-13</v>
      </c>
      <c r="E3550" s="1">
        <v>0.73</v>
      </c>
      <c r="J3550" s="64" t="s">
        <v>430</v>
      </c>
      <c r="K3550" s="64" t="s">
        <v>823</v>
      </c>
      <c r="L3550" s="64" t="s">
        <v>825</v>
      </c>
      <c r="M3550" s="64">
        <v>0</v>
      </c>
      <c r="N3550" s="64">
        <v>4.78</v>
      </c>
    </row>
    <row r="3551" spans="1:14" x14ac:dyDescent="0.25">
      <c r="A3551" t="s">
        <v>834</v>
      </c>
      <c r="B3551" s="1" t="s">
        <v>1019</v>
      </c>
      <c r="C3551" s="291" t="s">
        <v>2408</v>
      </c>
      <c r="D3551" s="1">
        <v>-12</v>
      </c>
      <c r="E3551" s="1">
        <v>0.84</v>
      </c>
      <c r="J3551" s="64" t="s">
        <v>430</v>
      </c>
      <c r="K3551" s="64" t="s">
        <v>823</v>
      </c>
      <c r="L3551" s="64" t="s">
        <v>825</v>
      </c>
      <c r="M3551" s="64">
        <v>1</v>
      </c>
      <c r="N3551" s="64">
        <v>5.0199999999999996</v>
      </c>
    </row>
    <row r="3552" spans="1:14" x14ac:dyDescent="0.25">
      <c r="A3552" t="s">
        <v>834</v>
      </c>
      <c r="B3552" s="1" t="s">
        <v>1019</v>
      </c>
      <c r="C3552" s="291" t="s">
        <v>2408</v>
      </c>
      <c r="D3552" s="1">
        <v>-11</v>
      </c>
      <c r="E3552" s="1">
        <v>0.92</v>
      </c>
      <c r="J3552" s="64" t="s">
        <v>430</v>
      </c>
      <c r="K3552" s="64" t="s">
        <v>823</v>
      </c>
      <c r="L3552" s="64" t="s">
        <v>825</v>
      </c>
      <c r="M3552" s="64">
        <v>2</v>
      </c>
      <c r="N3552" s="64">
        <v>5.26</v>
      </c>
    </row>
    <row r="3553" spans="1:14" x14ac:dyDescent="0.25">
      <c r="A3553" t="s">
        <v>834</v>
      </c>
      <c r="B3553" s="1" t="s">
        <v>1019</v>
      </c>
      <c r="C3553" s="291" t="s">
        <v>2408</v>
      </c>
      <c r="D3553" s="1">
        <v>-10</v>
      </c>
      <c r="E3553" s="1">
        <v>1</v>
      </c>
      <c r="J3553" s="64" t="s">
        <v>430</v>
      </c>
      <c r="K3553" s="64" t="s">
        <v>823</v>
      </c>
      <c r="L3553" s="64" t="s">
        <v>825</v>
      </c>
      <c r="M3553" s="64">
        <v>3</v>
      </c>
      <c r="N3553" s="64">
        <v>5.5</v>
      </c>
    </row>
    <row r="3554" spans="1:14" x14ac:dyDescent="0.25">
      <c r="A3554" t="s">
        <v>834</v>
      </c>
      <c r="B3554" s="1" t="s">
        <v>1019</v>
      </c>
      <c r="C3554" s="291" t="s">
        <v>2408</v>
      </c>
      <c r="D3554" s="1">
        <v>-9</v>
      </c>
      <c r="E3554" s="1">
        <v>1.08</v>
      </c>
      <c r="J3554" s="64" t="s">
        <v>430</v>
      </c>
      <c r="K3554" s="64" t="s">
        <v>823</v>
      </c>
      <c r="L3554" s="64" t="s">
        <v>825</v>
      </c>
      <c r="M3554" s="64">
        <v>4</v>
      </c>
      <c r="N3554" s="64">
        <v>5.77</v>
      </c>
    </row>
    <row r="3555" spans="1:14" x14ac:dyDescent="0.25">
      <c r="A3555" t="s">
        <v>834</v>
      </c>
      <c r="B3555" s="1" t="s">
        <v>1019</v>
      </c>
      <c r="C3555" s="291" t="s">
        <v>2408</v>
      </c>
      <c r="D3555" s="1">
        <v>-8</v>
      </c>
      <c r="E3555" s="1">
        <v>1.1599999999999999</v>
      </c>
      <c r="J3555" s="64" t="s">
        <v>430</v>
      </c>
      <c r="K3555" s="64" t="s">
        <v>823</v>
      </c>
      <c r="L3555" s="64" t="s">
        <v>825</v>
      </c>
      <c r="M3555" s="64">
        <v>5</v>
      </c>
      <c r="N3555" s="64">
        <v>6.05</v>
      </c>
    </row>
    <row r="3556" spans="1:14" x14ac:dyDescent="0.25">
      <c r="A3556" t="s">
        <v>834</v>
      </c>
      <c r="B3556" s="1" t="s">
        <v>1019</v>
      </c>
      <c r="C3556" s="291" t="s">
        <v>2408</v>
      </c>
      <c r="D3556" s="1">
        <v>-7</v>
      </c>
      <c r="E3556" s="1">
        <v>1.24</v>
      </c>
      <c r="J3556" s="64" t="s">
        <v>430</v>
      </c>
      <c r="K3556" s="64" t="s">
        <v>823</v>
      </c>
      <c r="L3556" s="64" t="s">
        <v>825</v>
      </c>
      <c r="M3556" s="64">
        <v>6</v>
      </c>
      <c r="N3556" s="64">
        <v>6.32</v>
      </c>
    </row>
    <row r="3557" spans="1:14" x14ac:dyDescent="0.25">
      <c r="A3557" t="s">
        <v>834</v>
      </c>
      <c r="B3557" s="1" t="s">
        <v>1019</v>
      </c>
      <c r="C3557" s="291" t="s">
        <v>2408</v>
      </c>
      <c r="D3557" s="1">
        <v>-6</v>
      </c>
      <c r="E3557" s="1">
        <v>1.32</v>
      </c>
      <c r="J3557" s="64" t="s">
        <v>430</v>
      </c>
      <c r="K3557" s="64" t="s">
        <v>823</v>
      </c>
      <c r="L3557" s="64" t="s">
        <v>825</v>
      </c>
      <c r="M3557" s="64">
        <v>7</v>
      </c>
      <c r="N3557" s="64">
        <v>6.64</v>
      </c>
    </row>
    <row r="3558" spans="1:14" x14ac:dyDescent="0.25">
      <c r="A3558" t="s">
        <v>834</v>
      </c>
      <c r="B3558" s="1" t="s">
        <v>1019</v>
      </c>
      <c r="C3558" s="291" t="s">
        <v>2408</v>
      </c>
      <c r="D3558" s="1">
        <v>-5</v>
      </c>
      <c r="E3558" s="1">
        <v>1.4</v>
      </c>
      <c r="J3558" s="64" t="s">
        <v>430</v>
      </c>
      <c r="K3558" s="64" t="s">
        <v>823</v>
      </c>
      <c r="L3558" s="64" t="s">
        <v>825</v>
      </c>
      <c r="M3558" s="64">
        <v>8</v>
      </c>
      <c r="N3558" s="64">
        <v>6.95</v>
      </c>
    </row>
    <row r="3559" spans="1:14" x14ac:dyDescent="0.25">
      <c r="A3559" t="s">
        <v>834</v>
      </c>
      <c r="B3559" s="1" t="s">
        <v>1019</v>
      </c>
      <c r="C3559" s="291" t="s">
        <v>2408</v>
      </c>
      <c r="D3559" s="1">
        <v>-4</v>
      </c>
      <c r="E3559" s="1">
        <v>1.49</v>
      </c>
      <c r="J3559" s="64" t="s">
        <v>430</v>
      </c>
      <c r="K3559" s="64" t="s">
        <v>823</v>
      </c>
      <c r="L3559" s="64" t="s">
        <v>825</v>
      </c>
      <c r="M3559" s="64">
        <v>9</v>
      </c>
      <c r="N3559" s="64">
        <v>7.27</v>
      </c>
    </row>
    <row r="3560" spans="1:14" x14ac:dyDescent="0.25">
      <c r="A3560" t="s">
        <v>834</v>
      </c>
      <c r="B3560" s="1" t="s">
        <v>1019</v>
      </c>
      <c r="C3560" s="291" t="s">
        <v>2408</v>
      </c>
      <c r="D3560" s="1">
        <v>-3</v>
      </c>
      <c r="E3560" s="1">
        <v>1.58</v>
      </c>
      <c r="J3560" s="64" t="s">
        <v>430</v>
      </c>
      <c r="K3560" s="64" t="s">
        <v>823</v>
      </c>
      <c r="L3560" s="64" t="s">
        <v>825</v>
      </c>
      <c r="M3560" s="64">
        <v>10</v>
      </c>
      <c r="N3560" s="64">
        <v>7.39</v>
      </c>
    </row>
    <row r="3561" spans="1:14" x14ac:dyDescent="0.25">
      <c r="A3561" t="s">
        <v>834</v>
      </c>
      <c r="B3561" s="1" t="s">
        <v>1019</v>
      </c>
      <c r="C3561" s="291" t="s">
        <v>2408</v>
      </c>
      <c r="D3561" s="1">
        <v>-2</v>
      </c>
      <c r="E3561" s="1">
        <v>1.68</v>
      </c>
      <c r="J3561" s="64" t="s">
        <v>430</v>
      </c>
      <c r="K3561" s="64" t="s">
        <v>823</v>
      </c>
      <c r="L3561" s="64" t="s">
        <v>825</v>
      </c>
      <c r="M3561" s="64">
        <v>11</v>
      </c>
      <c r="N3561" s="64">
        <v>7.5</v>
      </c>
    </row>
    <row r="3562" spans="1:14" x14ac:dyDescent="0.25">
      <c r="A3562" t="s">
        <v>834</v>
      </c>
      <c r="B3562" s="1" t="s">
        <v>1019</v>
      </c>
      <c r="C3562" s="291" t="s">
        <v>2408</v>
      </c>
      <c r="D3562" s="1">
        <v>-1</v>
      </c>
      <c r="E3562" s="1">
        <v>1.77</v>
      </c>
      <c r="J3562" s="64" t="s">
        <v>430</v>
      </c>
      <c r="K3562" s="64" t="s">
        <v>823</v>
      </c>
      <c r="L3562" s="64" t="s">
        <v>825</v>
      </c>
      <c r="M3562" s="64">
        <v>12</v>
      </c>
      <c r="N3562" s="64">
        <v>7.62</v>
      </c>
    </row>
    <row r="3563" spans="1:14" x14ac:dyDescent="0.25">
      <c r="A3563" t="s">
        <v>834</v>
      </c>
      <c r="B3563" s="1" t="s">
        <v>1019</v>
      </c>
      <c r="C3563" s="291" t="s">
        <v>2408</v>
      </c>
      <c r="D3563" s="1">
        <v>0</v>
      </c>
      <c r="E3563" s="1">
        <v>1.86</v>
      </c>
      <c r="J3563" s="64" t="s">
        <v>430</v>
      </c>
      <c r="K3563" s="64" t="s">
        <v>823</v>
      </c>
      <c r="L3563" s="64" t="s">
        <v>825</v>
      </c>
      <c r="M3563" s="64">
        <v>13</v>
      </c>
      <c r="N3563" s="64">
        <v>7.83</v>
      </c>
    </row>
    <row r="3564" spans="1:14" x14ac:dyDescent="0.25">
      <c r="A3564" t="s">
        <v>834</v>
      </c>
      <c r="B3564" s="1" t="s">
        <v>1019</v>
      </c>
      <c r="C3564" s="291" t="s">
        <v>2408</v>
      </c>
      <c r="D3564" s="1">
        <v>1</v>
      </c>
      <c r="E3564" s="1">
        <v>1.96</v>
      </c>
      <c r="J3564" s="64" t="s">
        <v>430</v>
      </c>
      <c r="K3564" s="64" t="s">
        <v>823</v>
      </c>
      <c r="L3564" s="64" t="s">
        <v>825</v>
      </c>
      <c r="M3564" s="64">
        <v>14</v>
      </c>
      <c r="N3564" s="64">
        <v>8.0399999999999991</v>
      </c>
    </row>
    <row r="3565" spans="1:14" x14ac:dyDescent="0.25">
      <c r="A3565" t="s">
        <v>834</v>
      </c>
      <c r="B3565" s="1" t="s">
        <v>1019</v>
      </c>
      <c r="C3565" s="291" t="s">
        <v>2408</v>
      </c>
      <c r="D3565" s="1">
        <v>2</v>
      </c>
      <c r="E3565" s="1">
        <v>2.06</v>
      </c>
      <c r="J3565" s="64" t="s">
        <v>430</v>
      </c>
      <c r="K3565" s="64" t="s">
        <v>823</v>
      </c>
      <c r="L3565" s="64" t="s">
        <v>825</v>
      </c>
      <c r="M3565" s="64">
        <v>15</v>
      </c>
      <c r="N3565" s="64">
        <v>8.25</v>
      </c>
    </row>
    <row r="3566" spans="1:14" x14ac:dyDescent="0.25">
      <c r="A3566" t="s">
        <v>834</v>
      </c>
      <c r="B3566" s="1" t="s">
        <v>1019</v>
      </c>
      <c r="C3566" s="291" t="s">
        <v>2408</v>
      </c>
      <c r="D3566" s="1">
        <v>3</v>
      </c>
      <c r="E3566" s="1">
        <v>2.15</v>
      </c>
      <c r="J3566" s="64" t="s">
        <v>430</v>
      </c>
      <c r="K3566" s="64" t="s">
        <v>823</v>
      </c>
      <c r="L3566" s="64" t="s">
        <v>825</v>
      </c>
      <c r="M3566" s="64">
        <v>16</v>
      </c>
      <c r="N3566" s="64">
        <v>8.48</v>
      </c>
    </row>
    <row r="3567" spans="1:14" x14ac:dyDescent="0.25">
      <c r="A3567" t="s">
        <v>834</v>
      </c>
      <c r="B3567" s="1" t="s">
        <v>1019</v>
      </c>
      <c r="C3567" s="291" t="s">
        <v>2408</v>
      </c>
      <c r="D3567" s="1">
        <v>4</v>
      </c>
      <c r="E3567" s="1">
        <v>2.25</v>
      </c>
      <c r="J3567" s="64" t="s">
        <v>430</v>
      </c>
      <c r="K3567" s="64" t="s">
        <v>823</v>
      </c>
      <c r="L3567" s="64" t="s">
        <v>825</v>
      </c>
      <c r="M3567" s="64">
        <v>17</v>
      </c>
      <c r="N3567" s="64">
        <v>8.7100000000000009</v>
      </c>
    </row>
    <row r="3568" spans="1:14" x14ac:dyDescent="0.25">
      <c r="A3568" t="s">
        <v>834</v>
      </c>
      <c r="B3568" s="1" t="s">
        <v>1019</v>
      </c>
      <c r="C3568" s="291" t="s">
        <v>2408</v>
      </c>
      <c r="D3568" s="1">
        <v>5</v>
      </c>
      <c r="E3568" s="1">
        <v>2.35</v>
      </c>
      <c r="J3568" s="64" t="s">
        <v>430</v>
      </c>
      <c r="K3568" s="64" t="s">
        <v>823</v>
      </c>
      <c r="L3568" s="64" t="s">
        <v>825</v>
      </c>
      <c r="M3568" s="64">
        <v>18</v>
      </c>
      <c r="N3568" s="64">
        <v>8.94</v>
      </c>
    </row>
    <row r="3569" spans="1:14" x14ac:dyDescent="0.25">
      <c r="A3569" t="s">
        <v>834</v>
      </c>
      <c r="B3569" s="1" t="s">
        <v>1019</v>
      </c>
      <c r="C3569" s="291" t="s">
        <v>2408</v>
      </c>
      <c r="D3569" s="1">
        <v>6</v>
      </c>
      <c r="E3569" s="1">
        <v>2.4300000000000002</v>
      </c>
      <c r="J3569" s="64" t="s">
        <v>430</v>
      </c>
      <c r="K3569" s="64" t="s">
        <v>823</v>
      </c>
      <c r="L3569" s="64" t="s">
        <v>820</v>
      </c>
      <c r="M3569" s="64">
        <v>0</v>
      </c>
      <c r="N3569" s="64">
        <v>1.34</v>
      </c>
    </row>
    <row r="3570" spans="1:14" x14ac:dyDescent="0.25">
      <c r="A3570" t="s">
        <v>834</v>
      </c>
      <c r="B3570" s="1" t="s">
        <v>1019</v>
      </c>
      <c r="C3570" s="291" t="s">
        <v>2408</v>
      </c>
      <c r="D3570" s="1">
        <v>7</v>
      </c>
      <c r="E3570" s="1">
        <v>2.52</v>
      </c>
      <c r="J3570" s="64" t="s">
        <v>430</v>
      </c>
      <c r="K3570" s="64" t="s">
        <v>823</v>
      </c>
      <c r="L3570" s="64" t="s">
        <v>820</v>
      </c>
      <c r="M3570" s="64">
        <v>1</v>
      </c>
      <c r="N3570" s="64">
        <v>1.68</v>
      </c>
    </row>
    <row r="3571" spans="1:14" x14ac:dyDescent="0.25">
      <c r="A3571" t="s">
        <v>834</v>
      </c>
      <c r="B3571" s="1" t="s">
        <v>1019</v>
      </c>
      <c r="C3571" s="291" t="s">
        <v>2408</v>
      </c>
      <c r="D3571" s="1">
        <v>8</v>
      </c>
      <c r="E3571" s="1">
        <v>2.6</v>
      </c>
      <c r="J3571" s="64" t="s">
        <v>430</v>
      </c>
      <c r="K3571" s="64" t="s">
        <v>823</v>
      </c>
      <c r="L3571" s="64" t="s">
        <v>820</v>
      </c>
      <c r="M3571" s="64">
        <v>2</v>
      </c>
      <c r="N3571" s="64">
        <v>2.02</v>
      </c>
    </row>
    <row r="3572" spans="1:14" x14ac:dyDescent="0.25">
      <c r="A3572" t="s">
        <v>834</v>
      </c>
      <c r="B3572" s="1" t="s">
        <v>1019</v>
      </c>
      <c r="C3572" s="291" t="s">
        <v>2408</v>
      </c>
      <c r="D3572" s="1">
        <v>9</v>
      </c>
      <c r="E3572" s="1">
        <v>2.69</v>
      </c>
      <c r="J3572" s="64" t="s">
        <v>430</v>
      </c>
      <c r="K3572" s="64" t="s">
        <v>823</v>
      </c>
      <c r="L3572" s="64" t="s">
        <v>820</v>
      </c>
      <c r="M3572" s="64">
        <v>3</v>
      </c>
      <c r="N3572" s="64">
        <v>2.36</v>
      </c>
    </row>
    <row r="3573" spans="1:14" x14ac:dyDescent="0.25">
      <c r="A3573" t="s">
        <v>834</v>
      </c>
      <c r="B3573" s="1" t="s">
        <v>1019</v>
      </c>
      <c r="C3573" s="291" t="s">
        <v>2408</v>
      </c>
      <c r="D3573" s="1">
        <v>10</v>
      </c>
      <c r="E3573" s="1">
        <v>2.77</v>
      </c>
      <c r="J3573" s="64" t="s">
        <v>430</v>
      </c>
      <c r="K3573" s="64" t="s">
        <v>823</v>
      </c>
      <c r="L3573" s="64" t="s">
        <v>820</v>
      </c>
      <c r="M3573" s="64">
        <v>4</v>
      </c>
      <c r="N3573" s="64">
        <v>2.87</v>
      </c>
    </row>
    <row r="3574" spans="1:14" x14ac:dyDescent="0.25">
      <c r="A3574" t="s">
        <v>834</v>
      </c>
      <c r="B3574" s="1" t="s">
        <v>1019</v>
      </c>
      <c r="C3574" s="291" t="s">
        <v>1011</v>
      </c>
      <c r="D3574" s="1">
        <v>-15</v>
      </c>
      <c r="E3574" s="1">
        <v>0.57999999999999996</v>
      </c>
      <c r="J3574" s="64" t="s">
        <v>430</v>
      </c>
      <c r="K3574" s="64" t="s">
        <v>823</v>
      </c>
      <c r="L3574" s="64" t="s">
        <v>820</v>
      </c>
      <c r="M3574" s="64">
        <v>5</v>
      </c>
      <c r="N3574" s="64">
        <v>3.38</v>
      </c>
    </row>
    <row r="3575" spans="1:14" x14ac:dyDescent="0.25">
      <c r="A3575" t="s">
        <v>834</v>
      </c>
      <c r="B3575" s="1" t="s">
        <v>1019</v>
      </c>
      <c r="C3575" s="291" t="s">
        <v>1011</v>
      </c>
      <c r="D3575" s="1">
        <v>-14</v>
      </c>
      <c r="E3575" s="1">
        <v>0.67</v>
      </c>
      <c r="J3575" s="64" t="s">
        <v>430</v>
      </c>
      <c r="K3575" s="64" t="s">
        <v>823</v>
      </c>
      <c r="L3575" s="64" t="s">
        <v>820</v>
      </c>
      <c r="M3575" s="64">
        <v>6</v>
      </c>
      <c r="N3575" s="64">
        <v>3.89</v>
      </c>
    </row>
    <row r="3576" spans="1:14" x14ac:dyDescent="0.25">
      <c r="A3576" t="s">
        <v>834</v>
      </c>
      <c r="B3576" s="1" t="s">
        <v>1019</v>
      </c>
      <c r="C3576" s="291" t="s">
        <v>1011</v>
      </c>
      <c r="D3576" s="1">
        <v>-13</v>
      </c>
      <c r="E3576" s="1">
        <v>0.76</v>
      </c>
      <c r="J3576" s="64" t="s">
        <v>430</v>
      </c>
      <c r="K3576" s="64" t="s">
        <v>823</v>
      </c>
      <c r="L3576" s="64" t="s">
        <v>820</v>
      </c>
      <c r="M3576" s="64">
        <v>7</v>
      </c>
      <c r="N3576" s="64">
        <v>4.16</v>
      </c>
    </row>
    <row r="3577" spans="1:14" x14ac:dyDescent="0.25">
      <c r="A3577" t="s">
        <v>834</v>
      </c>
      <c r="B3577" s="1" t="s">
        <v>1019</v>
      </c>
      <c r="C3577" s="291" t="s">
        <v>1011</v>
      </c>
      <c r="D3577" s="1">
        <v>-12</v>
      </c>
      <c r="E3577" s="1">
        <v>0.85</v>
      </c>
      <c r="J3577" s="64" t="s">
        <v>430</v>
      </c>
      <c r="K3577" s="64" t="s">
        <v>823</v>
      </c>
      <c r="L3577" s="64" t="s">
        <v>820</v>
      </c>
      <c r="M3577" s="64">
        <v>8</v>
      </c>
      <c r="N3577" s="64">
        <v>4.43</v>
      </c>
    </row>
    <row r="3578" spans="1:14" x14ac:dyDescent="0.25">
      <c r="A3578" t="s">
        <v>834</v>
      </c>
      <c r="B3578" s="1" t="s">
        <v>1019</v>
      </c>
      <c r="C3578" s="291" t="s">
        <v>1011</v>
      </c>
      <c r="D3578" s="1">
        <v>-11</v>
      </c>
      <c r="E3578" s="1">
        <v>0.93</v>
      </c>
      <c r="J3578" s="64" t="s">
        <v>430</v>
      </c>
      <c r="K3578" s="64" t="s">
        <v>823</v>
      </c>
      <c r="L3578" s="64" t="s">
        <v>820</v>
      </c>
      <c r="M3578" s="64">
        <v>9</v>
      </c>
      <c r="N3578" s="64">
        <v>4.7</v>
      </c>
    </row>
    <row r="3579" spans="1:14" x14ac:dyDescent="0.25">
      <c r="A3579" t="s">
        <v>834</v>
      </c>
      <c r="B3579" s="1" t="s">
        <v>1019</v>
      </c>
      <c r="C3579" s="291" t="s">
        <v>1011</v>
      </c>
      <c r="D3579" s="1">
        <v>-10</v>
      </c>
      <c r="E3579" s="1">
        <v>1.01</v>
      </c>
      <c r="J3579" s="64" t="s">
        <v>430</v>
      </c>
      <c r="K3579" s="64" t="s">
        <v>823</v>
      </c>
      <c r="L3579" s="64" t="s">
        <v>820</v>
      </c>
      <c r="M3579" s="64">
        <v>10</v>
      </c>
      <c r="N3579" s="64">
        <v>4.93</v>
      </c>
    </row>
    <row r="3580" spans="1:14" x14ac:dyDescent="0.25">
      <c r="A3580" t="s">
        <v>834</v>
      </c>
      <c r="B3580" s="1" t="s">
        <v>1019</v>
      </c>
      <c r="C3580" s="291" t="s">
        <v>1011</v>
      </c>
      <c r="D3580" s="1">
        <v>-9</v>
      </c>
      <c r="E3580" s="1">
        <v>1.0900000000000001</v>
      </c>
      <c r="J3580" s="64" t="s">
        <v>430</v>
      </c>
      <c r="K3580" s="64" t="s">
        <v>823</v>
      </c>
      <c r="L3580" s="64" t="s">
        <v>820</v>
      </c>
      <c r="M3580" s="64">
        <v>11</v>
      </c>
      <c r="N3580" s="64">
        <v>5.15</v>
      </c>
    </row>
    <row r="3581" spans="1:14" x14ac:dyDescent="0.25">
      <c r="A3581" t="s">
        <v>834</v>
      </c>
      <c r="B3581" s="1" t="s">
        <v>1019</v>
      </c>
      <c r="C3581" s="291" t="s">
        <v>1011</v>
      </c>
      <c r="D3581" s="1">
        <v>-8</v>
      </c>
      <c r="E3581" s="1">
        <v>1.17</v>
      </c>
      <c r="J3581" s="64" t="s">
        <v>430</v>
      </c>
      <c r="K3581" s="64" t="s">
        <v>823</v>
      </c>
      <c r="L3581" s="64" t="s">
        <v>820</v>
      </c>
      <c r="M3581" s="64">
        <v>12</v>
      </c>
      <c r="N3581" s="64">
        <v>5.38</v>
      </c>
    </row>
    <row r="3582" spans="1:14" x14ac:dyDescent="0.25">
      <c r="A3582" t="s">
        <v>834</v>
      </c>
      <c r="B3582" s="1" t="s">
        <v>1019</v>
      </c>
      <c r="C3582" s="291" t="s">
        <v>1011</v>
      </c>
      <c r="D3582" s="1">
        <v>-7</v>
      </c>
      <c r="E3582" s="1">
        <v>1.26</v>
      </c>
      <c r="J3582" s="64" t="s">
        <v>430</v>
      </c>
      <c r="K3582" s="64" t="s">
        <v>823</v>
      </c>
      <c r="L3582" s="64" t="s">
        <v>820</v>
      </c>
      <c r="M3582" s="64">
        <v>13</v>
      </c>
      <c r="N3582" s="64">
        <v>5.58</v>
      </c>
    </row>
    <row r="3583" spans="1:14" x14ac:dyDescent="0.25">
      <c r="A3583" t="s">
        <v>834</v>
      </c>
      <c r="B3583" s="1" t="s">
        <v>1019</v>
      </c>
      <c r="C3583" s="291" t="s">
        <v>1011</v>
      </c>
      <c r="D3583" s="1">
        <v>-6</v>
      </c>
      <c r="E3583" s="1">
        <v>1.34</v>
      </c>
      <c r="J3583" s="64" t="s">
        <v>430</v>
      </c>
      <c r="K3583" s="64" t="s">
        <v>823</v>
      </c>
      <c r="L3583" s="64" t="s">
        <v>820</v>
      </c>
      <c r="M3583" s="64">
        <v>14</v>
      </c>
      <c r="N3583" s="64">
        <v>5.78</v>
      </c>
    </row>
    <row r="3584" spans="1:14" x14ac:dyDescent="0.25">
      <c r="A3584" t="s">
        <v>834</v>
      </c>
      <c r="B3584" s="1" t="s">
        <v>1019</v>
      </c>
      <c r="C3584" s="291" t="s">
        <v>1011</v>
      </c>
      <c r="D3584" s="1">
        <v>-5</v>
      </c>
      <c r="E3584" s="1">
        <v>1.42</v>
      </c>
      <c r="J3584" s="64" t="s">
        <v>430</v>
      </c>
      <c r="K3584" s="64" t="s">
        <v>823</v>
      </c>
      <c r="L3584" s="64" t="s">
        <v>820</v>
      </c>
      <c r="M3584" s="64">
        <v>15</v>
      </c>
      <c r="N3584" s="64">
        <v>5.98</v>
      </c>
    </row>
    <row r="3585" spans="1:14" x14ac:dyDescent="0.25">
      <c r="A3585" t="s">
        <v>834</v>
      </c>
      <c r="B3585" s="1" t="s">
        <v>1019</v>
      </c>
      <c r="C3585" s="291" t="s">
        <v>1011</v>
      </c>
      <c r="D3585" s="1">
        <v>-4</v>
      </c>
      <c r="E3585" s="1">
        <v>1.51</v>
      </c>
      <c r="J3585" s="64" t="s">
        <v>430</v>
      </c>
      <c r="K3585" s="64" t="s">
        <v>823</v>
      </c>
      <c r="L3585" s="64" t="s">
        <v>820</v>
      </c>
      <c r="M3585" s="64">
        <v>16</v>
      </c>
      <c r="N3585" s="64">
        <v>6.14</v>
      </c>
    </row>
    <row r="3586" spans="1:14" x14ac:dyDescent="0.25">
      <c r="A3586" t="s">
        <v>834</v>
      </c>
      <c r="B3586" s="1" t="s">
        <v>1019</v>
      </c>
      <c r="C3586" s="291" t="s">
        <v>1011</v>
      </c>
      <c r="D3586" s="1">
        <v>-3</v>
      </c>
      <c r="E3586" s="1">
        <v>1.61</v>
      </c>
      <c r="J3586" s="64" t="s">
        <v>430</v>
      </c>
      <c r="K3586" s="64" t="s">
        <v>823</v>
      </c>
      <c r="L3586" s="64" t="s">
        <v>820</v>
      </c>
      <c r="M3586" s="64">
        <v>17</v>
      </c>
      <c r="N3586" s="64">
        <v>6.29</v>
      </c>
    </row>
    <row r="3587" spans="1:14" x14ac:dyDescent="0.25">
      <c r="A3587" t="s">
        <v>834</v>
      </c>
      <c r="B3587" s="1" t="s">
        <v>1019</v>
      </c>
      <c r="C3587" s="291" t="s">
        <v>1011</v>
      </c>
      <c r="D3587" s="1">
        <v>-2</v>
      </c>
      <c r="E3587" s="1">
        <v>1.7</v>
      </c>
      <c r="J3587" s="64" t="s">
        <v>430</v>
      </c>
      <c r="K3587" s="64" t="s">
        <v>823</v>
      </c>
      <c r="L3587" s="64" t="s">
        <v>820</v>
      </c>
      <c r="M3587" s="64">
        <v>18</v>
      </c>
      <c r="N3587" s="64">
        <v>6.45</v>
      </c>
    </row>
    <row r="3588" spans="1:14" x14ac:dyDescent="0.25">
      <c r="A3588" t="s">
        <v>834</v>
      </c>
      <c r="B3588" s="1" t="s">
        <v>1019</v>
      </c>
      <c r="C3588" s="291" t="s">
        <v>1011</v>
      </c>
      <c r="D3588" s="1">
        <v>-1</v>
      </c>
      <c r="E3588" s="1">
        <v>1.8</v>
      </c>
      <c r="J3588" s="64" t="s">
        <v>430</v>
      </c>
      <c r="K3588" s="64" t="s">
        <v>823</v>
      </c>
      <c r="L3588" s="64" t="s">
        <v>820</v>
      </c>
      <c r="M3588" s="64">
        <v>19</v>
      </c>
      <c r="N3588" s="64">
        <v>6.67</v>
      </c>
    </row>
    <row r="3589" spans="1:14" x14ac:dyDescent="0.25">
      <c r="A3589" t="s">
        <v>834</v>
      </c>
      <c r="B3589" s="1" t="s">
        <v>1019</v>
      </c>
      <c r="C3589" s="291" t="s">
        <v>1011</v>
      </c>
      <c r="D3589" s="1">
        <v>0</v>
      </c>
      <c r="E3589" s="1">
        <v>1.89</v>
      </c>
      <c r="J3589" s="64" t="s">
        <v>430</v>
      </c>
      <c r="K3589" s="64" t="s">
        <v>823</v>
      </c>
      <c r="L3589" s="64" t="s">
        <v>820</v>
      </c>
      <c r="M3589" s="64">
        <v>20</v>
      </c>
      <c r="N3589" s="64">
        <v>6.9</v>
      </c>
    </row>
    <row r="3590" spans="1:14" x14ac:dyDescent="0.25">
      <c r="A3590" t="s">
        <v>834</v>
      </c>
      <c r="B3590" s="1" t="s">
        <v>1019</v>
      </c>
      <c r="C3590" s="291" t="s">
        <v>1011</v>
      </c>
      <c r="D3590" s="1">
        <v>1</v>
      </c>
      <c r="E3590" s="1">
        <v>1.98</v>
      </c>
      <c r="J3590" s="64" t="s">
        <v>430</v>
      </c>
      <c r="K3590" s="64" t="s">
        <v>823</v>
      </c>
      <c r="L3590" s="64" t="s">
        <v>820</v>
      </c>
      <c r="M3590" s="64">
        <v>21</v>
      </c>
      <c r="N3590" s="64">
        <v>7.12</v>
      </c>
    </row>
    <row r="3591" spans="1:14" x14ac:dyDescent="0.25">
      <c r="A3591" t="s">
        <v>834</v>
      </c>
      <c r="B3591" s="1" t="s">
        <v>1019</v>
      </c>
      <c r="C3591" s="291" t="s">
        <v>1011</v>
      </c>
      <c r="D3591" s="1">
        <v>2</v>
      </c>
      <c r="E3591" s="1">
        <v>2.0699999999999998</v>
      </c>
      <c r="J3591" s="64" t="s">
        <v>430</v>
      </c>
      <c r="K3591" s="64" t="s">
        <v>823</v>
      </c>
      <c r="L3591" s="64" t="s">
        <v>820</v>
      </c>
      <c r="M3591" s="64">
        <v>22</v>
      </c>
      <c r="N3591" s="64">
        <v>7.34</v>
      </c>
    </row>
    <row r="3592" spans="1:14" x14ac:dyDescent="0.25">
      <c r="A3592" t="s">
        <v>834</v>
      </c>
      <c r="B3592" s="1" t="s">
        <v>1019</v>
      </c>
      <c r="C3592" s="291" t="s">
        <v>1011</v>
      </c>
      <c r="D3592" s="1">
        <v>3</v>
      </c>
      <c r="E3592" s="1">
        <v>2.17</v>
      </c>
      <c r="J3592" s="64" t="s">
        <v>430</v>
      </c>
      <c r="K3592" s="64" t="s">
        <v>823</v>
      </c>
      <c r="L3592" s="64" t="s">
        <v>820</v>
      </c>
      <c r="M3592" s="64">
        <v>23</v>
      </c>
      <c r="N3592" s="64">
        <v>7.56</v>
      </c>
    </row>
    <row r="3593" spans="1:14" x14ac:dyDescent="0.25">
      <c r="A3593" t="s">
        <v>834</v>
      </c>
      <c r="B3593" s="1" t="s">
        <v>1019</v>
      </c>
      <c r="C3593" s="291" t="s">
        <v>1011</v>
      </c>
      <c r="D3593" s="1">
        <v>4</v>
      </c>
      <c r="E3593" s="1">
        <v>2.2599999999999998</v>
      </c>
      <c r="J3593" s="64" t="s">
        <v>430</v>
      </c>
      <c r="K3593" s="64" t="s">
        <v>823</v>
      </c>
      <c r="L3593" s="64" t="s">
        <v>820</v>
      </c>
      <c r="M3593" s="64">
        <v>24</v>
      </c>
      <c r="N3593" s="64">
        <v>7.78</v>
      </c>
    </row>
    <row r="3594" spans="1:14" x14ac:dyDescent="0.25">
      <c r="A3594" t="s">
        <v>834</v>
      </c>
      <c r="B3594" s="1" t="s">
        <v>1019</v>
      </c>
      <c r="C3594" s="291" t="s">
        <v>1011</v>
      </c>
      <c r="D3594" s="1">
        <v>5</v>
      </c>
      <c r="E3594" s="1">
        <v>2.35</v>
      </c>
      <c r="J3594" s="64" t="s">
        <v>430</v>
      </c>
      <c r="K3594" s="64" t="s">
        <v>823</v>
      </c>
      <c r="L3594" s="64" t="s">
        <v>820</v>
      </c>
      <c r="M3594" s="64">
        <v>25</v>
      </c>
      <c r="N3594" s="64">
        <v>8</v>
      </c>
    </row>
    <row r="3595" spans="1:14" x14ac:dyDescent="0.25">
      <c r="A3595" t="s">
        <v>834</v>
      </c>
      <c r="B3595" s="1" t="s">
        <v>1019</v>
      </c>
      <c r="C3595" s="291" t="s">
        <v>1011</v>
      </c>
      <c r="D3595" s="1">
        <v>6</v>
      </c>
      <c r="E3595" s="1">
        <v>2.41</v>
      </c>
      <c r="J3595" s="64" t="s">
        <v>430</v>
      </c>
      <c r="K3595" s="64" t="s">
        <v>830</v>
      </c>
      <c r="L3595" s="64">
        <v>160</v>
      </c>
      <c r="M3595" s="64">
        <v>0</v>
      </c>
      <c r="N3595" s="64" t="s">
        <v>2638</v>
      </c>
    </row>
    <row r="3596" spans="1:14" x14ac:dyDescent="0.25">
      <c r="A3596" t="s">
        <v>834</v>
      </c>
      <c r="B3596" s="1" t="s">
        <v>1019</v>
      </c>
      <c r="C3596" s="291" t="s">
        <v>1011</v>
      </c>
      <c r="D3596" s="1">
        <v>7</v>
      </c>
      <c r="E3596" s="1">
        <v>2.4700000000000002</v>
      </c>
      <c r="J3596" s="64" t="s">
        <v>430</v>
      </c>
      <c r="K3596" s="64" t="s">
        <v>830</v>
      </c>
      <c r="L3596" s="64">
        <v>200</v>
      </c>
      <c r="M3596" s="64">
        <v>0</v>
      </c>
      <c r="N3596" s="64" t="s">
        <v>2504</v>
      </c>
    </row>
    <row r="3597" spans="1:14" x14ac:dyDescent="0.25">
      <c r="A3597" t="s">
        <v>834</v>
      </c>
      <c r="B3597" s="1" t="s">
        <v>1019</v>
      </c>
      <c r="C3597" s="291" t="s">
        <v>1011</v>
      </c>
      <c r="D3597" s="1">
        <v>8</v>
      </c>
      <c r="E3597" s="1">
        <v>2.54</v>
      </c>
      <c r="J3597" s="64" t="s">
        <v>430</v>
      </c>
      <c r="K3597" s="64" t="s">
        <v>830</v>
      </c>
      <c r="L3597" s="64">
        <v>250</v>
      </c>
      <c r="M3597" s="64">
        <v>0</v>
      </c>
      <c r="N3597" s="64" t="s">
        <v>2693</v>
      </c>
    </row>
    <row r="3598" spans="1:14" x14ac:dyDescent="0.25">
      <c r="A3598" t="s">
        <v>834</v>
      </c>
      <c r="B3598" s="1" t="s">
        <v>1019</v>
      </c>
      <c r="C3598" s="291" t="s">
        <v>1011</v>
      </c>
      <c r="D3598" s="1">
        <v>9</v>
      </c>
      <c r="E3598" s="1">
        <v>2.6</v>
      </c>
      <c r="J3598" s="64" t="s">
        <v>430</v>
      </c>
      <c r="K3598" s="64" t="s">
        <v>831</v>
      </c>
      <c r="L3598" s="64">
        <v>160</v>
      </c>
      <c r="M3598" s="64">
        <v>0</v>
      </c>
      <c r="N3598" s="64">
        <v>15.9</v>
      </c>
    </row>
    <row r="3599" spans="1:14" x14ac:dyDescent="0.25">
      <c r="A3599" t="s">
        <v>834</v>
      </c>
      <c r="B3599" s="1" t="s">
        <v>1019</v>
      </c>
      <c r="C3599" s="291" t="s">
        <v>1011</v>
      </c>
      <c r="D3599" s="1">
        <v>10</v>
      </c>
      <c r="E3599" s="1">
        <v>2.66</v>
      </c>
      <c r="J3599" s="64" t="s">
        <v>430</v>
      </c>
      <c r="K3599" s="64" t="s">
        <v>831</v>
      </c>
      <c r="L3599" s="64">
        <v>200</v>
      </c>
      <c r="M3599" s="64">
        <v>0</v>
      </c>
      <c r="N3599" s="64">
        <v>26.2</v>
      </c>
    </row>
    <row r="3600" spans="1:14" x14ac:dyDescent="0.25">
      <c r="A3600" t="s">
        <v>834</v>
      </c>
      <c r="B3600" s="1" t="s">
        <v>1019</v>
      </c>
      <c r="C3600" s="291" t="s">
        <v>1012</v>
      </c>
      <c r="D3600" s="1">
        <v>-10</v>
      </c>
      <c r="E3600" s="1">
        <v>1.29</v>
      </c>
      <c r="J3600" s="64" t="s">
        <v>430</v>
      </c>
      <c r="K3600" s="64" t="s">
        <v>831</v>
      </c>
      <c r="L3600" s="64">
        <v>250</v>
      </c>
      <c r="M3600" s="64">
        <v>0</v>
      </c>
      <c r="N3600" s="64">
        <v>44.5</v>
      </c>
    </row>
    <row r="3601" spans="1:14" x14ac:dyDescent="0.25">
      <c r="A3601" t="s">
        <v>834</v>
      </c>
      <c r="B3601" s="1" t="s">
        <v>1019</v>
      </c>
      <c r="C3601" s="291" t="s">
        <v>1012</v>
      </c>
      <c r="D3601" s="1">
        <v>-9</v>
      </c>
      <c r="E3601" s="1">
        <v>1.42</v>
      </c>
      <c r="J3601" s="64" t="s">
        <v>430</v>
      </c>
      <c r="K3601" s="64" t="s">
        <v>832</v>
      </c>
      <c r="L3601" s="64">
        <v>160</v>
      </c>
      <c r="M3601" s="64">
        <v>0</v>
      </c>
      <c r="N3601" s="64" t="s">
        <v>2638</v>
      </c>
    </row>
    <row r="3602" spans="1:14" x14ac:dyDescent="0.25">
      <c r="A3602" t="s">
        <v>834</v>
      </c>
      <c r="B3602" s="1" t="s">
        <v>1019</v>
      </c>
      <c r="C3602" s="291" t="s">
        <v>1012</v>
      </c>
      <c r="D3602" s="1">
        <v>-8</v>
      </c>
      <c r="E3602" s="1">
        <v>1.55</v>
      </c>
      <c r="J3602" s="64" t="s">
        <v>430</v>
      </c>
      <c r="K3602" s="64" t="s">
        <v>832</v>
      </c>
      <c r="L3602" s="64">
        <v>200</v>
      </c>
      <c r="M3602" s="64">
        <v>0</v>
      </c>
      <c r="N3602" s="64" t="s">
        <v>2504</v>
      </c>
    </row>
    <row r="3603" spans="1:14" x14ac:dyDescent="0.25">
      <c r="A3603" t="s">
        <v>834</v>
      </c>
      <c r="B3603" s="1" t="s">
        <v>1019</v>
      </c>
      <c r="C3603" s="291" t="s">
        <v>1012</v>
      </c>
      <c r="D3603" s="1">
        <v>-7</v>
      </c>
      <c r="E3603" s="1">
        <v>1.67</v>
      </c>
      <c r="J3603" s="64" t="s">
        <v>833</v>
      </c>
      <c r="K3603" s="64" t="s">
        <v>832</v>
      </c>
      <c r="L3603" s="64">
        <v>250</v>
      </c>
      <c r="M3603" s="64">
        <v>0</v>
      </c>
      <c r="N3603" s="64" t="s">
        <v>2693</v>
      </c>
    </row>
    <row r="3604" spans="1:14" x14ac:dyDescent="0.25">
      <c r="A3604" t="s">
        <v>834</v>
      </c>
      <c r="B3604" s="1" t="s">
        <v>1019</v>
      </c>
      <c r="C3604" s="291" t="s">
        <v>1012</v>
      </c>
      <c r="D3604" s="1">
        <v>-6</v>
      </c>
      <c r="E3604" s="1">
        <v>1.8</v>
      </c>
      <c r="J3604" s="64" t="s">
        <v>834</v>
      </c>
      <c r="K3604" s="64" t="s">
        <v>835</v>
      </c>
      <c r="L3604" s="64" t="s">
        <v>836</v>
      </c>
      <c r="M3604" s="64" t="s">
        <v>837</v>
      </c>
      <c r="N3604" s="64">
        <v>7.6</v>
      </c>
    </row>
    <row r="3605" spans="1:14" x14ac:dyDescent="0.25">
      <c r="A3605" t="s">
        <v>834</v>
      </c>
      <c r="B3605" s="1" t="s">
        <v>1019</v>
      </c>
      <c r="C3605" s="291" t="s">
        <v>1012</v>
      </c>
      <c r="D3605" s="1">
        <v>-5</v>
      </c>
      <c r="E3605" s="1">
        <v>1.93</v>
      </c>
      <c r="J3605" s="64" t="s">
        <v>834</v>
      </c>
      <c r="K3605" s="64" t="s">
        <v>835</v>
      </c>
      <c r="L3605" s="64" t="s">
        <v>838</v>
      </c>
      <c r="M3605" s="64" t="s">
        <v>837</v>
      </c>
      <c r="N3605" s="64">
        <v>12.3</v>
      </c>
    </row>
    <row r="3606" spans="1:14" x14ac:dyDescent="0.25">
      <c r="A3606" t="s">
        <v>834</v>
      </c>
      <c r="B3606" s="1" t="s">
        <v>1019</v>
      </c>
      <c r="C3606" s="291" t="s">
        <v>1012</v>
      </c>
      <c r="D3606" s="1">
        <v>-4</v>
      </c>
      <c r="E3606" s="1">
        <v>2.06</v>
      </c>
      <c r="J3606" s="64" t="s">
        <v>834</v>
      </c>
      <c r="K3606" s="64" t="s">
        <v>835</v>
      </c>
      <c r="L3606" s="64" t="s">
        <v>839</v>
      </c>
      <c r="M3606" s="64" t="s">
        <v>837</v>
      </c>
      <c r="N3606" s="64">
        <v>17.899999999999999</v>
      </c>
    </row>
    <row r="3607" spans="1:14" x14ac:dyDescent="0.25">
      <c r="A3607" t="s">
        <v>834</v>
      </c>
      <c r="B3607" s="1" t="s">
        <v>1019</v>
      </c>
      <c r="C3607" s="291" t="s">
        <v>1012</v>
      </c>
      <c r="D3607" s="1">
        <v>-3</v>
      </c>
      <c r="E3607" s="1">
        <v>2.19</v>
      </c>
      <c r="J3607" s="64" t="s">
        <v>834</v>
      </c>
      <c r="K3607" s="64" t="s">
        <v>835</v>
      </c>
      <c r="L3607" s="64" t="s">
        <v>840</v>
      </c>
      <c r="M3607" s="64" t="s">
        <v>837</v>
      </c>
      <c r="N3607" s="64">
        <v>15.9</v>
      </c>
    </row>
    <row r="3608" spans="1:14" x14ac:dyDescent="0.25">
      <c r="A3608" t="s">
        <v>834</v>
      </c>
      <c r="B3608" s="1" t="s">
        <v>1019</v>
      </c>
      <c r="C3608" s="291" t="s">
        <v>1012</v>
      </c>
      <c r="D3608" s="1">
        <v>-2</v>
      </c>
      <c r="E3608" s="1">
        <v>2.33</v>
      </c>
      <c r="J3608" s="64" t="s">
        <v>834</v>
      </c>
      <c r="K3608" s="64" t="s">
        <v>835</v>
      </c>
      <c r="L3608" s="64" t="s">
        <v>841</v>
      </c>
      <c r="M3608" s="64" t="s">
        <v>837</v>
      </c>
      <c r="N3608" s="64">
        <v>26</v>
      </c>
    </row>
    <row r="3609" spans="1:14" x14ac:dyDescent="0.25">
      <c r="A3609" t="s">
        <v>834</v>
      </c>
      <c r="B3609" s="1" t="s">
        <v>1019</v>
      </c>
      <c r="C3609" s="291" t="s">
        <v>1012</v>
      </c>
      <c r="D3609" s="1">
        <v>-1</v>
      </c>
      <c r="E3609" s="1">
        <v>2.46</v>
      </c>
      <c r="J3609" s="64" t="s">
        <v>834</v>
      </c>
      <c r="K3609" s="64" t="s">
        <v>835</v>
      </c>
      <c r="L3609" s="64" t="s">
        <v>842</v>
      </c>
      <c r="M3609" s="64" t="s">
        <v>837</v>
      </c>
      <c r="N3609" s="64">
        <v>37.1</v>
      </c>
    </row>
    <row r="3610" spans="1:14" x14ac:dyDescent="0.25">
      <c r="A3610" t="s">
        <v>834</v>
      </c>
      <c r="B3610" s="1" t="s">
        <v>1019</v>
      </c>
      <c r="C3610" s="291" t="s">
        <v>1012</v>
      </c>
      <c r="D3610" s="1">
        <v>0</v>
      </c>
      <c r="E3610" s="1">
        <v>2.59</v>
      </c>
      <c r="J3610" s="64" t="s">
        <v>834</v>
      </c>
      <c r="K3610" s="64" t="s">
        <v>835</v>
      </c>
      <c r="L3610" s="64" t="s">
        <v>843</v>
      </c>
      <c r="M3610" s="64" t="s">
        <v>837</v>
      </c>
      <c r="N3610" s="64">
        <v>20.399999999999999</v>
      </c>
    </row>
    <row r="3611" spans="1:14" x14ac:dyDescent="0.25">
      <c r="A3611" t="s">
        <v>834</v>
      </c>
      <c r="B3611" s="1" t="s">
        <v>1019</v>
      </c>
      <c r="C3611" s="291" t="s">
        <v>1012</v>
      </c>
      <c r="D3611" s="1">
        <v>1</v>
      </c>
      <c r="E3611" s="1">
        <v>2.73</v>
      </c>
      <c r="J3611" s="64" t="s">
        <v>834</v>
      </c>
      <c r="K3611" s="64" t="s">
        <v>835</v>
      </c>
      <c r="L3611" s="64" t="s">
        <v>844</v>
      </c>
      <c r="M3611" s="64" t="s">
        <v>837</v>
      </c>
      <c r="N3611" s="64">
        <v>31.4</v>
      </c>
    </row>
    <row r="3612" spans="1:14" x14ac:dyDescent="0.25">
      <c r="A3612" t="s">
        <v>834</v>
      </c>
      <c r="B3612" s="1" t="s">
        <v>1019</v>
      </c>
      <c r="C3612" s="291" t="s">
        <v>1012</v>
      </c>
      <c r="D3612" s="1">
        <v>2</v>
      </c>
      <c r="E3612" s="1">
        <v>2.87</v>
      </c>
      <c r="J3612" s="64" t="s">
        <v>834</v>
      </c>
      <c r="K3612" s="64" t="s">
        <v>835</v>
      </c>
      <c r="L3612" s="64" t="s">
        <v>845</v>
      </c>
      <c r="M3612" s="64" t="s">
        <v>837</v>
      </c>
      <c r="N3612" s="64">
        <v>44.5</v>
      </c>
    </row>
    <row r="3613" spans="1:14" x14ac:dyDescent="0.25">
      <c r="A3613" t="s">
        <v>834</v>
      </c>
      <c r="B3613" s="1" t="s">
        <v>1019</v>
      </c>
      <c r="C3613" s="291" t="s">
        <v>1012</v>
      </c>
      <c r="D3613" s="1">
        <v>3</v>
      </c>
      <c r="E3613" s="1">
        <v>3.01</v>
      </c>
      <c r="J3613" s="64" t="s">
        <v>834</v>
      </c>
      <c r="K3613" s="64" t="s">
        <v>835</v>
      </c>
      <c r="L3613" s="64" t="s">
        <v>846</v>
      </c>
      <c r="M3613" s="64" t="s">
        <v>837</v>
      </c>
      <c r="N3613" s="64">
        <v>38.200000000000003</v>
      </c>
    </row>
    <row r="3614" spans="1:14" x14ac:dyDescent="0.25">
      <c r="A3614" t="s">
        <v>834</v>
      </c>
      <c r="B3614" s="1" t="s">
        <v>1019</v>
      </c>
      <c r="C3614" s="291" t="s">
        <v>1012</v>
      </c>
      <c r="D3614" s="1">
        <v>4</v>
      </c>
      <c r="E3614" s="1">
        <v>3.15</v>
      </c>
      <c r="J3614" s="64" t="s">
        <v>834</v>
      </c>
      <c r="K3614" s="64" t="s">
        <v>835</v>
      </c>
      <c r="L3614" s="64" t="s">
        <v>847</v>
      </c>
      <c r="M3614" s="64" t="s">
        <v>837</v>
      </c>
      <c r="N3614" s="64">
        <v>56.5</v>
      </c>
    </row>
    <row r="3615" spans="1:14" x14ac:dyDescent="0.25">
      <c r="A3615" t="s">
        <v>834</v>
      </c>
      <c r="B3615" s="1" t="s">
        <v>1019</v>
      </c>
      <c r="C3615" s="291" t="s">
        <v>1012</v>
      </c>
      <c r="D3615" s="1">
        <v>5</v>
      </c>
      <c r="E3615" s="1">
        <v>3.29</v>
      </c>
      <c r="J3615" s="64" t="s">
        <v>834</v>
      </c>
      <c r="K3615" s="64" t="s">
        <v>835</v>
      </c>
      <c r="L3615" s="64" t="s">
        <v>848</v>
      </c>
      <c r="M3615" s="64" t="s">
        <v>837</v>
      </c>
      <c r="N3615" s="64">
        <v>7.4</v>
      </c>
    </row>
    <row r="3616" spans="1:14" x14ac:dyDescent="0.25">
      <c r="A3616" t="s">
        <v>834</v>
      </c>
      <c r="B3616" s="1" t="s">
        <v>1019</v>
      </c>
      <c r="C3616" s="291" t="s">
        <v>1012</v>
      </c>
      <c r="D3616" s="1">
        <v>6</v>
      </c>
      <c r="E3616" s="1">
        <v>3.41</v>
      </c>
      <c r="J3616" s="64" t="s">
        <v>834</v>
      </c>
      <c r="K3616" s="64" t="s">
        <v>835</v>
      </c>
      <c r="L3616" s="64" t="s">
        <v>849</v>
      </c>
      <c r="M3616" s="64" t="s">
        <v>837</v>
      </c>
      <c r="N3616" s="64">
        <v>11.9</v>
      </c>
    </row>
    <row r="3617" spans="1:14" x14ac:dyDescent="0.25">
      <c r="A3617" t="s">
        <v>834</v>
      </c>
      <c r="B3617" s="1" t="s">
        <v>1019</v>
      </c>
      <c r="C3617" s="291" t="s">
        <v>1012</v>
      </c>
      <c r="D3617" s="1">
        <v>7</v>
      </c>
      <c r="E3617" s="1">
        <v>3.54</v>
      </c>
      <c r="J3617" s="64" t="s">
        <v>834</v>
      </c>
      <c r="K3617" s="64" t="s">
        <v>835</v>
      </c>
      <c r="L3617" s="64" t="s">
        <v>850</v>
      </c>
      <c r="M3617" s="64" t="s">
        <v>837</v>
      </c>
      <c r="N3617" s="64">
        <v>17.100000000000001</v>
      </c>
    </row>
    <row r="3618" spans="1:14" x14ac:dyDescent="0.25">
      <c r="A3618" t="s">
        <v>834</v>
      </c>
      <c r="B3618" s="1" t="s">
        <v>1019</v>
      </c>
      <c r="C3618" s="291" t="s">
        <v>1012</v>
      </c>
      <c r="D3618" s="1">
        <v>8</v>
      </c>
      <c r="E3618" s="1">
        <v>3.66</v>
      </c>
      <c r="J3618" s="64" t="s">
        <v>834</v>
      </c>
      <c r="K3618" s="64" t="s">
        <v>835</v>
      </c>
      <c r="L3618" s="64" t="s">
        <v>851</v>
      </c>
      <c r="M3618" s="64" t="s">
        <v>837</v>
      </c>
      <c r="N3618" s="64">
        <v>14</v>
      </c>
    </row>
    <row r="3619" spans="1:14" x14ac:dyDescent="0.25">
      <c r="A3619" t="s">
        <v>834</v>
      </c>
      <c r="B3619" s="1" t="s">
        <v>1019</v>
      </c>
      <c r="C3619" s="291" t="s">
        <v>1012</v>
      </c>
      <c r="D3619" s="1">
        <v>9</v>
      </c>
      <c r="E3619" s="1">
        <v>3.79</v>
      </c>
      <c r="J3619" s="64" t="s">
        <v>834</v>
      </c>
      <c r="K3619" s="64" t="s">
        <v>835</v>
      </c>
      <c r="L3619" s="64" t="s">
        <v>852</v>
      </c>
      <c r="M3619" s="64" t="s">
        <v>837</v>
      </c>
      <c r="N3619" s="64">
        <v>25.2</v>
      </c>
    </row>
    <row r="3620" spans="1:14" x14ac:dyDescent="0.25">
      <c r="A3620" t="s">
        <v>834</v>
      </c>
      <c r="B3620" s="1" t="s">
        <v>1019</v>
      </c>
      <c r="C3620" s="291" t="s">
        <v>1012</v>
      </c>
      <c r="D3620" s="1">
        <v>10</v>
      </c>
      <c r="E3620" s="1">
        <v>3.91</v>
      </c>
      <c r="J3620" s="64" t="s">
        <v>834</v>
      </c>
      <c r="K3620" s="64" t="s">
        <v>835</v>
      </c>
      <c r="L3620" s="64" t="s">
        <v>853</v>
      </c>
      <c r="M3620" s="64" t="s">
        <v>837</v>
      </c>
      <c r="N3620" s="64">
        <v>36.299999999999997</v>
      </c>
    </row>
    <row r="3621" spans="1:14" x14ac:dyDescent="0.25">
      <c r="A3621" t="s">
        <v>834</v>
      </c>
      <c r="B3621" s="1" t="s">
        <v>1019</v>
      </c>
      <c r="C3621" s="291" t="s">
        <v>2409</v>
      </c>
      <c r="D3621" s="1">
        <v>-10</v>
      </c>
      <c r="E3621" s="1">
        <v>1.24</v>
      </c>
      <c r="J3621" s="64" t="s">
        <v>834</v>
      </c>
      <c r="K3621" s="64" t="s">
        <v>835</v>
      </c>
      <c r="L3621" s="64" t="s">
        <v>854</v>
      </c>
      <c r="M3621" s="64" t="s">
        <v>837</v>
      </c>
      <c r="N3621" s="64">
        <v>20.7</v>
      </c>
    </row>
    <row r="3622" spans="1:14" x14ac:dyDescent="0.25">
      <c r="A3622" t="s">
        <v>834</v>
      </c>
      <c r="B3622" s="1" t="s">
        <v>1019</v>
      </c>
      <c r="C3622" s="291" t="s">
        <v>2409</v>
      </c>
      <c r="D3622" s="1">
        <v>-9</v>
      </c>
      <c r="E3622" s="1">
        <v>1.37</v>
      </c>
      <c r="J3622" s="64" t="s">
        <v>834</v>
      </c>
      <c r="K3622" s="64" t="s">
        <v>835</v>
      </c>
      <c r="L3622" s="64" t="s">
        <v>855</v>
      </c>
      <c r="M3622" s="64" t="s">
        <v>837</v>
      </c>
      <c r="N3622" s="64">
        <v>31.3</v>
      </c>
    </row>
    <row r="3623" spans="1:14" x14ac:dyDescent="0.25">
      <c r="A3623" t="s">
        <v>834</v>
      </c>
      <c r="B3623" s="1" t="s">
        <v>1019</v>
      </c>
      <c r="C3623" s="291" t="s">
        <v>2409</v>
      </c>
      <c r="D3623" s="1">
        <v>-8</v>
      </c>
      <c r="E3623" s="1">
        <v>1.5</v>
      </c>
      <c r="J3623" s="64" t="s">
        <v>834</v>
      </c>
      <c r="K3623" s="64" t="s">
        <v>835</v>
      </c>
      <c r="L3623" s="64" t="s">
        <v>856</v>
      </c>
      <c r="M3623" s="64" t="s">
        <v>837</v>
      </c>
      <c r="N3623" s="64">
        <v>43.2</v>
      </c>
    </row>
    <row r="3624" spans="1:14" x14ac:dyDescent="0.25">
      <c r="A3624" t="s">
        <v>834</v>
      </c>
      <c r="B3624" s="1" t="s">
        <v>1019</v>
      </c>
      <c r="C3624" s="291" t="s">
        <v>2409</v>
      </c>
      <c r="D3624" s="1">
        <v>-7</v>
      </c>
      <c r="E3624" s="1">
        <v>1.64</v>
      </c>
      <c r="J3624" s="64" t="s">
        <v>834</v>
      </c>
      <c r="K3624" s="64" t="s">
        <v>835</v>
      </c>
      <c r="L3624" s="64" t="s">
        <v>857</v>
      </c>
      <c r="M3624" s="64" t="s">
        <v>837</v>
      </c>
      <c r="N3624" s="64">
        <v>38.200000000000003</v>
      </c>
    </row>
    <row r="3625" spans="1:14" x14ac:dyDescent="0.25">
      <c r="A3625" t="s">
        <v>834</v>
      </c>
      <c r="B3625" s="1" t="s">
        <v>1019</v>
      </c>
      <c r="C3625" s="291" t="s">
        <v>2409</v>
      </c>
      <c r="D3625" s="1">
        <v>-6</v>
      </c>
      <c r="E3625" s="1">
        <v>1.79</v>
      </c>
      <c r="J3625" s="64" t="s">
        <v>834</v>
      </c>
      <c r="K3625" s="64" t="s">
        <v>835</v>
      </c>
      <c r="L3625" s="64" t="s">
        <v>858</v>
      </c>
      <c r="M3625" s="64" t="s">
        <v>837</v>
      </c>
      <c r="N3625" s="64">
        <v>54.5</v>
      </c>
    </row>
    <row r="3626" spans="1:14" x14ac:dyDescent="0.25">
      <c r="A3626" t="s">
        <v>834</v>
      </c>
      <c r="B3626" s="1" t="s">
        <v>1019</v>
      </c>
      <c r="C3626" s="291" t="s">
        <v>2409</v>
      </c>
      <c r="D3626" s="1">
        <v>-5</v>
      </c>
      <c r="E3626" s="1">
        <v>1.9</v>
      </c>
      <c r="J3626" s="64" t="s">
        <v>834</v>
      </c>
      <c r="K3626" s="64" t="s">
        <v>835</v>
      </c>
      <c r="L3626" s="64" t="s">
        <v>859</v>
      </c>
      <c r="M3626" s="64" t="s">
        <v>837</v>
      </c>
      <c r="N3626" s="64">
        <v>7.5</v>
      </c>
    </row>
    <row r="3627" spans="1:14" x14ac:dyDescent="0.25">
      <c r="A3627" t="s">
        <v>834</v>
      </c>
      <c r="B3627" s="1" t="s">
        <v>1019</v>
      </c>
      <c r="C3627" s="291" t="s">
        <v>2409</v>
      </c>
      <c r="D3627" s="1">
        <v>-4</v>
      </c>
      <c r="E3627" s="1">
        <v>2.04</v>
      </c>
      <c r="J3627" s="64" t="s">
        <v>834</v>
      </c>
      <c r="K3627" s="64" t="s">
        <v>835</v>
      </c>
      <c r="L3627" s="64" t="s">
        <v>860</v>
      </c>
      <c r="M3627" s="64" t="s">
        <v>837</v>
      </c>
      <c r="N3627" s="64">
        <v>11.7</v>
      </c>
    </row>
    <row r="3628" spans="1:14" x14ac:dyDescent="0.25">
      <c r="A3628" t="s">
        <v>834</v>
      </c>
      <c r="B3628" s="1" t="s">
        <v>1019</v>
      </c>
      <c r="C3628" s="291" t="s">
        <v>2409</v>
      </c>
      <c r="D3628" s="1">
        <v>-3</v>
      </c>
      <c r="E3628" s="1">
        <v>2.1800000000000002</v>
      </c>
      <c r="J3628" s="64" t="s">
        <v>834</v>
      </c>
      <c r="K3628" s="64" t="s">
        <v>835</v>
      </c>
      <c r="L3628" s="64" t="s">
        <v>861</v>
      </c>
      <c r="M3628" s="64" t="s">
        <v>837</v>
      </c>
      <c r="N3628" s="64">
        <v>18.2</v>
      </c>
    </row>
    <row r="3629" spans="1:14" x14ac:dyDescent="0.25">
      <c r="A3629" t="s">
        <v>834</v>
      </c>
      <c r="B3629" s="1" t="s">
        <v>1019</v>
      </c>
      <c r="C3629" s="291" t="s">
        <v>2409</v>
      </c>
      <c r="D3629" s="1">
        <v>-2</v>
      </c>
      <c r="E3629" s="1">
        <v>2.33</v>
      </c>
      <c r="J3629" s="64" t="s">
        <v>834</v>
      </c>
      <c r="K3629" s="64" t="s">
        <v>835</v>
      </c>
      <c r="L3629" s="64" t="s">
        <v>862</v>
      </c>
      <c r="M3629" s="64" t="s">
        <v>837</v>
      </c>
      <c r="N3629" s="64">
        <v>14.8</v>
      </c>
    </row>
    <row r="3630" spans="1:14" x14ac:dyDescent="0.25">
      <c r="A3630" t="s">
        <v>834</v>
      </c>
      <c r="B3630" s="1" t="s">
        <v>1019</v>
      </c>
      <c r="C3630" s="291" t="s">
        <v>2409</v>
      </c>
      <c r="D3630" s="1">
        <v>-1</v>
      </c>
      <c r="E3630" s="1">
        <v>2.4700000000000002</v>
      </c>
      <c r="J3630" s="64" t="s">
        <v>834</v>
      </c>
      <c r="K3630" s="64" t="s">
        <v>835</v>
      </c>
      <c r="L3630" s="64" t="s">
        <v>863</v>
      </c>
      <c r="M3630" s="64" t="s">
        <v>837</v>
      </c>
      <c r="N3630" s="64">
        <v>24.8</v>
      </c>
    </row>
    <row r="3631" spans="1:14" x14ac:dyDescent="0.25">
      <c r="A3631" t="s">
        <v>834</v>
      </c>
      <c r="B3631" s="1" t="s">
        <v>1019</v>
      </c>
      <c r="C3631" s="291" t="s">
        <v>2409</v>
      </c>
      <c r="D3631" s="1">
        <v>0</v>
      </c>
      <c r="E3631" s="1">
        <v>2.61</v>
      </c>
      <c r="J3631" s="64" t="s">
        <v>834</v>
      </c>
      <c r="K3631" s="64" t="s">
        <v>835</v>
      </c>
      <c r="L3631" s="64" t="s">
        <v>864</v>
      </c>
      <c r="M3631" s="64" t="s">
        <v>837</v>
      </c>
      <c r="N3631" s="64">
        <v>38.200000000000003</v>
      </c>
    </row>
    <row r="3632" spans="1:14" x14ac:dyDescent="0.25">
      <c r="A3632" t="s">
        <v>834</v>
      </c>
      <c r="B3632" s="1" t="s">
        <v>1019</v>
      </c>
      <c r="C3632" s="291" t="s">
        <v>2409</v>
      </c>
      <c r="D3632" s="1">
        <v>1</v>
      </c>
      <c r="E3632" s="1">
        <v>2.75</v>
      </c>
      <c r="J3632" s="64" t="s">
        <v>834</v>
      </c>
      <c r="K3632" s="64" t="s">
        <v>835</v>
      </c>
      <c r="L3632" s="64" t="s">
        <v>865</v>
      </c>
      <c r="M3632" s="64" t="s">
        <v>837</v>
      </c>
      <c r="N3632" s="64">
        <v>21</v>
      </c>
    </row>
    <row r="3633" spans="1:14" x14ac:dyDescent="0.25">
      <c r="A3633" t="s">
        <v>834</v>
      </c>
      <c r="B3633" s="1" t="s">
        <v>1019</v>
      </c>
      <c r="C3633" s="291" t="s">
        <v>2409</v>
      </c>
      <c r="D3633" s="1">
        <v>2</v>
      </c>
      <c r="E3633" s="1">
        <v>2.9</v>
      </c>
      <c r="J3633" s="64" t="s">
        <v>834</v>
      </c>
      <c r="K3633" s="64" t="s">
        <v>835</v>
      </c>
      <c r="L3633" s="64" t="s">
        <v>866</v>
      </c>
      <c r="M3633" s="64" t="s">
        <v>837</v>
      </c>
      <c r="N3633" s="64">
        <v>31.7</v>
      </c>
    </row>
    <row r="3634" spans="1:14" x14ac:dyDescent="0.25">
      <c r="A3634" t="s">
        <v>834</v>
      </c>
      <c r="B3634" s="1" t="s">
        <v>1019</v>
      </c>
      <c r="C3634" s="291" t="s">
        <v>2409</v>
      </c>
      <c r="D3634" s="1">
        <v>3</v>
      </c>
      <c r="E3634" s="1">
        <v>3.04</v>
      </c>
      <c r="J3634" s="64" t="s">
        <v>834</v>
      </c>
      <c r="K3634" s="64" t="s">
        <v>835</v>
      </c>
      <c r="L3634" s="64" t="s">
        <v>867</v>
      </c>
      <c r="M3634" s="64" t="s">
        <v>837</v>
      </c>
      <c r="N3634" s="64">
        <v>43</v>
      </c>
    </row>
    <row r="3635" spans="1:14" x14ac:dyDescent="0.25">
      <c r="A3635" t="s">
        <v>834</v>
      </c>
      <c r="B3635" s="1" t="s">
        <v>1019</v>
      </c>
      <c r="C3635" s="291" t="s">
        <v>2409</v>
      </c>
      <c r="D3635" s="1">
        <v>4</v>
      </c>
      <c r="E3635" s="1">
        <v>3.19</v>
      </c>
      <c r="J3635" s="64" t="s">
        <v>834</v>
      </c>
      <c r="K3635" s="64" t="s">
        <v>835</v>
      </c>
      <c r="L3635" s="64" t="s">
        <v>868</v>
      </c>
      <c r="M3635" s="64" t="s">
        <v>837</v>
      </c>
      <c r="N3635" s="64">
        <v>38.200000000000003</v>
      </c>
    </row>
    <row r="3636" spans="1:14" x14ac:dyDescent="0.25">
      <c r="A3636" t="s">
        <v>834</v>
      </c>
      <c r="B3636" s="1" t="s">
        <v>1019</v>
      </c>
      <c r="C3636" s="291" t="s">
        <v>2409</v>
      </c>
      <c r="D3636" s="1">
        <v>5</v>
      </c>
      <c r="E3636" s="1">
        <v>3.33</v>
      </c>
      <c r="J3636" s="64" t="s">
        <v>834</v>
      </c>
      <c r="K3636" s="64" t="s">
        <v>835</v>
      </c>
      <c r="L3636" s="64" t="s">
        <v>869</v>
      </c>
      <c r="M3636" s="64" t="s">
        <v>837</v>
      </c>
      <c r="N3636" s="64">
        <v>54.8</v>
      </c>
    </row>
    <row r="3637" spans="1:14" x14ac:dyDescent="0.25">
      <c r="A3637" t="s">
        <v>834</v>
      </c>
      <c r="B3637" s="1" t="s">
        <v>1019</v>
      </c>
      <c r="C3637" s="291" t="s">
        <v>2409</v>
      </c>
      <c r="D3637" s="1">
        <v>6</v>
      </c>
      <c r="E3637" s="1">
        <v>3.44</v>
      </c>
      <c r="J3637" s="64" t="s">
        <v>834</v>
      </c>
      <c r="K3637" s="64" t="s">
        <v>871</v>
      </c>
      <c r="L3637" s="64">
        <v>100</v>
      </c>
      <c r="M3637" s="64">
        <v>5</v>
      </c>
      <c r="N3637" s="64">
        <v>0.6</v>
      </c>
    </row>
    <row r="3638" spans="1:14" x14ac:dyDescent="0.25">
      <c r="A3638" t="s">
        <v>834</v>
      </c>
      <c r="B3638" s="1" t="s">
        <v>1019</v>
      </c>
      <c r="C3638" s="291" t="s">
        <v>2409</v>
      </c>
      <c r="D3638" s="1">
        <v>7</v>
      </c>
      <c r="E3638" s="1">
        <v>3.56</v>
      </c>
      <c r="J3638" s="64" t="s">
        <v>834</v>
      </c>
      <c r="K3638" s="64" t="s">
        <v>871</v>
      </c>
      <c r="L3638" s="64">
        <v>100</v>
      </c>
      <c r="M3638" s="64">
        <v>6</v>
      </c>
      <c r="N3638" s="64">
        <v>0.77</v>
      </c>
    </row>
    <row r="3639" spans="1:14" x14ac:dyDescent="0.25">
      <c r="A3639" t="s">
        <v>834</v>
      </c>
      <c r="B3639" s="1" t="s">
        <v>1019</v>
      </c>
      <c r="C3639" s="291" t="s">
        <v>2409</v>
      </c>
      <c r="D3639" s="1">
        <v>8</v>
      </c>
      <c r="E3639" s="1">
        <v>3.67</v>
      </c>
      <c r="J3639" s="64" t="s">
        <v>834</v>
      </c>
      <c r="K3639" s="64" t="s">
        <v>871</v>
      </c>
      <c r="L3639" s="64">
        <v>100</v>
      </c>
      <c r="M3639" s="64">
        <v>7</v>
      </c>
      <c r="N3639" s="64">
        <v>0.93</v>
      </c>
    </row>
    <row r="3640" spans="1:14" x14ac:dyDescent="0.25">
      <c r="A3640" t="s">
        <v>834</v>
      </c>
      <c r="B3640" s="1" t="s">
        <v>1019</v>
      </c>
      <c r="C3640" s="291" t="s">
        <v>2409</v>
      </c>
      <c r="D3640" s="1">
        <v>9</v>
      </c>
      <c r="E3640" s="1">
        <v>3.79</v>
      </c>
      <c r="J3640" s="64" t="s">
        <v>834</v>
      </c>
      <c r="K3640" s="64" t="s">
        <v>871</v>
      </c>
      <c r="L3640" s="64">
        <v>100</v>
      </c>
      <c r="M3640" s="64">
        <v>8</v>
      </c>
      <c r="N3640" s="64">
        <v>1.1000000000000001</v>
      </c>
    </row>
    <row r="3641" spans="1:14" x14ac:dyDescent="0.25">
      <c r="A3641" t="s">
        <v>834</v>
      </c>
      <c r="B3641" s="1" t="s">
        <v>1019</v>
      </c>
      <c r="C3641" s="291" t="s">
        <v>2409</v>
      </c>
      <c r="D3641" s="1">
        <v>10</v>
      </c>
      <c r="E3641" s="1">
        <v>3.9</v>
      </c>
      <c r="J3641" s="64" t="s">
        <v>834</v>
      </c>
      <c r="K3641" s="64" t="s">
        <v>871</v>
      </c>
      <c r="L3641" s="64">
        <v>100</v>
      </c>
      <c r="M3641" s="64">
        <v>9</v>
      </c>
      <c r="N3641" s="64">
        <v>1.4</v>
      </c>
    </row>
    <row r="3642" spans="1:14" x14ac:dyDescent="0.25">
      <c r="A3642" t="s">
        <v>834</v>
      </c>
      <c r="B3642" s="1" t="s">
        <v>1019</v>
      </c>
      <c r="C3642" s="291" t="s">
        <v>1013</v>
      </c>
      <c r="D3642" s="1">
        <v>-10</v>
      </c>
      <c r="E3642" s="1">
        <v>1.53</v>
      </c>
      <c r="J3642" s="64" t="s">
        <v>834</v>
      </c>
      <c r="K3642" s="64" t="s">
        <v>871</v>
      </c>
      <c r="L3642" s="64">
        <v>100</v>
      </c>
      <c r="M3642" s="64">
        <v>10</v>
      </c>
      <c r="N3642" s="64">
        <v>1.7</v>
      </c>
    </row>
    <row r="3643" spans="1:14" x14ac:dyDescent="0.25">
      <c r="A3643" t="s">
        <v>834</v>
      </c>
      <c r="B3643" s="1" t="s">
        <v>1019</v>
      </c>
      <c r="C3643" s="291" t="s">
        <v>1013</v>
      </c>
      <c r="D3643" s="1">
        <v>-9</v>
      </c>
      <c r="E3643" s="1">
        <v>1.66</v>
      </c>
      <c r="J3643" s="64" t="s">
        <v>834</v>
      </c>
      <c r="K3643" s="64" t="s">
        <v>871</v>
      </c>
      <c r="L3643" s="64">
        <v>100</v>
      </c>
      <c r="M3643" s="64">
        <v>11</v>
      </c>
      <c r="N3643" s="64">
        <v>2.2000000000000002</v>
      </c>
    </row>
    <row r="3644" spans="1:14" x14ac:dyDescent="0.25">
      <c r="A3644" t="s">
        <v>834</v>
      </c>
      <c r="B3644" s="1" t="s">
        <v>1019</v>
      </c>
      <c r="C3644" s="291" t="s">
        <v>1013</v>
      </c>
      <c r="D3644" s="1">
        <v>-8</v>
      </c>
      <c r="E3644" s="1">
        <v>1.8</v>
      </c>
      <c r="J3644" s="64" t="s">
        <v>834</v>
      </c>
      <c r="K3644" s="64" t="s">
        <v>871</v>
      </c>
      <c r="L3644" s="64">
        <v>100</v>
      </c>
      <c r="M3644" s="64">
        <v>12</v>
      </c>
      <c r="N3644" s="64">
        <v>2.7</v>
      </c>
    </row>
    <row r="3645" spans="1:14" x14ac:dyDescent="0.25">
      <c r="A3645" t="s">
        <v>834</v>
      </c>
      <c r="B3645" s="1" t="s">
        <v>1019</v>
      </c>
      <c r="C3645" s="291" t="s">
        <v>1013</v>
      </c>
      <c r="D3645" s="1">
        <v>-7</v>
      </c>
      <c r="E3645" s="1">
        <v>1.93</v>
      </c>
      <c r="J3645" s="64" t="s">
        <v>834</v>
      </c>
      <c r="K3645" s="64" t="s">
        <v>871</v>
      </c>
      <c r="L3645" s="64">
        <v>100</v>
      </c>
      <c r="M3645" s="64">
        <v>13</v>
      </c>
      <c r="N3645" s="64">
        <v>3.2</v>
      </c>
    </row>
    <row r="3646" spans="1:14" x14ac:dyDescent="0.25">
      <c r="A3646" t="s">
        <v>834</v>
      </c>
      <c r="B3646" s="1" t="s">
        <v>1019</v>
      </c>
      <c r="C3646" s="291" t="s">
        <v>1013</v>
      </c>
      <c r="D3646" s="1">
        <v>-6</v>
      </c>
      <c r="E3646" s="1">
        <v>2.0699999999999998</v>
      </c>
      <c r="J3646" s="64" t="s">
        <v>834</v>
      </c>
      <c r="K3646" s="64" t="s">
        <v>871</v>
      </c>
      <c r="L3646" s="64">
        <v>100</v>
      </c>
      <c r="M3646" s="64">
        <v>14</v>
      </c>
      <c r="N3646" s="64">
        <v>3.44</v>
      </c>
    </row>
    <row r="3647" spans="1:14" x14ac:dyDescent="0.25">
      <c r="A3647" t="s">
        <v>834</v>
      </c>
      <c r="B3647" s="1" t="s">
        <v>1019</v>
      </c>
      <c r="C3647" s="291" t="s">
        <v>1013</v>
      </c>
      <c r="D3647" s="1">
        <v>-5</v>
      </c>
      <c r="E3647" s="1">
        <v>2.2000000000000002</v>
      </c>
      <c r="J3647" s="64" t="s">
        <v>834</v>
      </c>
      <c r="K3647" s="64" t="s">
        <v>871</v>
      </c>
      <c r="L3647" s="64">
        <v>100</v>
      </c>
      <c r="M3647" s="64">
        <v>15</v>
      </c>
      <c r="N3647" s="64">
        <v>3.68</v>
      </c>
    </row>
    <row r="3648" spans="1:14" x14ac:dyDescent="0.25">
      <c r="A3648" t="s">
        <v>834</v>
      </c>
      <c r="B3648" s="1" t="s">
        <v>1019</v>
      </c>
      <c r="C3648" s="291" t="s">
        <v>1013</v>
      </c>
      <c r="D3648" s="1">
        <v>-4</v>
      </c>
      <c r="E3648" s="1">
        <v>2.34</v>
      </c>
      <c r="J3648" s="64" t="s">
        <v>834</v>
      </c>
      <c r="K3648" s="64" t="s">
        <v>871</v>
      </c>
      <c r="L3648" s="64">
        <v>100</v>
      </c>
      <c r="M3648" s="64">
        <v>16</v>
      </c>
      <c r="N3648" s="64">
        <v>3.92</v>
      </c>
    </row>
    <row r="3649" spans="1:14" x14ac:dyDescent="0.25">
      <c r="A3649" t="s">
        <v>834</v>
      </c>
      <c r="B3649" s="1" t="s">
        <v>1019</v>
      </c>
      <c r="C3649" s="291" t="s">
        <v>1013</v>
      </c>
      <c r="D3649" s="1">
        <v>-3</v>
      </c>
      <c r="E3649" s="1">
        <v>2.4700000000000002</v>
      </c>
      <c r="J3649" s="64" t="s">
        <v>834</v>
      </c>
      <c r="K3649" s="64" t="s">
        <v>871</v>
      </c>
      <c r="L3649" s="64">
        <v>100</v>
      </c>
      <c r="M3649" s="64">
        <v>17</v>
      </c>
      <c r="N3649" s="64">
        <v>4.16</v>
      </c>
    </row>
    <row r="3650" spans="1:14" x14ac:dyDescent="0.25">
      <c r="A3650" t="s">
        <v>834</v>
      </c>
      <c r="B3650" s="1" t="s">
        <v>1019</v>
      </c>
      <c r="C3650" s="291" t="s">
        <v>1013</v>
      </c>
      <c r="D3650" s="1">
        <v>-2</v>
      </c>
      <c r="E3650" s="1">
        <v>2.61</v>
      </c>
      <c r="J3650" s="64" t="s">
        <v>834</v>
      </c>
      <c r="K3650" s="64" t="s">
        <v>871</v>
      </c>
      <c r="L3650" s="64">
        <v>100</v>
      </c>
      <c r="M3650" s="64">
        <v>18</v>
      </c>
      <c r="N3650" s="64">
        <v>4.4000000000000004</v>
      </c>
    </row>
    <row r="3651" spans="1:14" x14ac:dyDescent="0.25">
      <c r="A3651" t="s">
        <v>834</v>
      </c>
      <c r="B3651" s="1" t="s">
        <v>1019</v>
      </c>
      <c r="C3651" s="291" t="s">
        <v>1013</v>
      </c>
      <c r="D3651" s="1">
        <v>-1</v>
      </c>
      <c r="E3651" s="1">
        <v>2.74</v>
      </c>
      <c r="J3651" s="64" t="s">
        <v>834</v>
      </c>
      <c r="K3651" s="64" t="s">
        <v>871</v>
      </c>
      <c r="L3651" s="64">
        <v>125</v>
      </c>
      <c r="M3651" s="64">
        <v>4</v>
      </c>
      <c r="N3651" s="64">
        <v>0.7</v>
      </c>
    </row>
    <row r="3652" spans="1:14" x14ac:dyDescent="0.25">
      <c r="A3652" t="s">
        <v>834</v>
      </c>
      <c r="B3652" s="1" t="s">
        <v>1019</v>
      </c>
      <c r="C3652" s="291" t="s">
        <v>1013</v>
      </c>
      <c r="D3652" s="1">
        <v>0</v>
      </c>
      <c r="E3652" s="1">
        <v>2.88</v>
      </c>
      <c r="J3652" s="64" t="s">
        <v>834</v>
      </c>
      <c r="K3652" s="64" t="s">
        <v>871</v>
      </c>
      <c r="L3652" s="64">
        <v>125</v>
      </c>
      <c r="M3652" s="64">
        <v>5</v>
      </c>
      <c r="N3652" s="64">
        <v>0.87</v>
      </c>
    </row>
    <row r="3653" spans="1:14" x14ac:dyDescent="0.25">
      <c r="A3653" t="s">
        <v>834</v>
      </c>
      <c r="B3653" s="1" t="s">
        <v>1019</v>
      </c>
      <c r="C3653" s="291" t="s">
        <v>1013</v>
      </c>
      <c r="D3653" s="1">
        <v>1</v>
      </c>
      <c r="E3653" s="1">
        <v>2.99</v>
      </c>
      <c r="J3653" s="64" t="s">
        <v>834</v>
      </c>
      <c r="K3653" s="64" t="s">
        <v>871</v>
      </c>
      <c r="L3653" s="64">
        <v>125</v>
      </c>
      <c r="M3653" s="64">
        <v>6</v>
      </c>
      <c r="N3653" s="64">
        <v>1.03</v>
      </c>
    </row>
    <row r="3654" spans="1:14" x14ac:dyDescent="0.25">
      <c r="A3654" t="s">
        <v>834</v>
      </c>
      <c r="B3654" s="1" t="s">
        <v>1019</v>
      </c>
      <c r="C3654" s="291" t="s">
        <v>1013</v>
      </c>
      <c r="D3654" s="1">
        <v>2</v>
      </c>
      <c r="E3654" s="1">
        <v>3.09</v>
      </c>
      <c r="J3654" s="64" t="s">
        <v>834</v>
      </c>
      <c r="K3654" s="64" t="s">
        <v>871</v>
      </c>
      <c r="L3654" s="64">
        <v>125</v>
      </c>
      <c r="M3654" s="64">
        <v>7</v>
      </c>
      <c r="N3654" s="64">
        <v>1.2</v>
      </c>
    </row>
    <row r="3655" spans="1:14" x14ac:dyDescent="0.25">
      <c r="A3655" t="s">
        <v>834</v>
      </c>
      <c r="B3655" s="1" t="s">
        <v>1019</v>
      </c>
      <c r="C3655" s="291" t="s">
        <v>1013</v>
      </c>
      <c r="D3655" s="1">
        <v>3</v>
      </c>
      <c r="E3655" s="1">
        <v>3.2</v>
      </c>
      <c r="J3655" s="64" t="s">
        <v>834</v>
      </c>
      <c r="K3655" s="64" t="s">
        <v>871</v>
      </c>
      <c r="L3655" s="64">
        <v>125</v>
      </c>
      <c r="M3655" s="64">
        <v>8</v>
      </c>
      <c r="N3655" s="64">
        <v>1.6</v>
      </c>
    </row>
    <row r="3656" spans="1:14" x14ac:dyDescent="0.25">
      <c r="A3656" t="s">
        <v>834</v>
      </c>
      <c r="B3656" s="1" t="s">
        <v>1019</v>
      </c>
      <c r="C3656" s="291" t="s">
        <v>1013</v>
      </c>
      <c r="D3656" s="1">
        <v>4</v>
      </c>
      <c r="E3656" s="1">
        <v>3.3</v>
      </c>
      <c r="J3656" s="64" t="s">
        <v>834</v>
      </c>
      <c r="K3656" s="64" t="s">
        <v>871</v>
      </c>
      <c r="L3656" s="64">
        <v>125</v>
      </c>
      <c r="M3656" s="64">
        <v>9</v>
      </c>
      <c r="N3656" s="64">
        <v>2</v>
      </c>
    </row>
    <row r="3657" spans="1:14" x14ac:dyDescent="0.25">
      <c r="A3657" t="s">
        <v>834</v>
      </c>
      <c r="B3657" s="1" t="s">
        <v>1019</v>
      </c>
      <c r="C3657" s="291" t="s">
        <v>1013</v>
      </c>
      <c r="D3657" s="1">
        <v>5</v>
      </c>
      <c r="E3657" s="1">
        <v>3.41</v>
      </c>
      <c r="J3657" s="64" t="s">
        <v>834</v>
      </c>
      <c r="K3657" s="64" t="s">
        <v>871</v>
      </c>
      <c r="L3657" s="64">
        <v>125</v>
      </c>
      <c r="M3657" s="64">
        <v>10</v>
      </c>
      <c r="N3657" s="64">
        <v>2.67</v>
      </c>
    </row>
    <row r="3658" spans="1:14" x14ac:dyDescent="0.25">
      <c r="A3658" t="s">
        <v>834</v>
      </c>
      <c r="B3658" s="1" t="s">
        <v>1019</v>
      </c>
      <c r="C3658" s="291" t="s">
        <v>1013</v>
      </c>
      <c r="D3658" s="1">
        <v>6</v>
      </c>
      <c r="E3658" s="1">
        <v>3.58</v>
      </c>
      <c r="J3658" s="64" t="s">
        <v>834</v>
      </c>
      <c r="K3658" s="64" t="s">
        <v>871</v>
      </c>
      <c r="L3658" s="64">
        <v>125</v>
      </c>
      <c r="M3658" s="64">
        <v>11</v>
      </c>
      <c r="N3658" s="64">
        <v>3.33</v>
      </c>
    </row>
    <row r="3659" spans="1:14" x14ac:dyDescent="0.25">
      <c r="A3659" t="s">
        <v>834</v>
      </c>
      <c r="B3659" s="1" t="s">
        <v>1019</v>
      </c>
      <c r="C3659" s="291" t="s">
        <v>1013</v>
      </c>
      <c r="D3659" s="1">
        <v>7</v>
      </c>
      <c r="E3659" s="1">
        <v>3.75</v>
      </c>
      <c r="J3659" s="64" t="s">
        <v>834</v>
      </c>
      <c r="K3659" s="64" t="s">
        <v>871</v>
      </c>
      <c r="L3659" s="64">
        <v>125</v>
      </c>
      <c r="M3659" s="64">
        <v>12</v>
      </c>
      <c r="N3659" s="64">
        <v>4</v>
      </c>
    </row>
    <row r="3660" spans="1:14" x14ac:dyDescent="0.25">
      <c r="A3660" t="s">
        <v>834</v>
      </c>
      <c r="B3660" s="1" t="s">
        <v>1019</v>
      </c>
      <c r="C3660" s="291" t="s">
        <v>1013</v>
      </c>
      <c r="D3660" s="1">
        <v>8</v>
      </c>
      <c r="E3660" s="1">
        <v>3.93</v>
      </c>
      <c r="J3660" s="64" t="s">
        <v>834</v>
      </c>
      <c r="K3660" s="64" t="s">
        <v>871</v>
      </c>
      <c r="L3660" s="64">
        <v>125</v>
      </c>
      <c r="M3660" s="64">
        <v>13</v>
      </c>
      <c r="N3660" s="64">
        <v>4.38</v>
      </c>
    </row>
    <row r="3661" spans="1:14" x14ac:dyDescent="0.25">
      <c r="A3661" t="s">
        <v>834</v>
      </c>
      <c r="B3661" s="1" t="s">
        <v>1019</v>
      </c>
      <c r="C3661" s="291" t="s">
        <v>1013</v>
      </c>
      <c r="D3661" s="1">
        <v>9</v>
      </c>
      <c r="E3661" s="1">
        <v>4.0999999999999996</v>
      </c>
      <c r="J3661" s="64" t="s">
        <v>834</v>
      </c>
      <c r="K3661" s="64" t="s">
        <v>871</v>
      </c>
      <c r="L3661" s="64">
        <v>125</v>
      </c>
      <c r="M3661" s="64">
        <v>14</v>
      </c>
      <c r="N3661" s="64">
        <v>4.76</v>
      </c>
    </row>
    <row r="3662" spans="1:14" x14ac:dyDescent="0.25">
      <c r="A3662" t="s">
        <v>834</v>
      </c>
      <c r="B3662" s="1" t="s">
        <v>1019</v>
      </c>
      <c r="C3662" s="291" t="s">
        <v>1013</v>
      </c>
      <c r="D3662" s="1">
        <v>10</v>
      </c>
      <c r="E3662" s="1">
        <v>4.2699999999999996</v>
      </c>
      <c r="J3662" s="64" t="s">
        <v>834</v>
      </c>
      <c r="K3662" s="64" t="s">
        <v>871</v>
      </c>
      <c r="L3662" s="64">
        <v>125</v>
      </c>
      <c r="M3662" s="64">
        <v>15</v>
      </c>
      <c r="N3662" s="64">
        <v>5.14</v>
      </c>
    </row>
    <row r="3663" spans="1:14" x14ac:dyDescent="0.25">
      <c r="A3663" t="s">
        <v>834</v>
      </c>
      <c r="B3663" s="1" t="s">
        <v>1019</v>
      </c>
      <c r="C3663" s="291" t="s">
        <v>1014</v>
      </c>
      <c r="D3663" s="1">
        <v>-10</v>
      </c>
      <c r="E3663" s="1">
        <v>1.8</v>
      </c>
      <c r="J3663" s="64" t="s">
        <v>834</v>
      </c>
      <c r="K3663" s="64" t="s">
        <v>871</v>
      </c>
      <c r="L3663" s="64">
        <v>125</v>
      </c>
      <c r="M3663" s="64">
        <v>16</v>
      </c>
      <c r="N3663" s="64">
        <v>5.52</v>
      </c>
    </row>
    <row r="3664" spans="1:14" x14ac:dyDescent="0.25">
      <c r="A3664" t="s">
        <v>834</v>
      </c>
      <c r="B3664" s="1" t="s">
        <v>1019</v>
      </c>
      <c r="C3664" s="291" t="s">
        <v>1014</v>
      </c>
      <c r="D3664" s="1">
        <v>-9</v>
      </c>
      <c r="E3664" s="1">
        <v>1.96</v>
      </c>
      <c r="J3664" s="64" t="s">
        <v>834</v>
      </c>
      <c r="K3664" s="64" t="s">
        <v>871</v>
      </c>
      <c r="L3664" s="64">
        <v>125</v>
      </c>
      <c r="M3664" s="64">
        <v>17</v>
      </c>
      <c r="N3664" s="64">
        <v>5.9</v>
      </c>
    </row>
    <row r="3665" spans="1:14" x14ac:dyDescent="0.25">
      <c r="A3665" t="s">
        <v>834</v>
      </c>
      <c r="B3665" s="1" t="s">
        <v>1019</v>
      </c>
      <c r="C3665" s="291" t="s">
        <v>1014</v>
      </c>
      <c r="D3665" s="1">
        <v>-8</v>
      </c>
      <c r="E3665" s="1">
        <v>2.13</v>
      </c>
      <c r="J3665" s="64" t="s">
        <v>834</v>
      </c>
      <c r="K3665" s="64" t="s">
        <v>871</v>
      </c>
      <c r="L3665" s="64">
        <v>160</v>
      </c>
      <c r="M3665" s="64">
        <v>4</v>
      </c>
      <c r="N3665" s="64">
        <v>1.2</v>
      </c>
    </row>
    <row r="3666" spans="1:14" x14ac:dyDescent="0.25">
      <c r="A3666" t="s">
        <v>834</v>
      </c>
      <c r="B3666" s="1" t="s">
        <v>1019</v>
      </c>
      <c r="C3666" s="291" t="s">
        <v>1014</v>
      </c>
      <c r="D3666" s="1">
        <v>-7</v>
      </c>
      <c r="E3666" s="1">
        <v>2.29</v>
      </c>
      <c r="J3666" s="64" t="s">
        <v>834</v>
      </c>
      <c r="K3666" s="64" t="s">
        <v>871</v>
      </c>
      <c r="L3666" s="64">
        <v>160</v>
      </c>
      <c r="M3666" s="64">
        <v>5</v>
      </c>
      <c r="N3666" s="64">
        <v>1.53</v>
      </c>
    </row>
    <row r="3667" spans="1:14" x14ac:dyDescent="0.25">
      <c r="A3667" t="s">
        <v>834</v>
      </c>
      <c r="B3667" s="1" t="s">
        <v>1019</v>
      </c>
      <c r="C3667" s="291" t="s">
        <v>1014</v>
      </c>
      <c r="D3667" s="1">
        <v>-6</v>
      </c>
      <c r="E3667" s="1">
        <v>2.46</v>
      </c>
      <c r="J3667" s="64" t="s">
        <v>834</v>
      </c>
      <c r="K3667" s="64" t="s">
        <v>871</v>
      </c>
      <c r="L3667" s="64">
        <v>160</v>
      </c>
      <c r="M3667" s="64">
        <v>6</v>
      </c>
      <c r="N3667" s="64">
        <v>1.87</v>
      </c>
    </row>
    <row r="3668" spans="1:14" x14ac:dyDescent="0.25">
      <c r="A3668" t="s">
        <v>834</v>
      </c>
      <c r="B3668" s="1" t="s">
        <v>1019</v>
      </c>
      <c r="C3668" s="291" t="s">
        <v>1014</v>
      </c>
      <c r="D3668" s="1">
        <v>-5</v>
      </c>
      <c r="E3668" s="1">
        <v>2.62</v>
      </c>
      <c r="J3668" s="64" t="s">
        <v>834</v>
      </c>
      <c r="K3668" s="64" t="s">
        <v>871</v>
      </c>
      <c r="L3668" s="64">
        <v>160</v>
      </c>
      <c r="M3668" s="64">
        <v>7</v>
      </c>
      <c r="N3668" s="64">
        <v>2.2000000000000002</v>
      </c>
    </row>
    <row r="3669" spans="1:14" x14ac:dyDescent="0.25">
      <c r="A3669" t="s">
        <v>834</v>
      </c>
      <c r="B3669" s="1" t="s">
        <v>1019</v>
      </c>
      <c r="C3669" s="291" t="s">
        <v>1014</v>
      </c>
      <c r="D3669" s="1">
        <v>-4</v>
      </c>
      <c r="E3669" s="1">
        <v>2.82</v>
      </c>
      <c r="J3669" s="64" t="s">
        <v>834</v>
      </c>
      <c r="K3669" s="64" t="s">
        <v>871</v>
      </c>
      <c r="L3669" s="64">
        <v>160</v>
      </c>
      <c r="M3669" s="64">
        <v>8</v>
      </c>
      <c r="N3669" s="64">
        <v>2.85</v>
      </c>
    </row>
    <row r="3670" spans="1:14" x14ac:dyDescent="0.25">
      <c r="A3670" t="s">
        <v>834</v>
      </c>
      <c r="B3670" s="1" t="s">
        <v>1019</v>
      </c>
      <c r="C3670" s="291" t="s">
        <v>1014</v>
      </c>
      <c r="D3670" s="1">
        <v>-3</v>
      </c>
      <c r="E3670" s="1">
        <v>3.02</v>
      </c>
      <c r="J3670" s="64" t="s">
        <v>834</v>
      </c>
      <c r="K3670" s="64" t="s">
        <v>871</v>
      </c>
      <c r="L3670" s="64">
        <v>160</v>
      </c>
      <c r="M3670" s="64">
        <v>9</v>
      </c>
      <c r="N3670" s="64">
        <v>3.5</v>
      </c>
    </row>
    <row r="3671" spans="1:14" x14ac:dyDescent="0.25">
      <c r="A3671" t="s">
        <v>834</v>
      </c>
      <c r="B3671" s="1" t="s">
        <v>1019</v>
      </c>
      <c r="C3671" s="291" t="s">
        <v>1014</v>
      </c>
      <c r="D3671" s="1">
        <v>-2</v>
      </c>
      <c r="E3671" s="1">
        <v>3.22</v>
      </c>
      <c r="J3671" s="64" t="s">
        <v>834</v>
      </c>
      <c r="K3671" s="64" t="s">
        <v>871</v>
      </c>
      <c r="L3671" s="64">
        <v>160</v>
      </c>
      <c r="M3671" s="64">
        <v>10</v>
      </c>
      <c r="N3671" s="64">
        <v>3.93</v>
      </c>
    </row>
    <row r="3672" spans="1:14" x14ac:dyDescent="0.25">
      <c r="A3672" t="s">
        <v>834</v>
      </c>
      <c r="B3672" s="1" t="s">
        <v>1019</v>
      </c>
      <c r="C3672" s="291" t="s">
        <v>1014</v>
      </c>
      <c r="D3672" s="1">
        <v>-1</v>
      </c>
      <c r="E3672" s="1">
        <v>3.42</v>
      </c>
      <c r="J3672" s="64" t="s">
        <v>834</v>
      </c>
      <c r="K3672" s="64" t="s">
        <v>871</v>
      </c>
      <c r="L3672" s="64">
        <v>160</v>
      </c>
      <c r="M3672" s="64">
        <v>11</v>
      </c>
      <c r="N3672" s="64">
        <v>4.37</v>
      </c>
    </row>
    <row r="3673" spans="1:14" x14ac:dyDescent="0.25">
      <c r="A3673" t="s">
        <v>834</v>
      </c>
      <c r="B3673" s="1" t="s">
        <v>1019</v>
      </c>
      <c r="C3673" s="291" t="s">
        <v>1014</v>
      </c>
      <c r="D3673" s="1">
        <v>0</v>
      </c>
      <c r="E3673" s="1">
        <v>3.62</v>
      </c>
      <c r="J3673" s="64" t="s">
        <v>834</v>
      </c>
      <c r="K3673" s="64" t="s">
        <v>871</v>
      </c>
      <c r="L3673" s="64">
        <v>160</v>
      </c>
      <c r="M3673" s="64">
        <v>12</v>
      </c>
      <c r="N3673" s="64">
        <v>4.8</v>
      </c>
    </row>
    <row r="3674" spans="1:14" x14ac:dyDescent="0.25">
      <c r="A3674" t="s">
        <v>834</v>
      </c>
      <c r="B3674" s="1" t="s">
        <v>1019</v>
      </c>
      <c r="C3674" s="291" t="s">
        <v>1014</v>
      </c>
      <c r="D3674" s="1">
        <v>1</v>
      </c>
      <c r="E3674" s="1">
        <v>3.81</v>
      </c>
      <c r="J3674" s="64" t="s">
        <v>834</v>
      </c>
      <c r="K3674" s="64" t="s">
        <v>871</v>
      </c>
      <c r="L3674" s="64">
        <v>160</v>
      </c>
      <c r="M3674" s="64">
        <v>13</v>
      </c>
      <c r="N3674" s="64">
        <v>5.38</v>
      </c>
    </row>
    <row r="3675" spans="1:14" x14ac:dyDescent="0.25">
      <c r="A3675" t="s">
        <v>834</v>
      </c>
      <c r="B3675" s="1" t="s">
        <v>1019</v>
      </c>
      <c r="C3675" s="291" t="s">
        <v>1014</v>
      </c>
      <c r="D3675" s="1">
        <v>2</v>
      </c>
      <c r="E3675" s="1">
        <v>4</v>
      </c>
      <c r="J3675" s="64" t="s">
        <v>834</v>
      </c>
      <c r="K3675" s="64" t="s">
        <v>871</v>
      </c>
      <c r="L3675" s="64">
        <v>160</v>
      </c>
      <c r="M3675" s="64">
        <v>14</v>
      </c>
      <c r="N3675" s="64">
        <v>5.96</v>
      </c>
    </row>
    <row r="3676" spans="1:14" x14ac:dyDescent="0.25">
      <c r="A3676" t="s">
        <v>834</v>
      </c>
      <c r="B3676" s="1" t="s">
        <v>1019</v>
      </c>
      <c r="C3676" s="291" t="s">
        <v>1014</v>
      </c>
      <c r="D3676" s="1">
        <v>3</v>
      </c>
      <c r="E3676" s="1">
        <v>4.1900000000000004</v>
      </c>
      <c r="J3676" s="64" t="s">
        <v>834</v>
      </c>
      <c r="K3676" s="64" t="s">
        <v>871</v>
      </c>
      <c r="L3676" s="64">
        <v>160</v>
      </c>
      <c r="M3676" s="64">
        <v>15</v>
      </c>
      <c r="N3676" s="64">
        <v>6.54</v>
      </c>
    </row>
    <row r="3677" spans="1:14" x14ac:dyDescent="0.25">
      <c r="A3677" t="s">
        <v>834</v>
      </c>
      <c r="B3677" s="1" t="s">
        <v>1019</v>
      </c>
      <c r="C3677" s="291" t="s">
        <v>1014</v>
      </c>
      <c r="D3677" s="1">
        <v>4</v>
      </c>
      <c r="E3677" s="1">
        <v>4.38</v>
      </c>
      <c r="J3677" s="64" t="s">
        <v>834</v>
      </c>
      <c r="K3677" s="64" t="s">
        <v>871</v>
      </c>
      <c r="L3677" s="64">
        <v>160</v>
      </c>
      <c r="M3677" s="64">
        <v>16</v>
      </c>
      <c r="N3677" s="64">
        <v>7.12</v>
      </c>
    </row>
    <row r="3678" spans="1:14" x14ac:dyDescent="0.25">
      <c r="A3678" t="s">
        <v>834</v>
      </c>
      <c r="B3678" s="1" t="s">
        <v>1019</v>
      </c>
      <c r="C3678" s="291" t="s">
        <v>1014</v>
      </c>
      <c r="D3678" s="1">
        <v>5</v>
      </c>
      <c r="E3678" s="1">
        <v>4.57</v>
      </c>
      <c r="J3678" s="64" t="s">
        <v>834</v>
      </c>
      <c r="K3678" s="64" t="s">
        <v>871</v>
      </c>
      <c r="L3678" s="64">
        <v>160</v>
      </c>
      <c r="M3678" s="64">
        <v>17</v>
      </c>
      <c r="N3678" s="64">
        <v>7.7</v>
      </c>
    </row>
    <row r="3679" spans="1:14" x14ac:dyDescent="0.25">
      <c r="A3679" t="s">
        <v>834</v>
      </c>
      <c r="B3679" s="1" t="s">
        <v>1019</v>
      </c>
      <c r="C3679" s="291" t="s">
        <v>1014</v>
      </c>
      <c r="D3679" s="1">
        <v>6</v>
      </c>
      <c r="E3679" s="1">
        <v>4.7699999999999996</v>
      </c>
      <c r="J3679" s="64" t="s">
        <v>834</v>
      </c>
      <c r="K3679" s="64" t="s">
        <v>872</v>
      </c>
      <c r="L3679" s="64" t="s">
        <v>873</v>
      </c>
      <c r="M3679" s="64" t="s">
        <v>837</v>
      </c>
      <c r="N3679" s="64">
        <v>42.7</v>
      </c>
    </row>
    <row r="3680" spans="1:14" x14ac:dyDescent="0.25">
      <c r="A3680" t="s">
        <v>834</v>
      </c>
      <c r="B3680" s="1" t="s">
        <v>1019</v>
      </c>
      <c r="C3680" s="291" t="s">
        <v>1014</v>
      </c>
      <c r="D3680" s="1">
        <v>7</v>
      </c>
      <c r="E3680" s="1">
        <v>4.97</v>
      </c>
      <c r="J3680" s="64" t="s">
        <v>834</v>
      </c>
      <c r="K3680" s="64" t="s">
        <v>872</v>
      </c>
      <c r="L3680" s="64" t="s">
        <v>874</v>
      </c>
      <c r="M3680" s="64" t="s">
        <v>837</v>
      </c>
      <c r="N3680" s="64">
        <v>66.900000000000006</v>
      </c>
    </row>
    <row r="3681" spans="1:14" x14ac:dyDescent="0.25">
      <c r="A3681" t="s">
        <v>834</v>
      </c>
      <c r="B3681" s="1" t="s">
        <v>1019</v>
      </c>
      <c r="C3681" s="291" t="s">
        <v>1014</v>
      </c>
      <c r="D3681" s="1">
        <v>8</v>
      </c>
      <c r="E3681" s="1">
        <v>5.18</v>
      </c>
      <c r="J3681" s="64" t="s">
        <v>834</v>
      </c>
      <c r="K3681" s="64" t="s">
        <v>872</v>
      </c>
      <c r="L3681" s="64" t="s">
        <v>875</v>
      </c>
      <c r="M3681" s="64" t="s">
        <v>837</v>
      </c>
      <c r="N3681" s="64">
        <v>91.7</v>
      </c>
    </row>
    <row r="3682" spans="1:14" x14ac:dyDescent="0.25">
      <c r="A3682" t="s">
        <v>834</v>
      </c>
      <c r="B3682" s="1" t="s">
        <v>1019</v>
      </c>
      <c r="C3682" s="291" t="s">
        <v>1014</v>
      </c>
      <c r="D3682" s="1">
        <v>9</v>
      </c>
      <c r="E3682" s="1">
        <v>5.38</v>
      </c>
      <c r="J3682" s="64" t="s">
        <v>834</v>
      </c>
      <c r="K3682" s="64" t="s">
        <v>872</v>
      </c>
      <c r="L3682" s="64" t="s">
        <v>836</v>
      </c>
      <c r="M3682" s="64" t="s">
        <v>837</v>
      </c>
      <c r="N3682" s="64">
        <v>7.6</v>
      </c>
    </row>
    <row r="3683" spans="1:14" x14ac:dyDescent="0.25">
      <c r="A3683" t="s">
        <v>834</v>
      </c>
      <c r="B3683" s="1" t="s">
        <v>1019</v>
      </c>
      <c r="C3683" s="291" t="s">
        <v>1014</v>
      </c>
      <c r="D3683" s="1">
        <v>10</v>
      </c>
      <c r="E3683" s="1">
        <v>5.58</v>
      </c>
      <c r="J3683" s="64" t="s">
        <v>834</v>
      </c>
      <c r="K3683" s="64" t="s">
        <v>872</v>
      </c>
      <c r="L3683" s="64" t="s">
        <v>838</v>
      </c>
      <c r="M3683" s="64" t="s">
        <v>837</v>
      </c>
      <c r="N3683" s="64">
        <v>12.5</v>
      </c>
    </row>
    <row r="3684" spans="1:14" x14ac:dyDescent="0.25">
      <c r="A3684" t="s">
        <v>834</v>
      </c>
      <c r="B3684" s="1" t="s">
        <v>1019</v>
      </c>
      <c r="C3684" s="291" t="s">
        <v>1014</v>
      </c>
      <c r="D3684" s="1">
        <v>11</v>
      </c>
      <c r="E3684" s="1">
        <v>5.76</v>
      </c>
      <c r="J3684" s="64" t="s">
        <v>834</v>
      </c>
      <c r="K3684" s="64" t="s">
        <v>872</v>
      </c>
      <c r="L3684" s="64" t="s">
        <v>839</v>
      </c>
      <c r="M3684" s="64" t="s">
        <v>837</v>
      </c>
      <c r="N3684" s="64">
        <v>17.899999999999999</v>
      </c>
    </row>
    <row r="3685" spans="1:14" x14ac:dyDescent="0.25">
      <c r="A3685" t="s">
        <v>834</v>
      </c>
      <c r="B3685" s="1" t="s">
        <v>1019</v>
      </c>
      <c r="C3685" s="291" t="s">
        <v>1014</v>
      </c>
      <c r="D3685" s="1">
        <v>12</v>
      </c>
      <c r="E3685" s="1">
        <v>5.93</v>
      </c>
      <c r="J3685" s="64" t="s">
        <v>834</v>
      </c>
      <c r="K3685" s="64" t="s">
        <v>872</v>
      </c>
      <c r="L3685" s="64" t="s">
        <v>876</v>
      </c>
      <c r="M3685" s="64" t="s">
        <v>837</v>
      </c>
      <c r="N3685" s="64">
        <v>25.2</v>
      </c>
    </row>
    <row r="3686" spans="1:14" x14ac:dyDescent="0.25">
      <c r="A3686" t="s">
        <v>834</v>
      </c>
      <c r="B3686" s="1" t="s">
        <v>1019</v>
      </c>
      <c r="C3686" s="291" t="s">
        <v>1014</v>
      </c>
      <c r="D3686" s="1">
        <v>13</v>
      </c>
      <c r="E3686" s="1">
        <v>6.11</v>
      </c>
      <c r="J3686" s="64" t="s">
        <v>834</v>
      </c>
      <c r="K3686" s="64" t="s">
        <v>872</v>
      </c>
      <c r="L3686" s="64" t="s">
        <v>840</v>
      </c>
      <c r="M3686" s="64" t="s">
        <v>837</v>
      </c>
      <c r="N3686" s="64">
        <v>16</v>
      </c>
    </row>
    <row r="3687" spans="1:14" x14ac:dyDescent="0.25">
      <c r="A3687" t="s">
        <v>834</v>
      </c>
      <c r="B3687" s="1" t="s">
        <v>1019</v>
      </c>
      <c r="C3687" s="291" t="s">
        <v>1014</v>
      </c>
      <c r="D3687" s="1">
        <v>14</v>
      </c>
      <c r="E3687" s="1">
        <v>6.28</v>
      </c>
      <c r="J3687" s="64" t="s">
        <v>834</v>
      </c>
      <c r="K3687" s="64" t="s">
        <v>872</v>
      </c>
      <c r="L3687" s="64" t="s">
        <v>841</v>
      </c>
      <c r="M3687" s="64" t="s">
        <v>837</v>
      </c>
      <c r="N3687" s="64">
        <v>26.8</v>
      </c>
    </row>
    <row r="3688" spans="1:14" x14ac:dyDescent="0.25">
      <c r="A3688" t="s">
        <v>834</v>
      </c>
      <c r="B3688" s="1" t="s">
        <v>1019</v>
      </c>
      <c r="C3688" s="291" t="s">
        <v>1014</v>
      </c>
      <c r="D3688" s="1">
        <v>15</v>
      </c>
      <c r="E3688" s="1">
        <v>6.46</v>
      </c>
      <c r="J3688" s="64" t="s">
        <v>834</v>
      </c>
      <c r="K3688" s="64" t="s">
        <v>872</v>
      </c>
      <c r="L3688" s="64" t="s">
        <v>842</v>
      </c>
      <c r="M3688" s="64" t="s">
        <v>837</v>
      </c>
      <c r="N3688" s="64">
        <v>38.1</v>
      </c>
    </row>
    <row r="3689" spans="1:14" x14ac:dyDescent="0.25">
      <c r="A3689" t="s">
        <v>834</v>
      </c>
      <c r="B3689" s="1" t="s">
        <v>1019</v>
      </c>
      <c r="C3689" s="291" t="s">
        <v>2410</v>
      </c>
      <c r="D3689" s="1">
        <v>-10</v>
      </c>
      <c r="E3689" s="1">
        <v>1.5</v>
      </c>
      <c r="J3689" s="64" t="s">
        <v>834</v>
      </c>
      <c r="K3689" s="64" t="s">
        <v>872</v>
      </c>
      <c r="L3689" s="64" t="s">
        <v>843</v>
      </c>
      <c r="M3689" s="64" t="s">
        <v>837</v>
      </c>
      <c r="N3689" s="64">
        <v>20.3</v>
      </c>
    </row>
    <row r="3690" spans="1:14" x14ac:dyDescent="0.25">
      <c r="A3690" t="s">
        <v>834</v>
      </c>
      <c r="B3690" s="1" t="s">
        <v>1019</v>
      </c>
      <c r="C3690" s="291" t="s">
        <v>2410</v>
      </c>
      <c r="D3690" s="1">
        <v>-9</v>
      </c>
      <c r="E3690" s="1">
        <v>1.7</v>
      </c>
      <c r="J3690" s="64" t="s">
        <v>834</v>
      </c>
      <c r="K3690" s="64" t="s">
        <v>872</v>
      </c>
      <c r="L3690" s="64" t="s">
        <v>844</v>
      </c>
      <c r="M3690" s="64" t="s">
        <v>837</v>
      </c>
      <c r="N3690" s="64">
        <v>31.3</v>
      </c>
    </row>
    <row r="3691" spans="1:14" x14ac:dyDescent="0.25">
      <c r="A3691" t="s">
        <v>834</v>
      </c>
      <c r="B3691" s="1" t="s">
        <v>1019</v>
      </c>
      <c r="C3691" s="291" t="s">
        <v>2410</v>
      </c>
      <c r="D3691" s="1">
        <v>-8</v>
      </c>
      <c r="E3691" s="1">
        <v>1.9</v>
      </c>
      <c r="J3691" s="64" t="s">
        <v>834</v>
      </c>
      <c r="K3691" s="64" t="s">
        <v>872</v>
      </c>
      <c r="L3691" s="64" t="s">
        <v>845</v>
      </c>
      <c r="M3691" s="64" t="s">
        <v>837</v>
      </c>
      <c r="N3691" s="64">
        <v>45.4</v>
      </c>
    </row>
    <row r="3692" spans="1:14" x14ac:dyDescent="0.25">
      <c r="A3692" t="s">
        <v>834</v>
      </c>
      <c r="B3692" s="1" t="s">
        <v>1019</v>
      </c>
      <c r="C3692" s="291" t="s">
        <v>2410</v>
      </c>
      <c r="D3692" s="1">
        <v>-7</v>
      </c>
      <c r="E3692" s="1">
        <v>2.1</v>
      </c>
      <c r="J3692" s="64" t="s">
        <v>834</v>
      </c>
      <c r="K3692" s="64" t="s">
        <v>872</v>
      </c>
      <c r="L3692" s="64" t="s">
        <v>877</v>
      </c>
      <c r="M3692" s="64" t="s">
        <v>837</v>
      </c>
      <c r="N3692" s="64">
        <v>25.5</v>
      </c>
    </row>
    <row r="3693" spans="1:14" x14ac:dyDescent="0.25">
      <c r="A3693" t="s">
        <v>834</v>
      </c>
      <c r="B3693" s="1" t="s">
        <v>1019</v>
      </c>
      <c r="C3693" s="291" t="s">
        <v>2410</v>
      </c>
      <c r="D3693" s="1">
        <v>-6</v>
      </c>
      <c r="E3693" s="1">
        <v>2.2999999999999998</v>
      </c>
      <c r="J3693" s="64" t="s">
        <v>834</v>
      </c>
      <c r="K3693" s="64" t="s">
        <v>872</v>
      </c>
      <c r="L3693" s="64" t="s">
        <v>846</v>
      </c>
      <c r="M3693" s="64" t="s">
        <v>837</v>
      </c>
      <c r="N3693" s="64">
        <v>38.200000000000003</v>
      </c>
    </row>
    <row r="3694" spans="1:14" x14ac:dyDescent="0.25">
      <c r="A3694" t="s">
        <v>834</v>
      </c>
      <c r="B3694" s="1" t="s">
        <v>1019</v>
      </c>
      <c r="C3694" s="291" t="s">
        <v>2410</v>
      </c>
      <c r="D3694" s="1">
        <v>-5</v>
      </c>
      <c r="E3694" s="1">
        <v>2.5</v>
      </c>
      <c r="J3694" s="64" t="s">
        <v>834</v>
      </c>
      <c r="K3694" s="64" t="s">
        <v>872</v>
      </c>
      <c r="L3694" s="64" t="s">
        <v>847</v>
      </c>
      <c r="M3694" s="64" t="s">
        <v>837</v>
      </c>
      <c r="N3694" s="64">
        <v>58</v>
      </c>
    </row>
    <row r="3695" spans="1:14" x14ac:dyDescent="0.25">
      <c r="A3695" t="s">
        <v>834</v>
      </c>
      <c r="B3695" s="1" t="s">
        <v>1019</v>
      </c>
      <c r="C3695" s="291" t="s">
        <v>2410</v>
      </c>
      <c r="D3695" s="1">
        <v>-4</v>
      </c>
      <c r="E3695" s="1">
        <v>2.7</v>
      </c>
      <c r="J3695" s="64" t="s">
        <v>834</v>
      </c>
      <c r="K3695" s="64" t="s">
        <v>872</v>
      </c>
      <c r="L3695" s="64" t="s">
        <v>878</v>
      </c>
      <c r="M3695" s="64" t="s">
        <v>837</v>
      </c>
      <c r="N3695" s="64">
        <v>82.5</v>
      </c>
    </row>
    <row r="3696" spans="1:14" x14ac:dyDescent="0.25">
      <c r="A3696" t="s">
        <v>834</v>
      </c>
      <c r="B3696" s="1" t="s">
        <v>1019</v>
      </c>
      <c r="C3696" s="291" t="s">
        <v>2410</v>
      </c>
      <c r="D3696" s="1">
        <v>-3</v>
      </c>
      <c r="E3696" s="1">
        <v>2.89</v>
      </c>
      <c r="J3696" s="64" t="s">
        <v>834</v>
      </c>
      <c r="K3696" s="64" t="s">
        <v>872</v>
      </c>
      <c r="L3696" s="64" t="s">
        <v>879</v>
      </c>
      <c r="M3696" s="64" t="s">
        <v>837</v>
      </c>
      <c r="N3696" s="64">
        <v>33.6</v>
      </c>
    </row>
    <row r="3697" spans="1:14" x14ac:dyDescent="0.25">
      <c r="A3697" t="s">
        <v>834</v>
      </c>
      <c r="B3697" s="1" t="s">
        <v>1019</v>
      </c>
      <c r="C3697" s="291" t="s">
        <v>2410</v>
      </c>
      <c r="D3697" s="1">
        <v>-2</v>
      </c>
      <c r="E3697" s="1">
        <v>3.09</v>
      </c>
      <c r="J3697" s="64" t="s">
        <v>834</v>
      </c>
      <c r="K3697" s="64" t="s">
        <v>872</v>
      </c>
      <c r="L3697" s="64" t="s">
        <v>880</v>
      </c>
      <c r="M3697" s="64" t="s">
        <v>837</v>
      </c>
      <c r="N3697" s="64">
        <v>52.7</v>
      </c>
    </row>
    <row r="3698" spans="1:14" x14ac:dyDescent="0.25">
      <c r="A3698" t="s">
        <v>834</v>
      </c>
      <c r="B3698" s="1" t="s">
        <v>1019</v>
      </c>
      <c r="C3698" s="291" t="s">
        <v>2410</v>
      </c>
      <c r="D3698" s="1">
        <v>-1</v>
      </c>
      <c r="E3698" s="1">
        <v>3.28</v>
      </c>
      <c r="J3698" s="64" t="s">
        <v>834</v>
      </c>
      <c r="K3698" s="64" t="s">
        <v>872</v>
      </c>
      <c r="L3698" s="64" t="s">
        <v>881</v>
      </c>
      <c r="M3698" s="64" t="s">
        <v>837</v>
      </c>
      <c r="N3698" s="64">
        <v>72.5</v>
      </c>
    </row>
    <row r="3699" spans="1:14" x14ac:dyDescent="0.25">
      <c r="A3699" t="s">
        <v>834</v>
      </c>
      <c r="B3699" s="1" t="s">
        <v>1019</v>
      </c>
      <c r="C3699" s="291" t="s">
        <v>2410</v>
      </c>
      <c r="D3699" s="1">
        <v>0</v>
      </c>
      <c r="E3699" s="1">
        <v>3.48</v>
      </c>
      <c r="J3699" s="64" t="s">
        <v>834</v>
      </c>
      <c r="K3699" s="64" t="s">
        <v>872</v>
      </c>
      <c r="L3699" s="64" t="s">
        <v>882</v>
      </c>
      <c r="M3699" s="64" t="s">
        <v>837</v>
      </c>
      <c r="N3699" s="64">
        <v>42.7</v>
      </c>
    </row>
    <row r="3700" spans="1:14" x14ac:dyDescent="0.25">
      <c r="A3700" t="s">
        <v>834</v>
      </c>
      <c r="B3700" s="1" t="s">
        <v>1019</v>
      </c>
      <c r="C3700" s="291" t="s">
        <v>2410</v>
      </c>
      <c r="D3700" s="1">
        <v>1</v>
      </c>
      <c r="E3700" s="1">
        <v>3.68</v>
      </c>
      <c r="J3700" s="64" t="s">
        <v>834</v>
      </c>
      <c r="K3700" s="64" t="s">
        <v>872</v>
      </c>
      <c r="L3700" s="64" t="s">
        <v>883</v>
      </c>
      <c r="M3700" s="64" t="s">
        <v>837</v>
      </c>
      <c r="N3700" s="64">
        <v>66.900000000000006</v>
      </c>
    </row>
    <row r="3701" spans="1:14" x14ac:dyDescent="0.25">
      <c r="A3701" t="s">
        <v>834</v>
      </c>
      <c r="B3701" s="1" t="s">
        <v>1019</v>
      </c>
      <c r="C3701" s="291" t="s">
        <v>2410</v>
      </c>
      <c r="D3701" s="1">
        <v>2</v>
      </c>
      <c r="E3701" s="1">
        <v>3.89</v>
      </c>
      <c r="J3701" s="64" t="s">
        <v>834</v>
      </c>
      <c r="K3701" s="64" t="s">
        <v>872</v>
      </c>
      <c r="L3701" s="64" t="s">
        <v>884</v>
      </c>
      <c r="M3701" s="64" t="s">
        <v>837</v>
      </c>
      <c r="N3701" s="64">
        <v>91.7</v>
      </c>
    </row>
    <row r="3702" spans="1:14" x14ac:dyDescent="0.25">
      <c r="A3702" t="s">
        <v>834</v>
      </c>
      <c r="B3702" s="1" t="s">
        <v>1019</v>
      </c>
      <c r="C3702" s="291" t="s">
        <v>2410</v>
      </c>
      <c r="D3702" s="1">
        <v>3</v>
      </c>
      <c r="E3702" s="1">
        <v>4.09</v>
      </c>
      <c r="J3702" s="64" t="s">
        <v>834</v>
      </c>
      <c r="K3702" s="64" t="s">
        <v>872</v>
      </c>
      <c r="L3702" s="64" t="s">
        <v>848</v>
      </c>
      <c r="M3702" s="64" t="s">
        <v>837</v>
      </c>
      <c r="N3702" s="64">
        <v>7.5</v>
      </c>
    </row>
    <row r="3703" spans="1:14" x14ac:dyDescent="0.25">
      <c r="A3703" t="s">
        <v>834</v>
      </c>
      <c r="B3703" s="1" t="s">
        <v>1019</v>
      </c>
      <c r="C3703" s="291" t="s">
        <v>2410</v>
      </c>
      <c r="D3703" s="1">
        <v>4</v>
      </c>
      <c r="E3703" s="1">
        <v>4.3</v>
      </c>
      <c r="J3703" s="64" t="s">
        <v>834</v>
      </c>
      <c r="K3703" s="64" t="s">
        <v>872</v>
      </c>
      <c r="L3703" s="64" t="s">
        <v>849</v>
      </c>
      <c r="M3703" s="64" t="s">
        <v>837</v>
      </c>
      <c r="N3703" s="64">
        <v>12</v>
      </c>
    </row>
    <row r="3704" spans="1:14" x14ac:dyDescent="0.25">
      <c r="A3704" t="s">
        <v>834</v>
      </c>
      <c r="B3704" s="1" t="s">
        <v>1019</v>
      </c>
      <c r="C3704" s="291" t="s">
        <v>2410</v>
      </c>
      <c r="D3704" s="1">
        <v>5</v>
      </c>
      <c r="E3704" s="1">
        <v>4.5</v>
      </c>
      <c r="J3704" s="64" t="s">
        <v>834</v>
      </c>
      <c r="K3704" s="64" t="s">
        <v>872</v>
      </c>
      <c r="L3704" s="64" t="s">
        <v>850</v>
      </c>
      <c r="M3704" s="64" t="s">
        <v>837</v>
      </c>
      <c r="N3704" s="64">
        <v>17.5</v>
      </c>
    </row>
    <row r="3705" spans="1:14" x14ac:dyDescent="0.25">
      <c r="A3705" t="s">
        <v>834</v>
      </c>
      <c r="B3705" s="1" t="s">
        <v>1019</v>
      </c>
      <c r="C3705" s="291" t="s">
        <v>2410</v>
      </c>
      <c r="D3705" s="1">
        <v>6</v>
      </c>
      <c r="E3705" s="1">
        <v>4.68</v>
      </c>
      <c r="J3705" s="64" t="s">
        <v>834</v>
      </c>
      <c r="K3705" s="64" t="s">
        <v>872</v>
      </c>
      <c r="L3705" s="64" t="s">
        <v>885</v>
      </c>
      <c r="M3705" s="64" t="s">
        <v>837</v>
      </c>
      <c r="N3705" s="64">
        <v>25.2</v>
      </c>
    </row>
    <row r="3706" spans="1:14" x14ac:dyDescent="0.25">
      <c r="A3706" t="s">
        <v>834</v>
      </c>
      <c r="B3706" s="1" t="s">
        <v>1019</v>
      </c>
      <c r="C3706" s="291" t="s">
        <v>2410</v>
      </c>
      <c r="D3706" s="1">
        <v>7</v>
      </c>
      <c r="E3706" s="1">
        <v>4.8600000000000003</v>
      </c>
      <c r="J3706" s="64" t="s">
        <v>834</v>
      </c>
      <c r="K3706" s="64" t="s">
        <v>872</v>
      </c>
      <c r="L3706" s="64" t="s">
        <v>851</v>
      </c>
      <c r="M3706" s="64" t="s">
        <v>837</v>
      </c>
      <c r="N3706" s="64">
        <v>14.5</v>
      </c>
    </row>
    <row r="3707" spans="1:14" x14ac:dyDescent="0.25">
      <c r="A3707" t="s">
        <v>834</v>
      </c>
      <c r="B3707" s="1" t="s">
        <v>1019</v>
      </c>
      <c r="C3707" s="291" t="s">
        <v>2410</v>
      </c>
      <c r="D3707" s="1">
        <v>8</v>
      </c>
      <c r="E3707" s="1">
        <v>5.03</v>
      </c>
      <c r="J3707" s="64" t="s">
        <v>834</v>
      </c>
      <c r="K3707" s="64" t="s">
        <v>872</v>
      </c>
      <c r="L3707" s="64" t="s">
        <v>852</v>
      </c>
      <c r="M3707" s="64" t="s">
        <v>837</v>
      </c>
      <c r="N3707" s="64">
        <v>26.2</v>
      </c>
    </row>
    <row r="3708" spans="1:14" x14ac:dyDescent="0.25">
      <c r="A3708" t="s">
        <v>834</v>
      </c>
      <c r="B3708" s="1" t="s">
        <v>1019</v>
      </c>
      <c r="C3708" s="291" t="s">
        <v>2410</v>
      </c>
      <c r="D3708" s="1">
        <v>9</v>
      </c>
      <c r="E3708" s="1">
        <v>5.21</v>
      </c>
      <c r="J3708" s="64" t="s">
        <v>834</v>
      </c>
      <c r="K3708" s="64" t="s">
        <v>872</v>
      </c>
      <c r="L3708" s="64" t="s">
        <v>853</v>
      </c>
      <c r="M3708" s="64" t="s">
        <v>837</v>
      </c>
      <c r="N3708" s="64">
        <v>37.4</v>
      </c>
    </row>
    <row r="3709" spans="1:14" x14ac:dyDescent="0.25">
      <c r="A3709" t="s">
        <v>834</v>
      </c>
      <c r="B3709" s="1" t="s">
        <v>1019</v>
      </c>
      <c r="C3709" s="291" t="s">
        <v>2410</v>
      </c>
      <c r="D3709" s="1">
        <v>10</v>
      </c>
      <c r="E3709" s="1">
        <v>5.39</v>
      </c>
      <c r="J3709" s="64" t="s">
        <v>834</v>
      </c>
      <c r="K3709" s="64" t="s">
        <v>872</v>
      </c>
      <c r="L3709" s="64" t="s">
        <v>854</v>
      </c>
      <c r="M3709" s="64" t="s">
        <v>837</v>
      </c>
      <c r="N3709" s="64">
        <v>20.5</v>
      </c>
    </row>
    <row r="3710" spans="1:14" x14ac:dyDescent="0.25">
      <c r="A3710" t="s">
        <v>834</v>
      </c>
      <c r="B3710" s="1" t="s">
        <v>1019</v>
      </c>
      <c r="C3710" s="291" t="s">
        <v>2410</v>
      </c>
      <c r="D3710" s="1">
        <v>11</v>
      </c>
      <c r="E3710" s="1">
        <v>5.62</v>
      </c>
      <c r="J3710" s="64" t="s">
        <v>834</v>
      </c>
      <c r="K3710" s="64" t="s">
        <v>872</v>
      </c>
      <c r="L3710" s="64" t="s">
        <v>855</v>
      </c>
      <c r="M3710" s="64" t="s">
        <v>837</v>
      </c>
      <c r="N3710" s="64">
        <v>31.5</v>
      </c>
    </row>
    <row r="3711" spans="1:14" x14ac:dyDescent="0.25">
      <c r="A3711" t="s">
        <v>834</v>
      </c>
      <c r="B3711" s="1" t="s">
        <v>1019</v>
      </c>
      <c r="C3711" s="291" t="s">
        <v>2410</v>
      </c>
      <c r="D3711" s="1">
        <v>12</v>
      </c>
      <c r="E3711" s="1">
        <v>5.84</v>
      </c>
      <c r="J3711" s="64" t="s">
        <v>834</v>
      </c>
      <c r="K3711" s="64" t="s">
        <v>872</v>
      </c>
      <c r="L3711" s="64" t="s">
        <v>856</v>
      </c>
      <c r="M3711" s="64" t="s">
        <v>837</v>
      </c>
      <c r="N3711" s="64">
        <v>45.1</v>
      </c>
    </row>
    <row r="3712" spans="1:14" x14ac:dyDescent="0.25">
      <c r="A3712" t="s">
        <v>834</v>
      </c>
      <c r="B3712" s="1" t="s">
        <v>1019</v>
      </c>
      <c r="C3712" s="291" t="s">
        <v>2410</v>
      </c>
      <c r="D3712" s="1">
        <v>13</v>
      </c>
      <c r="E3712" s="1">
        <v>6.07</v>
      </c>
      <c r="J3712" s="64" t="s">
        <v>834</v>
      </c>
      <c r="K3712" s="64" t="s">
        <v>872</v>
      </c>
      <c r="L3712" s="64" t="s">
        <v>886</v>
      </c>
      <c r="M3712" s="64" t="s">
        <v>837</v>
      </c>
      <c r="N3712" s="64">
        <v>25.5</v>
      </c>
    </row>
    <row r="3713" spans="1:14" x14ac:dyDescent="0.25">
      <c r="A3713" t="s">
        <v>834</v>
      </c>
      <c r="B3713" s="1" t="s">
        <v>1019</v>
      </c>
      <c r="C3713" s="291" t="s">
        <v>2410</v>
      </c>
      <c r="D3713" s="1">
        <v>14</v>
      </c>
      <c r="E3713" s="1">
        <v>6.29</v>
      </c>
      <c r="J3713" s="64" t="s">
        <v>834</v>
      </c>
      <c r="K3713" s="64" t="s">
        <v>872</v>
      </c>
      <c r="L3713" s="64" t="s">
        <v>857</v>
      </c>
      <c r="M3713" s="64" t="s">
        <v>837</v>
      </c>
      <c r="N3713" s="64">
        <v>38.200000000000003</v>
      </c>
    </row>
    <row r="3714" spans="1:14" x14ac:dyDescent="0.25">
      <c r="A3714" t="s">
        <v>834</v>
      </c>
      <c r="B3714" s="1" t="s">
        <v>1019</v>
      </c>
      <c r="C3714" s="291" t="s">
        <v>2410</v>
      </c>
      <c r="D3714" s="1">
        <v>15</v>
      </c>
      <c r="E3714" s="1">
        <v>6.52</v>
      </c>
      <c r="J3714" s="64" t="s">
        <v>834</v>
      </c>
      <c r="K3714" s="64" t="s">
        <v>872</v>
      </c>
      <c r="L3714" s="64" t="s">
        <v>858</v>
      </c>
      <c r="M3714" s="64" t="s">
        <v>837</v>
      </c>
      <c r="N3714" s="64">
        <v>56.5</v>
      </c>
    </row>
    <row r="3715" spans="1:14" x14ac:dyDescent="0.25">
      <c r="A3715" t="s">
        <v>834</v>
      </c>
      <c r="B3715" s="1" t="s">
        <v>1019</v>
      </c>
      <c r="C3715" s="291" t="s">
        <v>1015</v>
      </c>
      <c r="D3715" s="1">
        <v>-10</v>
      </c>
      <c r="E3715" s="1">
        <v>2.04</v>
      </c>
      <c r="J3715" s="64" t="s">
        <v>834</v>
      </c>
      <c r="K3715" s="64" t="s">
        <v>872</v>
      </c>
      <c r="L3715" s="64" t="s">
        <v>887</v>
      </c>
      <c r="M3715" s="64" t="s">
        <v>837</v>
      </c>
      <c r="N3715" s="64">
        <v>81.900000000000006</v>
      </c>
    </row>
    <row r="3716" spans="1:14" x14ac:dyDescent="0.25">
      <c r="A3716" t="s">
        <v>834</v>
      </c>
      <c r="B3716" s="1" t="s">
        <v>1019</v>
      </c>
      <c r="C3716" s="291" t="s">
        <v>1015</v>
      </c>
      <c r="D3716" s="1">
        <v>-9</v>
      </c>
      <c r="E3716" s="1">
        <v>2.2200000000000002</v>
      </c>
      <c r="J3716" s="64" t="s">
        <v>834</v>
      </c>
      <c r="K3716" s="64" t="s">
        <v>872</v>
      </c>
      <c r="L3716" s="64" t="s">
        <v>888</v>
      </c>
      <c r="M3716" s="64" t="s">
        <v>837</v>
      </c>
      <c r="N3716" s="64">
        <v>33.6</v>
      </c>
    </row>
    <row r="3717" spans="1:14" x14ac:dyDescent="0.25">
      <c r="A3717" t="s">
        <v>834</v>
      </c>
      <c r="B3717" s="1" t="s">
        <v>1019</v>
      </c>
      <c r="C3717" s="291" t="s">
        <v>1015</v>
      </c>
      <c r="D3717" s="1">
        <v>-8</v>
      </c>
      <c r="E3717" s="1">
        <v>2.39</v>
      </c>
      <c r="J3717" s="64" t="s">
        <v>834</v>
      </c>
      <c r="K3717" s="64" t="s">
        <v>872</v>
      </c>
      <c r="L3717" s="64" t="s">
        <v>889</v>
      </c>
      <c r="M3717" s="64" t="s">
        <v>837</v>
      </c>
      <c r="N3717" s="64">
        <v>52.7</v>
      </c>
    </row>
    <row r="3718" spans="1:14" x14ac:dyDescent="0.25">
      <c r="A3718" t="s">
        <v>834</v>
      </c>
      <c r="B3718" s="1" t="s">
        <v>1019</v>
      </c>
      <c r="C3718" s="291" t="s">
        <v>1015</v>
      </c>
      <c r="D3718" s="1">
        <v>-7</v>
      </c>
      <c r="E3718" s="1">
        <v>2.57</v>
      </c>
      <c r="J3718" s="64" t="s">
        <v>834</v>
      </c>
      <c r="K3718" s="64" t="s">
        <v>872</v>
      </c>
      <c r="L3718" s="64" t="s">
        <v>890</v>
      </c>
      <c r="M3718" s="64" t="s">
        <v>837</v>
      </c>
      <c r="N3718" s="64">
        <v>72.5</v>
      </c>
    </row>
    <row r="3719" spans="1:14" x14ac:dyDescent="0.25">
      <c r="A3719" t="s">
        <v>834</v>
      </c>
      <c r="B3719" s="1" t="s">
        <v>1019</v>
      </c>
      <c r="C3719" s="291" t="s">
        <v>1015</v>
      </c>
      <c r="D3719" s="1">
        <v>-6</v>
      </c>
      <c r="E3719" s="1">
        <v>2.74</v>
      </c>
      <c r="J3719" s="64" t="s">
        <v>834</v>
      </c>
      <c r="K3719" s="64" t="s">
        <v>872</v>
      </c>
      <c r="L3719" s="64" t="s">
        <v>891</v>
      </c>
      <c r="M3719" s="64" t="s">
        <v>837</v>
      </c>
      <c r="N3719" s="64">
        <v>42.7</v>
      </c>
    </row>
    <row r="3720" spans="1:14" x14ac:dyDescent="0.25">
      <c r="A3720" t="s">
        <v>834</v>
      </c>
      <c r="B3720" s="1" t="s">
        <v>1019</v>
      </c>
      <c r="C3720" s="291" t="s">
        <v>1015</v>
      </c>
      <c r="D3720" s="1">
        <v>-5</v>
      </c>
      <c r="E3720" s="1">
        <v>2.92</v>
      </c>
      <c r="J3720" s="64" t="s">
        <v>834</v>
      </c>
      <c r="K3720" s="64" t="s">
        <v>872</v>
      </c>
      <c r="L3720" s="64" t="s">
        <v>892</v>
      </c>
      <c r="M3720" s="64" t="s">
        <v>837</v>
      </c>
      <c r="N3720" s="64">
        <v>66.900000000000006</v>
      </c>
    </row>
    <row r="3721" spans="1:14" x14ac:dyDescent="0.25">
      <c r="A3721" t="s">
        <v>834</v>
      </c>
      <c r="B3721" s="1" t="s">
        <v>1019</v>
      </c>
      <c r="C3721" s="291" t="s">
        <v>1015</v>
      </c>
      <c r="D3721" s="1">
        <v>-4</v>
      </c>
      <c r="E3721" s="1">
        <v>3.14</v>
      </c>
      <c r="J3721" s="64" t="s">
        <v>834</v>
      </c>
      <c r="K3721" s="64" t="s">
        <v>872</v>
      </c>
      <c r="L3721" s="64" t="s">
        <v>893</v>
      </c>
      <c r="M3721" s="64" t="s">
        <v>837</v>
      </c>
      <c r="N3721" s="64">
        <v>91.7</v>
      </c>
    </row>
    <row r="3722" spans="1:14" x14ac:dyDescent="0.25">
      <c r="A3722" t="s">
        <v>834</v>
      </c>
      <c r="B3722" s="1" t="s">
        <v>1019</v>
      </c>
      <c r="C3722" s="291" t="s">
        <v>1015</v>
      </c>
      <c r="D3722" s="1">
        <v>-3</v>
      </c>
      <c r="E3722" s="1">
        <v>3.35</v>
      </c>
      <c r="J3722" s="64" t="s">
        <v>834</v>
      </c>
      <c r="K3722" s="64" t="s">
        <v>872</v>
      </c>
      <c r="L3722" s="64" t="s">
        <v>859</v>
      </c>
      <c r="M3722" s="64" t="s">
        <v>837</v>
      </c>
      <c r="N3722" s="64">
        <v>7.6</v>
      </c>
    </row>
    <row r="3723" spans="1:14" x14ac:dyDescent="0.25">
      <c r="A3723" t="s">
        <v>834</v>
      </c>
      <c r="B3723" s="1" t="s">
        <v>1019</v>
      </c>
      <c r="C3723" s="291" t="s">
        <v>1015</v>
      </c>
      <c r="D3723" s="1">
        <v>-2</v>
      </c>
      <c r="E3723" s="1">
        <v>3.57</v>
      </c>
      <c r="J3723" s="64" t="s">
        <v>834</v>
      </c>
      <c r="K3723" s="64" t="s">
        <v>872</v>
      </c>
      <c r="L3723" s="64" t="s">
        <v>860</v>
      </c>
      <c r="M3723" s="64" t="s">
        <v>837</v>
      </c>
      <c r="N3723" s="64">
        <v>11.9</v>
      </c>
    </row>
    <row r="3724" spans="1:14" x14ac:dyDescent="0.25">
      <c r="A3724" t="s">
        <v>834</v>
      </c>
      <c r="B3724" s="1" t="s">
        <v>1019</v>
      </c>
      <c r="C3724" s="291" t="s">
        <v>1015</v>
      </c>
      <c r="D3724" s="1">
        <v>-1</v>
      </c>
      <c r="E3724" s="1">
        <v>3.78</v>
      </c>
      <c r="J3724" s="64" t="s">
        <v>834</v>
      </c>
      <c r="K3724" s="64" t="s">
        <v>872</v>
      </c>
      <c r="L3724" s="64" t="s">
        <v>861</v>
      </c>
      <c r="M3724" s="64" t="s">
        <v>837</v>
      </c>
      <c r="N3724" s="64">
        <v>18.100000000000001</v>
      </c>
    </row>
    <row r="3725" spans="1:14" x14ac:dyDescent="0.25">
      <c r="A3725" t="s">
        <v>834</v>
      </c>
      <c r="B3725" s="1" t="s">
        <v>1019</v>
      </c>
      <c r="C3725" s="291" t="s">
        <v>1015</v>
      </c>
      <c r="D3725" s="1">
        <v>0</v>
      </c>
      <c r="E3725" s="1">
        <v>4</v>
      </c>
      <c r="J3725" s="64" t="s">
        <v>834</v>
      </c>
      <c r="K3725" s="64" t="s">
        <v>872</v>
      </c>
      <c r="L3725" s="64" t="s">
        <v>894</v>
      </c>
      <c r="M3725" s="64" t="s">
        <v>837</v>
      </c>
      <c r="N3725" s="64">
        <v>25.2</v>
      </c>
    </row>
    <row r="3726" spans="1:14" x14ac:dyDescent="0.25">
      <c r="A3726" t="s">
        <v>834</v>
      </c>
      <c r="B3726" s="1" t="s">
        <v>1019</v>
      </c>
      <c r="C3726" s="291" t="s">
        <v>1015</v>
      </c>
      <c r="D3726" s="1">
        <v>1</v>
      </c>
      <c r="E3726" s="1">
        <v>4.16</v>
      </c>
      <c r="J3726" s="64" t="s">
        <v>834</v>
      </c>
      <c r="K3726" s="64" t="s">
        <v>872</v>
      </c>
      <c r="L3726" s="64" t="s">
        <v>862</v>
      </c>
      <c r="M3726" s="64" t="s">
        <v>837</v>
      </c>
      <c r="N3726" s="64">
        <v>14.8</v>
      </c>
    </row>
    <row r="3727" spans="1:14" x14ac:dyDescent="0.25">
      <c r="A3727" t="s">
        <v>834</v>
      </c>
      <c r="B3727" s="1" t="s">
        <v>1019</v>
      </c>
      <c r="C3727" s="291" t="s">
        <v>1015</v>
      </c>
      <c r="D3727" s="1">
        <v>2</v>
      </c>
      <c r="E3727" s="1">
        <v>4.32</v>
      </c>
      <c r="J3727" s="64" t="s">
        <v>834</v>
      </c>
      <c r="K3727" s="64" t="s">
        <v>872</v>
      </c>
      <c r="L3727" s="64" t="s">
        <v>863</v>
      </c>
      <c r="M3727" s="64" t="s">
        <v>837</v>
      </c>
      <c r="N3727" s="64">
        <v>25.3</v>
      </c>
    </row>
    <row r="3728" spans="1:14" x14ac:dyDescent="0.25">
      <c r="A3728" t="s">
        <v>834</v>
      </c>
      <c r="B3728" s="1" t="s">
        <v>1019</v>
      </c>
      <c r="C3728" s="291" t="s">
        <v>1015</v>
      </c>
      <c r="D3728" s="1">
        <v>3</v>
      </c>
      <c r="E3728" s="1">
        <v>4.49</v>
      </c>
      <c r="J3728" s="64" t="s">
        <v>834</v>
      </c>
      <c r="K3728" s="64" t="s">
        <v>872</v>
      </c>
      <c r="L3728" s="64" t="s">
        <v>864</v>
      </c>
      <c r="M3728" s="64" t="s">
        <v>837</v>
      </c>
      <c r="N3728" s="64">
        <v>38.5</v>
      </c>
    </row>
    <row r="3729" spans="1:14" x14ac:dyDescent="0.25">
      <c r="A3729" t="s">
        <v>834</v>
      </c>
      <c r="B3729" s="1" t="s">
        <v>1019</v>
      </c>
      <c r="C3729" s="291" t="s">
        <v>1015</v>
      </c>
      <c r="D3729" s="1">
        <v>4</v>
      </c>
      <c r="E3729" s="1">
        <v>4.6500000000000004</v>
      </c>
      <c r="J3729" s="64" t="s">
        <v>834</v>
      </c>
      <c r="K3729" s="64" t="s">
        <v>872</v>
      </c>
      <c r="L3729" s="64" t="s">
        <v>865</v>
      </c>
      <c r="M3729" s="64" t="s">
        <v>837</v>
      </c>
      <c r="N3729" s="64">
        <v>21.9</v>
      </c>
    </row>
    <row r="3730" spans="1:14" x14ac:dyDescent="0.25">
      <c r="A3730" t="s">
        <v>834</v>
      </c>
      <c r="B3730" s="1" t="s">
        <v>1019</v>
      </c>
      <c r="C3730" s="291" t="s">
        <v>1015</v>
      </c>
      <c r="D3730" s="1">
        <v>5</v>
      </c>
      <c r="E3730" s="1">
        <v>4.8099999999999996</v>
      </c>
      <c r="J3730" s="64" t="s">
        <v>834</v>
      </c>
      <c r="K3730" s="64" t="s">
        <v>872</v>
      </c>
      <c r="L3730" s="64" t="s">
        <v>866</v>
      </c>
      <c r="M3730" s="64" t="s">
        <v>837</v>
      </c>
      <c r="N3730" s="64">
        <v>31.8</v>
      </c>
    </row>
    <row r="3731" spans="1:14" x14ac:dyDescent="0.25">
      <c r="A3731" t="s">
        <v>834</v>
      </c>
      <c r="B3731" s="1" t="s">
        <v>1019</v>
      </c>
      <c r="C3731" s="291" t="s">
        <v>1015</v>
      </c>
      <c r="D3731" s="1">
        <v>6</v>
      </c>
      <c r="E3731" s="1">
        <v>5.0199999999999996</v>
      </c>
      <c r="J3731" s="64" t="s">
        <v>834</v>
      </c>
      <c r="K3731" s="64" t="s">
        <v>872</v>
      </c>
      <c r="L3731" s="64" t="s">
        <v>867</v>
      </c>
      <c r="M3731" s="64" t="s">
        <v>837</v>
      </c>
      <c r="N3731" s="64">
        <v>43.3</v>
      </c>
    </row>
    <row r="3732" spans="1:14" x14ac:dyDescent="0.25">
      <c r="A3732" t="s">
        <v>834</v>
      </c>
      <c r="B3732" s="1" t="s">
        <v>1019</v>
      </c>
      <c r="C3732" s="291" t="s">
        <v>1015</v>
      </c>
      <c r="D3732" s="1">
        <v>7</v>
      </c>
      <c r="E3732" s="1">
        <v>5.23</v>
      </c>
      <c r="J3732" s="64" t="s">
        <v>834</v>
      </c>
      <c r="K3732" s="64" t="s">
        <v>872</v>
      </c>
      <c r="L3732" s="64" t="s">
        <v>895</v>
      </c>
      <c r="M3732" s="64" t="s">
        <v>837</v>
      </c>
      <c r="N3732" s="64">
        <v>25.5</v>
      </c>
    </row>
    <row r="3733" spans="1:14" x14ac:dyDescent="0.25">
      <c r="A3733" t="s">
        <v>834</v>
      </c>
      <c r="B3733" s="1" t="s">
        <v>1019</v>
      </c>
      <c r="C3733" s="291" t="s">
        <v>1015</v>
      </c>
      <c r="D3733" s="1">
        <v>8</v>
      </c>
      <c r="E3733" s="1">
        <v>5.45</v>
      </c>
      <c r="J3733" s="64" t="s">
        <v>834</v>
      </c>
      <c r="K3733" s="64" t="s">
        <v>872</v>
      </c>
      <c r="L3733" s="64" t="s">
        <v>868</v>
      </c>
      <c r="M3733" s="64" t="s">
        <v>837</v>
      </c>
      <c r="N3733" s="64">
        <v>38.200000000000003</v>
      </c>
    </row>
    <row r="3734" spans="1:14" x14ac:dyDescent="0.25">
      <c r="A3734" t="s">
        <v>834</v>
      </c>
      <c r="B3734" s="1" t="s">
        <v>1019</v>
      </c>
      <c r="C3734" s="291" t="s">
        <v>1015</v>
      </c>
      <c r="D3734" s="1">
        <v>9</v>
      </c>
      <c r="E3734" s="1">
        <v>5.66</v>
      </c>
      <c r="J3734" s="64" t="s">
        <v>834</v>
      </c>
      <c r="K3734" s="64" t="s">
        <v>872</v>
      </c>
      <c r="L3734" s="64" t="s">
        <v>869</v>
      </c>
      <c r="M3734" s="64" t="s">
        <v>837</v>
      </c>
      <c r="N3734" s="64">
        <v>53.6</v>
      </c>
    </row>
    <row r="3735" spans="1:14" x14ac:dyDescent="0.25">
      <c r="A3735" t="s">
        <v>834</v>
      </c>
      <c r="B3735" s="1" t="s">
        <v>1019</v>
      </c>
      <c r="C3735" s="291" t="s">
        <v>1015</v>
      </c>
      <c r="D3735" s="1">
        <v>10</v>
      </c>
      <c r="E3735" s="1">
        <v>5.87</v>
      </c>
      <c r="J3735" s="64" t="s">
        <v>834</v>
      </c>
      <c r="K3735" s="64" t="s">
        <v>872</v>
      </c>
      <c r="L3735" s="64" t="s">
        <v>896</v>
      </c>
      <c r="M3735" s="64" t="s">
        <v>837</v>
      </c>
      <c r="N3735" s="64">
        <v>82.3</v>
      </c>
    </row>
    <row r="3736" spans="1:14" x14ac:dyDescent="0.25">
      <c r="A3736" t="s">
        <v>834</v>
      </c>
      <c r="B3736" s="1" t="s">
        <v>1019</v>
      </c>
      <c r="C3736" s="291" t="s">
        <v>1015</v>
      </c>
      <c r="D3736" s="1">
        <v>11</v>
      </c>
      <c r="E3736" s="1">
        <v>6.01</v>
      </c>
      <c r="J3736" s="64" t="s">
        <v>834</v>
      </c>
      <c r="K3736" s="64" t="s">
        <v>872</v>
      </c>
      <c r="L3736" s="64" t="s">
        <v>897</v>
      </c>
      <c r="M3736" s="64" t="s">
        <v>837</v>
      </c>
      <c r="N3736" s="64">
        <v>33.6</v>
      </c>
    </row>
    <row r="3737" spans="1:14" x14ac:dyDescent="0.25">
      <c r="A3737" t="s">
        <v>834</v>
      </c>
      <c r="B3737" s="1" t="s">
        <v>1019</v>
      </c>
      <c r="C3737" s="291" t="s">
        <v>1015</v>
      </c>
      <c r="D3737" s="1">
        <v>12</v>
      </c>
      <c r="E3737" s="1">
        <v>6.15</v>
      </c>
      <c r="J3737" s="64" t="s">
        <v>834</v>
      </c>
      <c r="K3737" s="64" t="s">
        <v>872</v>
      </c>
      <c r="L3737" s="64" t="s">
        <v>898</v>
      </c>
      <c r="M3737" s="64" t="s">
        <v>837</v>
      </c>
      <c r="N3737" s="64">
        <v>52.7</v>
      </c>
    </row>
    <row r="3738" spans="1:14" x14ac:dyDescent="0.25">
      <c r="A3738" t="s">
        <v>834</v>
      </c>
      <c r="B3738" s="1" t="s">
        <v>1019</v>
      </c>
      <c r="C3738" s="291" t="s">
        <v>1015</v>
      </c>
      <c r="D3738" s="1">
        <v>13</v>
      </c>
      <c r="E3738" s="1">
        <v>6.29</v>
      </c>
      <c r="J3738" s="64" t="s">
        <v>834</v>
      </c>
      <c r="K3738" s="64" t="s">
        <v>872</v>
      </c>
      <c r="L3738" s="64" t="s">
        <v>899</v>
      </c>
      <c r="M3738" s="64" t="s">
        <v>837</v>
      </c>
      <c r="N3738" s="64">
        <v>72.5</v>
      </c>
    </row>
    <row r="3739" spans="1:14" x14ac:dyDescent="0.25">
      <c r="A3739" t="s">
        <v>834</v>
      </c>
      <c r="B3739" s="1" t="s">
        <v>1019</v>
      </c>
      <c r="C3739" s="291" t="s">
        <v>1015</v>
      </c>
      <c r="D3739" s="1">
        <v>14</v>
      </c>
      <c r="E3739" s="1">
        <v>6.43</v>
      </c>
      <c r="J3739" s="64" t="s">
        <v>834</v>
      </c>
      <c r="K3739" s="64" t="s">
        <v>901</v>
      </c>
      <c r="L3739" s="64" t="s">
        <v>903</v>
      </c>
      <c r="M3739" s="64">
        <v>0</v>
      </c>
      <c r="N3739" s="64" t="s">
        <v>98</v>
      </c>
    </row>
    <row r="3740" spans="1:14" x14ac:dyDescent="0.25">
      <c r="A3740" t="s">
        <v>834</v>
      </c>
      <c r="B3740" s="1" t="s">
        <v>1019</v>
      </c>
      <c r="C3740" s="291" t="s">
        <v>1015</v>
      </c>
      <c r="D3740" s="1">
        <v>15</v>
      </c>
      <c r="E3740" s="1">
        <v>6.57</v>
      </c>
      <c r="J3740" s="64" t="s">
        <v>834</v>
      </c>
      <c r="K3740" s="64" t="s">
        <v>901</v>
      </c>
      <c r="L3740" s="64" t="s">
        <v>904</v>
      </c>
      <c r="M3740" s="64" t="s">
        <v>837</v>
      </c>
      <c r="N3740" s="64">
        <v>6.8</v>
      </c>
    </row>
    <row r="3741" spans="1:14" x14ac:dyDescent="0.25">
      <c r="A3741" t="s">
        <v>834</v>
      </c>
      <c r="B3741" s="1" t="s">
        <v>1019</v>
      </c>
      <c r="C3741" s="291" t="s">
        <v>1016</v>
      </c>
      <c r="D3741" s="1">
        <v>-3</v>
      </c>
      <c r="E3741" s="1">
        <v>2.02</v>
      </c>
      <c r="J3741" s="64" t="s">
        <v>834</v>
      </c>
      <c r="K3741" s="64" t="s">
        <v>901</v>
      </c>
      <c r="L3741" s="64" t="s">
        <v>907</v>
      </c>
      <c r="M3741" s="64">
        <v>0</v>
      </c>
      <c r="N3741" s="64" t="s">
        <v>98</v>
      </c>
    </row>
    <row r="3742" spans="1:14" x14ac:dyDescent="0.25">
      <c r="A3742" t="s">
        <v>834</v>
      </c>
      <c r="B3742" s="1" t="s">
        <v>1019</v>
      </c>
      <c r="C3742" s="291" t="s">
        <v>1016</v>
      </c>
      <c r="D3742" s="1">
        <v>-2</v>
      </c>
      <c r="E3742" s="1">
        <v>2.25</v>
      </c>
      <c r="J3742" s="64" t="s">
        <v>834</v>
      </c>
      <c r="K3742" s="64" t="s">
        <v>901</v>
      </c>
      <c r="L3742" s="64" t="s">
        <v>909</v>
      </c>
      <c r="M3742" s="64">
        <v>0</v>
      </c>
      <c r="N3742" s="64" t="s">
        <v>98</v>
      </c>
    </row>
    <row r="3743" spans="1:14" x14ac:dyDescent="0.25">
      <c r="A3743" t="s">
        <v>834</v>
      </c>
      <c r="B3743" s="1" t="s">
        <v>1019</v>
      </c>
      <c r="C3743" s="291" t="s">
        <v>1016</v>
      </c>
      <c r="D3743" s="1">
        <v>-1</v>
      </c>
      <c r="E3743" s="1">
        <v>2.4900000000000002</v>
      </c>
      <c r="J3743" s="64" t="s">
        <v>834</v>
      </c>
      <c r="K3743" s="64" t="s">
        <v>901</v>
      </c>
      <c r="L3743" s="64" t="s">
        <v>910</v>
      </c>
      <c r="M3743" s="64" t="s">
        <v>837</v>
      </c>
      <c r="N3743" s="64">
        <v>9.6999999999999993</v>
      </c>
    </row>
    <row r="3744" spans="1:14" x14ac:dyDescent="0.25">
      <c r="A3744" t="s">
        <v>834</v>
      </c>
      <c r="B3744" s="1" t="s">
        <v>1019</v>
      </c>
      <c r="C3744" s="291" t="s">
        <v>1016</v>
      </c>
      <c r="D3744" s="1">
        <v>0</v>
      </c>
      <c r="E3744" s="1">
        <v>2.72</v>
      </c>
      <c r="J3744" s="64" t="s">
        <v>834</v>
      </c>
      <c r="K3744" s="64" t="s">
        <v>901</v>
      </c>
      <c r="L3744" s="64" t="s">
        <v>911</v>
      </c>
      <c r="M3744" s="64" t="s">
        <v>837</v>
      </c>
      <c r="N3744" s="64">
        <v>9.6</v>
      </c>
    </row>
    <row r="3745" spans="1:14" x14ac:dyDescent="0.25">
      <c r="A3745" t="s">
        <v>834</v>
      </c>
      <c r="B3745" s="1" t="s">
        <v>1019</v>
      </c>
      <c r="C3745" s="291" t="s">
        <v>1016</v>
      </c>
      <c r="D3745" s="1">
        <v>1</v>
      </c>
      <c r="E3745" s="1">
        <v>2.95</v>
      </c>
      <c r="J3745" s="64" t="s">
        <v>834</v>
      </c>
      <c r="K3745" s="64" t="s">
        <v>901</v>
      </c>
      <c r="L3745" s="64" t="s">
        <v>915</v>
      </c>
      <c r="M3745" s="64">
        <v>0</v>
      </c>
      <c r="N3745" s="64" t="s">
        <v>98</v>
      </c>
    </row>
    <row r="3746" spans="1:14" x14ac:dyDescent="0.25">
      <c r="A3746" t="s">
        <v>834</v>
      </c>
      <c r="B3746" s="1" t="s">
        <v>1019</v>
      </c>
      <c r="C3746" s="291" t="s">
        <v>1016</v>
      </c>
      <c r="D3746" s="1">
        <v>2</v>
      </c>
      <c r="E3746" s="1">
        <v>3.17</v>
      </c>
      <c r="J3746" s="64" t="s">
        <v>834</v>
      </c>
      <c r="K3746" s="64" t="s">
        <v>901</v>
      </c>
      <c r="L3746" s="64" t="s">
        <v>917</v>
      </c>
      <c r="M3746" s="64">
        <v>0</v>
      </c>
      <c r="N3746" s="64" t="s">
        <v>98</v>
      </c>
    </row>
    <row r="3747" spans="1:14" x14ac:dyDescent="0.25">
      <c r="A3747" t="s">
        <v>834</v>
      </c>
      <c r="B3747" s="1" t="s">
        <v>1019</v>
      </c>
      <c r="C3747" s="291" t="s">
        <v>1016</v>
      </c>
      <c r="D3747" s="1">
        <v>3</v>
      </c>
      <c r="E3747" s="1">
        <v>3.4</v>
      </c>
      <c r="J3747" s="64" t="s">
        <v>834</v>
      </c>
      <c r="K3747" s="64" t="s">
        <v>901</v>
      </c>
      <c r="L3747" s="64" t="s">
        <v>919</v>
      </c>
      <c r="M3747" s="64">
        <v>0</v>
      </c>
      <c r="N3747" s="64" t="s">
        <v>98</v>
      </c>
    </row>
    <row r="3748" spans="1:14" x14ac:dyDescent="0.25">
      <c r="A3748" t="s">
        <v>834</v>
      </c>
      <c r="B3748" s="1" t="s">
        <v>1019</v>
      </c>
      <c r="C3748" s="291" t="s">
        <v>1016</v>
      </c>
      <c r="D3748" s="1">
        <v>4</v>
      </c>
      <c r="E3748" s="1">
        <v>3.62</v>
      </c>
      <c r="J3748" s="64" t="s">
        <v>834</v>
      </c>
      <c r="K3748" s="64" t="s">
        <v>901</v>
      </c>
      <c r="L3748" s="64" t="s">
        <v>920</v>
      </c>
      <c r="M3748" s="64" t="s">
        <v>837</v>
      </c>
      <c r="N3748" s="64">
        <v>12.7</v>
      </c>
    </row>
    <row r="3749" spans="1:14" x14ac:dyDescent="0.25">
      <c r="A3749" t="s">
        <v>834</v>
      </c>
      <c r="B3749" s="1" t="s">
        <v>1019</v>
      </c>
      <c r="C3749" s="291" t="s">
        <v>1016</v>
      </c>
      <c r="D3749" s="1">
        <v>5</v>
      </c>
      <c r="E3749" s="1">
        <v>3.85</v>
      </c>
      <c r="J3749" s="64" t="s">
        <v>834</v>
      </c>
      <c r="K3749" s="64" t="s">
        <v>901</v>
      </c>
      <c r="L3749" s="64" t="s">
        <v>921</v>
      </c>
      <c r="M3749" s="64" t="s">
        <v>837</v>
      </c>
      <c r="N3749" s="64">
        <v>14.3</v>
      </c>
    </row>
    <row r="3750" spans="1:14" x14ac:dyDescent="0.25">
      <c r="A3750" t="s">
        <v>834</v>
      </c>
      <c r="B3750" s="1" t="s">
        <v>1019</v>
      </c>
      <c r="C3750" s="291" t="s">
        <v>1016</v>
      </c>
      <c r="D3750" s="1">
        <v>6</v>
      </c>
      <c r="E3750" s="1">
        <v>4.12</v>
      </c>
      <c r="J3750" s="64" t="s">
        <v>834</v>
      </c>
      <c r="K3750" s="64" t="s">
        <v>901</v>
      </c>
      <c r="L3750" s="64" t="s">
        <v>922</v>
      </c>
      <c r="M3750" s="64" t="s">
        <v>837</v>
      </c>
      <c r="N3750" s="64">
        <v>17</v>
      </c>
    </row>
    <row r="3751" spans="1:14" x14ac:dyDescent="0.25">
      <c r="A3751" t="s">
        <v>834</v>
      </c>
      <c r="B3751" s="1" t="s">
        <v>1019</v>
      </c>
      <c r="C3751" s="291" t="s">
        <v>1016</v>
      </c>
      <c r="D3751" s="1">
        <v>7</v>
      </c>
      <c r="E3751" s="1">
        <v>4.3899999999999997</v>
      </c>
      <c r="J3751" s="64" t="s">
        <v>834</v>
      </c>
      <c r="K3751" s="64" t="s">
        <v>901</v>
      </c>
      <c r="L3751" s="64" t="s">
        <v>927</v>
      </c>
      <c r="M3751" s="64">
        <v>0</v>
      </c>
      <c r="N3751" s="64" t="s">
        <v>98</v>
      </c>
    </row>
    <row r="3752" spans="1:14" x14ac:dyDescent="0.25">
      <c r="A3752" t="s">
        <v>834</v>
      </c>
      <c r="B3752" s="1" t="s">
        <v>1019</v>
      </c>
      <c r="C3752" s="291" t="s">
        <v>1016</v>
      </c>
      <c r="D3752" s="1">
        <v>8</v>
      </c>
      <c r="E3752" s="1">
        <v>4.6500000000000004</v>
      </c>
      <c r="J3752" s="64" t="s">
        <v>834</v>
      </c>
      <c r="K3752" s="64" t="s">
        <v>901</v>
      </c>
      <c r="L3752" s="64" t="s">
        <v>929</v>
      </c>
      <c r="M3752" s="64">
        <v>0</v>
      </c>
      <c r="N3752" s="64" t="s">
        <v>98</v>
      </c>
    </row>
    <row r="3753" spans="1:14" x14ac:dyDescent="0.25">
      <c r="A3753" t="s">
        <v>834</v>
      </c>
      <c r="B3753" s="1" t="s">
        <v>1019</v>
      </c>
      <c r="C3753" s="291" t="s">
        <v>1016</v>
      </c>
      <c r="D3753" s="1">
        <v>9</v>
      </c>
      <c r="E3753" s="1">
        <v>4.92</v>
      </c>
      <c r="J3753" s="64" t="s">
        <v>834</v>
      </c>
      <c r="K3753" s="64" t="s">
        <v>901</v>
      </c>
      <c r="L3753" s="64" t="s">
        <v>931</v>
      </c>
      <c r="M3753" s="64">
        <v>0</v>
      </c>
      <c r="N3753" s="64" t="s">
        <v>98</v>
      </c>
    </row>
    <row r="3754" spans="1:14" x14ac:dyDescent="0.25">
      <c r="A3754" t="s">
        <v>834</v>
      </c>
      <c r="B3754" s="1" t="s">
        <v>1019</v>
      </c>
      <c r="C3754" s="291" t="s">
        <v>1016</v>
      </c>
      <c r="D3754" s="1">
        <v>10</v>
      </c>
      <c r="E3754" s="1">
        <v>5.19</v>
      </c>
      <c r="J3754" s="64" t="s">
        <v>834</v>
      </c>
      <c r="K3754" s="64" t="s">
        <v>901</v>
      </c>
      <c r="L3754" s="64" t="s">
        <v>932</v>
      </c>
      <c r="M3754" s="64" t="s">
        <v>837</v>
      </c>
      <c r="N3754" s="64">
        <v>14.5</v>
      </c>
    </row>
    <row r="3755" spans="1:14" x14ac:dyDescent="0.25">
      <c r="A3755" t="s">
        <v>834</v>
      </c>
      <c r="B3755" s="1" t="s">
        <v>1019</v>
      </c>
      <c r="C3755" s="291" t="s">
        <v>1016</v>
      </c>
      <c r="D3755" s="1">
        <v>11</v>
      </c>
      <c r="E3755" s="1">
        <v>5.42</v>
      </c>
      <c r="J3755" s="64" t="s">
        <v>834</v>
      </c>
      <c r="K3755" s="64" t="s">
        <v>901</v>
      </c>
      <c r="L3755" s="64" t="s">
        <v>933</v>
      </c>
      <c r="M3755" s="64" t="s">
        <v>837</v>
      </c>
      <c r="N3755" s="64">
        <v>19.5</v>
      </c>
    </row>
    <row r="3756" spans="1:14" x14ac:dyDescent="0.25">
      <c r="A3756" t="s">
        <v>834</v>
      </c>
      <c r="B3756" s="1" t="s">
        <v>1019</v>
      </c>
      <c r="C3756" s="291" t="s">
        <v>1016</v>
      </c>
      <c r="D3756" s="1">
        <v>12</v>
      </c>
      <c r="E3756" s="1">
        <v>5.64</v>
      </c>
      <c r="J3756" s="64" t="s">
        <v>834</v>
      </c>
      <c r="K3756" s="64" t="s">
        <v>901</v>
      </c>
      <c r="L3756" s="64" t="s">
        <v>934</v>
      </c>
      <c r="M3756" s="64" t="s">
        <v>837</v>
      </c>
      <c r="N3756" s="64">
        <v>25</v>
      </c>
    </row>
    <row r="3757" spans="1:14" x14ac:dyDescent="0.25">
      <c r="A3757" t="s">
        <v>834</v>
      </c>
      <c r="B3757" s="1" t="s">
        <v>1019</v>
      </c>
      <c r="C3757" s="291" t="s">
        <v>1016</v>
      </c>
      <c r="D3757" s="1">
        <v>13</v>
      </c>
      <c r="E3757" s="1">
        <v>5.87</v>
      </c>
      <c r="J3757" s="64" t="s">
        <v>834</v>
      </c>
      <c r="K3757" s="64" t="s">
        <v>901</v>
      </c>
      <c r="L3757" s="64" t="s">
        <v>939</v>
      </c>
      <c r="M3757" s="64">
        <v>0</v>
      </c>
      <c r="N3757" s="64" t="s">
        <v>98</v>
      </c>
    </row>
    <row r="3758" spans="1:14" x14ac:dyDescent="0.25">
      <c r="A3758" t="s">
        <v>834</v>
      </c>
      <c r="B3758" s="1" t="s">
        <v>1019</v>
      </c>
      <c r="C3758" s="291" t="s">
        <v>1016</v>
      </c>
      <c r="D3758" s="1">
        <v>14</v>
      </c>
      <c r="E3758" s="1">
        <v>6.09</v>
      </c>
      <c r="J3758" s="64" t="s">
        <v>834</v>
      </c>
      <c r="K3758" s="64" t="s">
        <v>901</v>
      </c>
      <c r="L3758" s="64" t="s">
        <v>941</v>
      </c>
      <c r="M3758" s="64">
        <v>0</v>
      </c>
      <c r="N3758" s="64" t="s">
        <v>98</v>
      </c>
    </row>
    <row r="3759" spans="1:14" x14ac:dyDescent="0.25">
      <c r="A3759" t="s">
        <v>834</v>
      </c>
      <c r="B3759" s="1" t="s">
        <v>1019</v>
      </c>
      <c r="C3759" s="291" t="s">
        <v>1016</v>
      </c>
      <c r="D3759" s="1">
        <v>15</v>
      </c>
      <c r="E3759" s="1">
        <v>6.32</v>
      </c>
      <c r="J3759" s="64" t="s">
        <v>834</v>
      </c>
      <c r="K3759" s="64" t="s">
        <v>901</v>
      </c>
      <c r="L3759" s="64" t="s">
        <v>943</v>
      </c>
      <c r="M3759" s="64">
        <v>0</v>
      </c>
      <c r="N3759" s="64" t="s">
        <v>98</v>
      </c>
    </row>
    <row r="3760" spans="1:14" x14ac:dyDescent="0.25">
      <c r="A3760" t="s">
        <v>834</v>
      </c>
      <c r="B3760" s="1" t="s">
        <v>1019</v>
      </c>
      <c r="C3760" s="291" t="s">
        <v>1016</v>
      </c>
      <c r="D3760" s="1">
        <v>16</v>
      </c>
      <c r="E3760" s="1">
        <v>6.58</v>
      </c>
      <c r="J3760" s="64" t="s">
        <v>834</v>
      </c>
      <c r="K3760" s="64" t="s">
        <v>901</v>
      </c>
      <c r="L3760" s="64" t="s">
        <v>944</v>
      </c>
      <c r="M3760" s="64" t="s">
        <v>837</v>
      </c>
      <c r="N3760" s="64">
        <v>33.1</v>
      </c>
    </row>
    <row r="3761" spans="1:14" x14ac:dyDescent="0.25">
      <c r="A3761" t="s">
        <v>834</v>
      </c>
      <c r="B3761" s="1" t="s">
        <v>1019</v>
      </c>
      <c r="C3761" s="291" t="s">
        <v>1016</v>
      </c>
      <c r="D3761" s="1">
        <v>17</v>
      </c>
      <c r="E3761" s="1">
        <v>6.84</v>
      </c>
      <c r="J3761" s="64" t="s">
        <v>834</v>
      </c>
      <c r="K3761" s="64" t="s">
        <v>901</v>
      </c>
      <c r="L3761" s="64" t="s">
        <v>945</v>
      </c>
      <c r="M3761" s="64" t="s">
        <v>837</v>
      </c>
      <c r="N3761" s="64">
        <v>37.9</v>
      </c>
    </row>
    <row r="3762" spans="1:14" x14ac:dyDescent="0.25">
      <c r="A3762" t="s">
        <v>834</v>
      </c>
      <c r="B3762" s="1" t="s">
        <v>1019</v>
      </c>
      <c r="C3762" s="291" t="s">
        <v>1016</v>
      </c>
      <c r="D3762" s="1">
        <v>18</v>
      </c>
      <c r="E3762" s="1">
        <v>7.11</v>
      </c>
      <c r="J3762" s="64" t="s">
        <v>834</v>
      </c>
      <c r="K3762" s="64" t="s">
        <v>901</v>
      </c>
      <c r="L3762" s="64" t="s">
        <v>946</v>
      </c>
      <c r="M3762" s="64" t="s">
        <v>837</v>
      </c>
      <c r="N3762" s="64">
        <v>39.5</v>
      </c>
    </row>
    <row r="3763" spans="1:14" x14ac:dyDescent="0.25">
      <c r="A3763" t="s">
        <v>834</v>
      </c>
      <c r="B3763" s="1" t="s">
        <v>1019</v>
      </c>
      <c r="C3763" s="291" t="s">
        <v>1016</v>
      </c>
      <c r="D3763" s="1">
        <v>19</v>
      </c>
      <c r="E3763" s="1">
        <v>7.37</v>
      </c>
      <c r="J3763" s="64" t="s">
        <v>834</v>
      </c>
      <c r="K3763" s="64" t="s">
        <v>901</v>
      </c>
      <c r="L3763" s="64" t="s">
        <v>951</v>
      </c>
      <c r="M3763" s="64">
        <v>0</v>
      </c>
      <c r="N3763" s="64" t="s">
        <v>98</v>
      </c>
    </row>
    <row r="3764" spans="1:14" x14ac:dyDescent="0.25">
      <c r="A3764" t="s">
        <v>834</v>
      </c>
      <c r="B3764" s="1" t="s">
        <v>1019</v>
      </c>
      <c r="C3764" s="291" t="s">
        <v>1016</v>
      </c>
      <c r="D3764" s="1">
        <v>20</v>
      </c>
      <c r="E3764" s="1">
        <v>7.63</v>
      </c>
      <c r="J3764" s="64" t="s">
        <v>834</v>
      </c>
      <c r="K3764" s="64" t="s">
        <v>901</v>
      </c>
      <c r="L3764" s="64" t="s">
        <v>953</v>
      </c>
      <c r="M3764" s="64">
        <v>0</v>
      </c>
      <c r="N3764" s="64" t="s">
        <v>98</v>
      </c>
    </row>
    <row r="3765" spans="1:14" x14ac:dyDescent="0.25">
      <c r="A3765" t="s">
        <v>834</v>
      </c>
      <c r="B3765" s="1" t="s">
        <v>1019</v>
      </c>
      <c r="C3765" s="291" t="s">
        <v>1016</v>
      </c>
      <c r="D3765" s="1">
        <v>21</v>
      </c>
      <c r="E3765" s="1">
        <v>7.85</v>
      </c>
      <c r="J3765" s="64" t="s">
        <v>834</v>
      </c>
      <c r="K3765" s="64" t="s">
        <v>901</v>
      </c>
      <c r="L3765" s="64" t="s">
        <v>955</v>
      </c>
      <c r="M3765" s="64">
        <v>0</v>
      </c>
      <c r="N3765" s="64" t="s">
        <v>98</v>
      </c>
    </row>
    <row r="3766" spans="1:14" x14ac:dyDescent="0.25">
      <c r="A3766" t="s">
        <v>834</v>
      </c>
      <c r="B3766" s="1" t="s">
        <v>1019</v>
      </c>
      <c r="C3766" s="291" t="s">
        <v>1016</v>
      </c>
      <c r="D3766" s="1">
        <v>22</v>
      </c>
      <c r="E3766" s="1">
        <v>8.07</v>
      </c>
      <c r="J3766" s="64" t="s">
        <v>834</v>
      </c>
      <c r="K3766" s="64" t="s">
        <v>901</v>
      </c>
      <c r="L3766" s="64" t="s">
        <v>956</v>
      </c>
      <c r="M3766" s="64" t="s">
        <v>837</v>
      </c>
      <c r="N3766" s="64">
        <v>51.8</v>
      </c>
    </row>
    <row r="3767" spans="1:14" x14ac:dyDescent="0.25">
      <c r="A3767" t="s">
        <v>834</v>
      </c>
      <c r="B3767" s="1" t="s">
        <v>1019</v>
      </c>
      <c r="C3767" s="291" t="s">
        <v>1016</v>
      </c>
      <c r="D3767" s="1">
        <v>23</v>
      </c>
      <c r="E3767" s="1">
        <v>8.2799999999999994</v>
      </c>
      <c r="J3767" s="64" t="s">
        <v>834</v>
      </c>
      <c r="K3767" s="64" t="s">
        <v>901</v>
      </c>
      <c r="L3767" s="64" t="s">
        <v>957</v>
      </c>
      <c r="M3767" s="64" t="s">
        <v>837</v>
      </c>
      <c r="N3767" s="64">
        <v>55.1</v>
      </c>
    </row>
    <row r="3768" spans="1:14" x14ac:dyDescent="0.25">
      <c r="A3768" t="s">
        <v>834</v>
      </c>
      <c r="B3768" s="1" t="s">
        <v>1019</v>
      </c>
      <c r="C3768" s="291" t="s">
        <v>1016</v>
      </c>
      <c r="D3768" s="1">
        <v>24</v>
      </c>
      <c r="E3768" s="1">
        <v>8.5</v>
      </c>
      <c r="J3768" s="64" t="s">
        <v>834</v>
      </c>
      <c r="K3768" s="64" t="s">
        <v>901</v>
      </c>
      <c r="L3768" s="64" t="s">
        <v>958</v>
      </c>
      <c r="M3768" s="64" t="s">
        <v>837</v>
      </c>
      <c r="N3768" s="64">
        <v>56.9</v>
      </c>
    </row>
    <row r="3769" spans="1:14" x14ac:dyDescent="0.25">
      <c r="A3769" t="s">
        <v>834</v>
      </c>
      <c r="B3769" s="1" t="s">
        <v>1019</v>
      </c>
      <c r="C3769" s="291" t="s">
        <v>1016</v>
      </c>
      <c r="D3769" s="1">
        <v>25</v>
      </c>
      <c r="E3769" s="1">
        <v>8.7200000000000006</v>
      </c>
      <c r="J3769" s="64" t="s">
        <v>834</v>
      </c>
      <c r="K3769" s="64" t="s">
        <v>901</v>
      </c>
      <c r="L3769" s="64" t="s">
        <v>963</v>
      </c>
      <c r="M3769" s="64">
        <v>0</v>
      </c>
      <c r="N3769" s="64" t="s">
        <v>98</v>
      </c>
    </row>
    <row r="3770" spans="1:14" x14ac:dyDescent="0.25">
      <c r="A3770" t="s">
        <v>834</v>
      </c>
      <c r="B3770" s="1" t="s">
        <v>1019</v>
      </c>
      <c r="C3770" s="291" t="s">
        <v>2411</v>
      </c>
      <c r="D3770" s="1">
        <v>-3</v>
      </c>
      <c r="E3770" s="1">
        <v>1.65</v>
      </c>
      <c r="J3770" s="64" t="s">
        <v>834</v>
      </c>
      <c r="K3770" s="64" t="s">
        <v>901</v>
      </c>
      <c r="L3770" s="64" t="s">
        <v>965</v>
      </c>
      <c r="M3770" s="64">
        <v>0</v>
      </c>
      <c r="N3770" s="64" t="s">
        <v>98</v>
      </c>
    </row>
    <row r="3771" spans="1:14" x14ac:dyDescent="0.25">
      <c r="A3771" t="s">
        <v>834</v>
      </c>
      <c r="B3771" s="1" t="s">
        <v>1019</v>
      </c>
      <c r="C3771" s="291" t="s">
        <v>2411</v>
      </c>
      <c r="D3771" s="1">
        <v>-2</v>
      </c>
      <c r="E3771" s="1">
        <v>1.97</v>
      </c>
      <c r="J3771" s="64" t="s">
        <v>834</v>
      </c>
      <c r="K3771" s="64" t="s">
        <v>901</v>
      </c>
      <c r="L3771" s="64" t="s">
        <v>966</v>
      </c>
      <c r="M3771" s="64" t="s">
        <v>837</v>
      </c>
      <c r="N3771" s="64">
        <v>80.5</v>
      </c>
    </row>
    <row r="3772" spans="1:14" x14ac:dyDescent="0.25">
      <c r="A3772" t="s">
        <v>834</v>
      </c>
      <c r="B3772" s="1" t="s">
        <v>1019</v>
      </c>
      <c r="C3772" s="291" t="s">
        <v>2411</v>
      </c>
      <c r="D3772" s="1">
        <v>-1</v>
      </c>
      <c r="E3772" s="1">
        <v>2.2999999999999998</v>
      </c>
      <c r="J3772" s="64" t="s">
        <v>834</v>
      </c>
      <c r="K3772" s="64" t="s">
        <v>901</v>
      </c>
      <c r="L3772" s="64" t="s">
        <v>967</v>
      </c>
      <c r="M3772" s="64" t="s">
        <v>837</v>
      </c>
      <c r="N3772" s="64">
        <v>83.8</v>
      </c>
    </row>
    <row r="3773" spans="1:14" x14ac:dyDescent="0.25">
      <c r="A3773" t="s">
        <v>834</v>
      </c>
      <c r="B3773" s="1" t="s">
        <v>1019</v>
      </c>
      <c r="C3773" s="291" t="s">
        <v>2411</v>
      </c>
      <c r="D3773" s="1">
        <v>0</v>
      </c>
      <c r="E3773" s="1">
        <v>2.62</v>
      </c>
      <c r="J3773" s="64" t="s">
        <v>834</v>
      </c>
      <c r="K3773" s="64" t="s">
        <v>970</v>
      </c>
      <c r="L3773" s="64" t="s">
        <v>971</v>
      </c>
      <c r="M3773" s="64" t="s">
        <v>837</v>
      </c>
      <c r="N3773" s="64">
        <v>4.1399999999999997</v>
      </c>
    </row>
    <row r="3774" spans="1:14" x14ac:dyDescent="0.25">
      <c r="A3774" t="s">
        <v>834</v>
      </c>
      <c r="B3774" s="1" t="s">
        <v>1019</v>
      </c>
      <c r="C3774" s="291" t="s">
        <v>2411</v>
      </c>
      <c r="D3774" s="1">
        <v>1</v>
      </c>
      <c r="E3774" s="1">
        <v>2.84</v>
      </c>
      <c r="J3774" s="64" t="s">
        <v>834</v>
      </c>
      <c r="K3774" s="64" t="s">
        <v>970</v>
      </c>
      <c r="L3774" s="64" t="s">
        <v>972</v>
      </c>
      <c r="M3774" s="64" t="s">
        <v>837</v>
      </c>
      <c r="N3774" s="64">
        <v>6.59</v>
      </c>
    </row>
    <row r="3775" spans="1:14" x14ac:dyDescent="0.25">
      <c r="A3775" t="s">
        <v>834</v>
      </c>
      <c r="B3775" s="1" t="s">
        <v>1019</v>
      </c>
      <c r="C3775" s="291" t="s">
        <v>2411</v>
      </c>
      <c r="D3775" s="1">
        <v>2</v>
      </c>
      <c r="E3775" s="1">
        <v>3.06</v>
      </c>
      <c r="J3775" s="64" t="s">
        <v>834</v>
      </c>
      <c r="K3775" s="64" t="s">
        <v>970</v>
      </c>
      <c r="L3775" s="64" t="s">
        <v>973</v>
      </c>
      <c r="M3775" s="64" t="s">
        <v>837</v>
      </c>
      <c r="N3775" s="64">
        <v>11.3</v>
      </c>
    </row>
    <row r="3776" spans="1:14" x14ac:dyDescent="0.25">
      <c r="A3776" t="s">
        <v>834</v>
      </c>
      <c r="B3776" s="1" t="s">
        <v>1019</v>
      </c>
      <c r="C3776" s="291" t="s">
        <v>2411</v>
      </c>
      <c r="D3776" s="1">
        <v>3</v>
      </c>
      <c r="E3776" s="1">
        <v>3.27</v>
      </c>
      <c r="J3776" s="64" t="s">
        <v>834</v>
      </c>
      <c r="K3776" s="64" t="s">
        <v>970</v>
      </c>
      <c r="L3776" s="64" t="s">
        <v>974</v>
      </c>
      <c r="M3776" s="64" t="s">
        <v>837</v>
      </c>
      <c r="N3776" s="64">
        <v>18</v>
      </c>
    </row>
    <row r="3777" spans="1:14" x14ac:dyDescent="0.25">
      <c r="A3777" t="s">
        <v>834</v>
      </c>
      <c r="B3777" s="1" t="s">
        <v>1019</v>
      </c>
      <c r="C3777" s="291" t="s">
        <v>2411</v>
      </c>
      <c r="D3777" s="1">
        <v>4</v>
      </c>
      <c r="E3777" s="1">
        <v>3.49</v>
      </c>
      <c r="J3777" s="64" t="s">
        <v>834</v>
      </c>
      <c r="K3777" s="64" t="s">
        <v>970</v>
      </c>
      <c r="L3777" s="64" t="s">
        <v>975</v>
      </c>
      <c r="M3777" s="64" t="s">
        <v>837</v>
      </c>
      <c r="N3777" s="64">
        <v>29.9</v>
      </c>
    </row>
    <row r="3778" spans="1:14" x14ac:dyDescent="0.25">
      <c r="A3778" t="s">
        <v>834</v>
      </c>
      <c r="B3778" s="1" t="s">
        <v>1019</v>
      </c>
      <c r="C3778" s="291" t="s">
        <v>2411</v>
      </c>
      <c r="D3778" s="1">
        <v>5</v>
      </c>
      <c r="E3778" s="1">
        <v>3.71</v>
      </c>
      <c r="J3778" s="64" t="s">
        <v>834</v>
      </c>
      <c r="K3778" s="64" t="s">
        <v>970</v>
      </c>
      <c r="L3778" s="64" t="s">
        <v>976</v>
      </c>
      <c r="M3778" s="64" t="s">
        <v>837</v>
      </c>
      <c r="N3778" s="64">
        <v>49.9</v>
      </c>
    </row>
    <row r="3779" spans="1:14" x14ac:dyDescent="0.25">
      <c r="A3779" t="s">
        <v>834</v>
      </c>
      <c r="B3779" s="1" t="s">
        <v>1019</v>
      </c>
      <c r="C3779" s="291" t="s">
        <v>2411</v>
      </c>
      <c r="D3779" s="1">
        <v>6</v>
      </c>
      <c r="E3779" s="1">
        <v>4.01</v>
      </c>
      <c r="J3779" s="64" t="s">
        <v>834</v>
      </c>
      <c r="K3779" s="64" t="s">
        <v>977</v>
      </c>
      <c r="L3779" s="64" t="s">
        <v>978</v>
      </c>
      <c r="M3779" s="64" t="s">
        <v>837</v>
      </c>
      <c r="N3779" s="64">
        <v>7.15</v>
      </c>
    </row>
    <row r="3780" spans="1:14" x14ac:dyDescent="0.25">
      <c r="A3780" t="s">
        <v>834</v>
      </c>
      <c r="B3780" s="1" t="s">
        <v>1019</v>
      </c>
      <c r="C3780" s="291" t="s">
        <v>2411</v>
      </c>
      <c r="D3780" s="1">
        <v>7</v>
      </c>
      <c r="E3780" s="1">
        <v>4.3099999999999996</v>
      </c>
      <c r="J3780" s="64" t="s">
        <v>834</v>
      </c>
      <c r="K3780" s="64" t="s">
        <v>977</v>
      </c>
      <c r="L3780" s="64" t="s">
        <v>979</v>
      </c>
      <c r="M3780" s="64" t="s">
        <v>837</v>
      </c>
      <c r="N3780" s="64">
        <v>6.05</v>
      </c>
    </row>
    <row r="3781" spans="1:14" x14ac:dyDescent="0.25">
      <c r="A3781" t="s">
        <v>834</v>
      </c>
      <c r="B3781" s="1" t="s">
        <v>1019</v>
      </c>
      <c r="C3781" s="291" t="s">
        <v>2411</v>
      </c>
      <c r="D3781" s="1">
        <v>8</v>
      </c>
      <c r="E3781" s="1">
        <v>4.6100000000000003</v>
      </c>
      <c r="J3781" s="64" t="s">
        <v>834</v>
      </c>
      <c r="K3781" s="64" t="s">
        <v>977</v>
      </c>
      <c r="L3781" s="64" t="s">
        <v>980</v>
      </c>
      <c r="M3781" s="64" t="s">
        <v>837</v>
      </c>
      <c r="N3781" s="64">
        <v>14.8</v>
      </c>
    </row>
    <row r="3782" spans="1:14" x14ac:dyDescent="0.25">
      <c r="A3782" t="s">
        <v>834</v>
      </c>
      <c r="B3782" s="1" t="s">
        <v>1019</v>
      </c>
      <c r="C3782" s="291" t="s">
        <v>2411</v>
      </c>
      <c r="D3782" s="1">
        <v>9</v>
      </c>
      <c r="E3782" s="1">
        <v>4.91</v>
      </c>
      <c r="J3782" s="64" t="s">
        <v>834</v>
      </c>
      <c r="K3782" s="64" t="s">
        <v>977</v>
      </c>
      <c r="L3782" s="64" t="s">
        <v>981</v>
      </c>
      <c r="M3782" s="64" t="s">
        <v>837</v>
      </c>
      <c r="N3782" s="64">
        <v>13.2</v>
      </c>
    </row>
    <row r="3783" spans="1:14" x14ac:dyDescent="0.25">
      <c r="A3783" t="s">
        <v>834</v>
      </c>
      <c r="B3783" s="1" t="s">
        <v>1019</v>
      </c>
      <c r="C3783" s="291" t="s">
        <v>2411</v>
      </c>
      <c r="D3783" s="1">
        <v>10</v>
      </c>
      <c r="E3783" s="1">
        <v>5.21</v>
      </c>
      <c r="J3783" s="64" t="s">
        <v>834</v>
      </c>
      <c r="K3783" s="64" t="s">
        <v>977</v>
      </c>
      <c r="L3783" s="64" t="s">
        <v>982</v>
      </c>
      <c r="M3783" s="64" t="s">
        <v>837</v>
      </c>
      <c r="N3783" s="64">
        <v>19.7</v>
      </c>
    </row>
    <row r="3784" spans="1:14" x14ac:dyDescent="0.25">
      <c r="A3784" t="s">
        <v>834</v>
      </c>
      <c r="B3784" s="1" t="s">
        <v>1019</v>
      </c>
      <c r="C3784" s="291" t="s">
        <v>2411</v>
      </c>
      <c r="D3784" s="1">
        <v>11</v>
      </c>
      <c r="E3784" s="1">
        <v>5.38</v>
      </c>
      <c r="J3784" s="64" t="s">
        <v>834</v>
      </c>
      <c r="K3784" s="64" t="s">
        <v>977</v>
      </c>
      <c r="L3784" s="64" t="s">
        <v>983</v>
      </c>
      <c r="M3784" s="64" t="s">
        <v>837</v>
      </c>
      <c r="N3784" s="64">
        <v>15.7</v>
      </c>
    </row>
    <row r="3785" spans="1:14" x14ac:dyDescent="0.25">
      <c r="A3785" t="s">
        <v>834</v>
      </c>
      <c r="B3785" s="1" t="s">
        <v>1019</v>
      </c>
      <c r="C3785" s="291" t="s">
        <v>2411</v>
      </c>
      <c r="D3785" s="1">
        <v>12</v>
      </c>
      <c r="E3785" s="1">
        <v>5.55</v>
      </c>
      <c r="J3785" s="64" t="s">
        <v>834</v>
      </c>
      <c r="K3785" s="64" t="s">
        <v>977</v>
      </c>
      <c r="L3785" s="64" t="s">
        <v>984</v>
      </c>
      <c r="M3785" s="64" t="s">
        <v>837</v>
      </c>
      <c r="N3785" s="64">
        <v>22.4</v>
      </c>
    </row>
    <row r="3786" spans="1:14" x14ac:dyDescent="0.25">
      <c r="A3786" t="s">
        <v>834</v>
      </c>
      <c r="B3786" s="1" t="s">
        <v>1019</v>
      </c>
      <c r="C3786" s="291" t="s">
        <v>2411</v>
      </c>
      <c r="D3786" s="1">
        <v>13</v>
      </c>
      <c r="E3786" s="1">
        <v>5.73</v>
      </c>
      <c r="J3786" s="64" t="s">
        <v>834</v>
      </c>
      <c r="K3786" s="64" t="s">
        <v>977</v>
      </c>
      <c r="L3786" s="64" t="s">
        <v>985</v>
      </c>
      <c r="M3786" s="64" t="s">
        <v>837</v>
      </c>
      <c r="N3786" s="64">
        <v>21.1</v>
      </c>
    </row>
    <row r="3787" spans="1:14" x14ac:dyDescent="0.25">
      <c r="A3787" t="s">
        <v>834</v>
      </c>
      <c r="B3787" s="1" t="s">
        <v>1019</v>
      </c>
      <c r="C3787" s="291" t="s">
        <v>2411</v>
      </c>
      <c r="D3787" s="1">
        <v>14</v>
      </c>
      <c r="E3787" s="1">
        <v>5.9</v>
      </c>
      <c r="J3787" s="64" t="s">
        <v>834</v>
      </c>
      <c r="K3787" s="64" t="s">
        <v>977</v>
      </c>
      <c r="L3787" s="64" t="s">
        <v>986</v>
      </c>
      <c r="M3787" s="64" t="s">
        <v>837</v>
      </c>
      <c r="N3787" s="64">
        <v>27.5</v>
      </c>
    </row>
    <row r="3788" spans="1:14" x14ac:dyDescent="0.25">
      <c r="A3788" t="s">
        <v>834</v>
      </c>
      <c r="B3788" s="1" t="s">
        <v>1019</v>
      </c>
      <c r="C3788" s="291" t="s">
        <v>2411</v>
      </c>
      <c r="D3788" s="1">
        <v>15</v>
      </c>
      <c r="E3788" s="1">
        <v>6.07</v>
      </c>
      <c r="J3788" s="64" t="s">
        <v>834</v>
      </c>
      <c r="K3788" s="64" t="s">
        <v>977</v>
      </c>
      <c r="L3788" s="64" t="s">
        <v>987</v>
      </c>
      <c r="M3788" s="64" t="s">
        <v>837</v>
      </c>
      <c r="N3788" s="64">
        <v>24.9</v>
      </c>
    </row>
    <row r="3789" spans="1:14" x14ac:dyDescent="0.25">
      <c r="A3789" t="s">
        <v>834</v>
      </c>
      <c r="B3789" s="1" t="s">
        <v>1019</v>
      </c>
      <c r="C3789" s="291" t="s">
        <v>1017</v>
      </c>
      <c r="D3789" s="1">
        <v>-3</v>
      </c>
      <c r="E3789" s="1">
        <v>2.11</v>
      </c>
      <c r="J3789" s="64" t="s">
        <v>834</v>
      </c>
      <c r="K3789" s="64" t="s">
        <v>1001</v>
      </c>
      <c r="L3789" s="64" t="s">
        <v>1002</v>
      </c>
      <c r="M3789" s="64">
        <v>2</v>
      </c>
      <c r="N3789" s="64">
        <v>1.0900000000000001</v>
      </c>
    </row>
    <row r="3790" spans="1:14" x14ac:dyDescent="0.25">
      <c r="A3790" t="s">
        <v>834</v>
      </c>
      <c r="B3790" s="1" t="s">
        <v>1019</v>
      </c>
      <c r="C3790" s="291" t="s">
        <v>1017</v>
      </c>
      <c r="D3790" s="1">
        <v>-2</v>
      </c>
      <c r="E3790" s="1">
        <v>2.41</v>
      </c>
      <c r="J3790" s="64" t="s">
        <v>834</v>
      </c>
      <c r="K3790" s="64" t="s">
        <v>1001</v>
      </c>
      <c r="L3790" s="64" t="s">
        <v>1002</v>
      </c>
      <c r="M3790" s="64">
        <v>3</v>
      </c>
      <c r="N3790" s="64">
        <v>1.33</v>
      </c>
    </row>
    <row r="3791" spans="1:14" x14ac:dyDescent="0.25">
      <c r="A3791" t="s">
        <v>834</v>
      </c>
      <c r="B3791" s="1" t="s">
        <v>1019</v>
      </c>
      <c r="C3791" s="291" t="s">
        <v>1017</v>
      </c>
      <c r="D3791" s="1">
        <v>-1</v>
      </c>
      <c r="E3791" s="1">
        <v>2.7</v>
      </c>
      <c r="J3791" s="64" t="s">
        <v>834</v>
      </c>
      <c r="K3791" s="64" t="s">
        <v>1001</v>
      </c>
      <c r="L3791" s="64" t="s">
        <v>1002</v>
      </c>
      <c r="M3791" s="64">
        <v>4</v>
      </c>
      <c r="N3791" s="64">
        <v>1.56</v>
      </c>
    </row>
    <row r="3792" spans="1:14" x14ac:dyDescent="0.25">
      <c r="A3792" t="s">
        <v>834</v>
      </c>
      <c r="B3792" s="1" t="s">
        <v>1019</v>
      </c>
      <c r="C3792" s="291" t="s">
        <v>1017</v>
      </c>
      <c r="D3792" s="1">
        <v>0</v>
      </c>
      <c r="E3792" s="1">
        <v>3</v>
      </c>
      <c r="J3792" s="64" t="s">
        <v>834</v>
      </c>
      <c r="K3792" s="64" t="s">
        <v>1001</v>
      </c>
      <c r="L3792" s="64" t="s">
        <v>1002</v>
      </c>
      <c r="M3792" s="64">
        <v>5</v>
      </c>
      <c r="N3792" s="64">
        <v>1.84</v>
      </c>
    </row>
    <row r="3793" spans="1:14" x14ac:dyDescent="0.25">
      <c r="A3793" t="s">
        <v>834</v>
      </c>
      <c r="B3793" s="1" t="s">
        <v>1019</v>
      </c>
      <c r="C3793" s="291" t="s">
        <v>1017</v>
      </c>
      <c r="D3793" s="1">
        <v>1</v>
      </c>
      <c r="E3793" s="1">
        <v>3.18</v>
      </c>
      <c r="J3793" s="64" t="s">
        <v>834</v>
      </c>
      <c r="K3793" s="64" t="s">
        <v>1001</v>
      </c>
      <c r="L3793" s="64" t="s">
        <v>1002</v>
      </c>
      <c r="M3793" s="64">
        <v>6</v>
      </c>
      <c r="N3793" s="64">
        <v>2.11</v>
      </c>
    </row>
    <row r="3794" spans="1:14" x14ac:dyDescent="0.25">
      <c r="A3794" t="s">
        <v>834</v>
      </c>
      <c r="B3794" s="1" t="s">
        <v>1019</v>
      </c>
      <c r="C3794" s="291" t="s">
        <v>1017</v>
      </c>
      <c r="D3794" s="1">
        <v>2</v>
      </c>
      <c r="E3794" s="1">
        <v>3.36</v>
      </c>
      <c r="J3794" s="64" t="s">
        <v>834</v>
      </c>
      <c r="K3794" s="64" t="s">
        <v>1001</v>
      </c>
      <c r="L3794" s="64" t="s">
        <v>1002</v>
      </c>
      <c r="M3794" s="64">
        <v>7</v>
      </c>
      <c r="N3794" s="64">
        <v>2.56</v>
      </c>
    </row>
    <row r="3795" spans="1:14" x14ac:dyDescent="0.25">
      <c r="A3795" t="s">
        <v>834</v>
      </c>
      <c r="B3795" s="1" t="s">
        <v>1019</v>
      </c>
      <c r="C3795" s="291" t="s">
        <v>1017</v>
      </c>
      <c r="D3795" s="1">
        <v>3</v>
      </c>
      <c r="E3795" s="1">
        <v>3.54</v>
      </c>
      <c r="J3795" s="64" t="s">
        <v>834</v>
      </c>
      <c r="K3795" s="64" t="s">
        <v>1001</v>
      </c>
      <c r="L3795" s="64" t="s">
        <v>1002</v>
      </c>
      <c r="M3795" s="64">
        <v>8</v>
      </c>
      <c r="N3795" s="64">
        <v>2.69</v>
      </c>
    </row>
    <row r="3796" spans="1:14" x14ac:dyDescent="0.25">
      <c r="A3796" t="s">
        <v>834</v>
      </c>
      <c r="B3796" s="1" t="s">
        <v>1019</v>
      </c>
      <c r="C3796" s="291" t="s">
        <v>1017</v>
      </c>
      <c r="D3796" s="1">
        <v>4</v>
      </c>
      <c r="E3796" s="1">
        <v>3.72</v>
      </c>
      <c r="J3796" s="64" t="s">
        <v>834</v>
      </c>
      <c r="K3796" s="64" t="s">
        <v>1001</v>
      </c>
      <c r="L3796" s="64" t="s">
        <v>1002</v>
      </c>
      <c r="M3796" s="64">
        <v>9</v>
      </c>
      <c r="N3796" s="64">
        <v>2.81</v>
      </c>
    </row>
    <row r="3797" spans="1:14" x14ac:dyDescent="0.25">
      <c r="A3797" t="s">
        <v>834</v>
      </c>
      <c r="B3797" s="1" t="s">
        <v>1019</v>
      </c>
      <c r="C3797" s="291" t="s">
        <v>1017</v>
      </c>
      <c r="D3797" s="1">
        <v>5</v>
      </c>
      <c r="E3797" s="1">
        <v>3.9</v>
      </c>
      <c r="J3797" s="64" t="s">
        <v>834</v>
      </c>
      <c r="K3797" s="64" t="s">
        <v>1001</v>
      </c>
      <c r="L3797" s="64" t="s">
        <v>1002</v>
      </c>
      <c r="M3797" s="64">
        <v>10</v>
      </c>
      <c r="N3797" s="64">
        <v>3.56</v>
      </c>
    </row>
    <row r="3798" spans="1:14" x14ac:dyDescent="0.25">
      <c r="A3798" t="s">
        <v>834</v>
      </c>
      <c r="B3798" s="1" t="s">
        <v>1019</v>
      </c>
      <c r="C3798" s="291" t="s">
        <v>1017</v>
      </c>
      <c r="D3798" s="1">
        <v>6</v>
      </c>
      <c r="E3798" s="1">
        <v>4.21</v>
      </c>
      <c r="J3798" s="64" t="s">
        <v>834</v>
      </c>
      <c r="K3798" s="64" t="s">
        <v>1001</v>
      </c>
      <c r="L3798" s="64" t="s">
        <v>1002</v>
      </c>
      <c r="M3798" s="64">
        <v>11</v>
      </c>
      <c r="N3798" s="64">
        <v>3.94</v>
      </c>
    </row>
    <row r="3799" spans="1:14" x14ac:dyDescent="0.25">
      <c r="A3799" t="s">
        <v>834</v>
      </c>
      <c r="B3799" s="1" t="s">
        <v>1019</v>
      </c>
      <c r="C3799" s="291" t="s">
        <v>1017</v>
      </c>
      <c r="D3799" s="1">
        <v>7</v>
      </c>
      <c r="E3799" s="1">
        <v>4.5199999999999996</v>
      </c>
      <c r="J3799" s="64" t="s">
        <v>834</v>
      </c>
      <c r="K3799" s="64" t="s">
        <v>1001</v>
      </c>
      <c r="L3799" s="64" t="s">
        <v>1002</v>
      </c>
      <c r="M3799" s="64">
        <v>12</v>
      </c>
      <c r="N3799" s="64">
        <v>4.3099999999999996</v>
      </c>
    </row>
    <row r="3800" spans="1:14" x14ac:dyDescent="0.25">
      <c r="A3800" t="s">
        <v>834</v>
      </c>
      <c r="B3800" s="1" t="s">
        <v>1019</v>
      </c>
      <c r="C3800" s="291" t="s">
        <v>1017</v>
      </c>
      <c r="D3800" s="1">
        <v>8</v>
      </c>
      <c r="E3800" s="1">
        <v>4.84</v>
      </c>
      <c r="J3800" s="64" t="s">
        <v>834</v>
      </c>
      <c r="K3800" s="64" t="s">
        <v>1001</v>
      </c>
      <c r="L3800" s="64" t="s">
        <v>1003</v>
      </c>
      <c r="M3800" s="64">
        <v>2</v>
      </c>
      <c r="N3800" s="64">
        <v>0.88</v>
      </c>
    </row>
    <row r="3801" spans="1:14" x14ac:dyDescent="0.25">
      <c r="A3801" t="s">
        <v>834</v>
      </c>
      <c r="B3801" s="1" t="s">
        <v>1019</v>
      </c>
      <c r="C3801" s="291" t="s">
        <v>1017</v>
      </c>
      <c r="D3801" s="1">
        <v>9</v>
      </c>
      <c r="E3801" s="1">
        <v>5.15</v>
      </c>
      <c r="J3801" s="64" t="s">
        <v>834</v>
      </c>
      <c r="K3801" s="64" t="s">
        <v>1001</v>
      </c>
      <c r="L3801" s="64" t="s">
        <v>1003</v>
      </c>
      <c r="M3801" s="64">
        <v>3</v>
      </c>
      <c r="N3801" s="64">
        <v>1.17</v>
      </c>
    </row>
    <row r="3802" spans="1:14" x14ac:dyDescent="0.25">
      <c r="A3802" t="s">
        <v>834</v>
      </c>
      <c r="B3802" s="1" t="s">
        <v>1019</v>
      </c>
      <c r="C3802" s="291" t="s">
        <v>1017</v>
      </c>
      <c r="D3802" s="1">
        <v>10</v>
      </c>
      <c r="E3802" s="1">
        <v>5.46</v>
      </c>
      <c r="J3802" s="64" t="s">
        <v>834</v>
      </c>
      <c r="K3802" s="64" t="s">
        <v>1001</v>
      </c>
      <c r="L3802" s="64" t="s">
        <v>1003</v>
      </c>
      <c r="M3802" s="64">
        <v>4</v>
      </c>
      <c r="N3802" s="64">
        <v>1.45</v>
      </c>
    </row>
    <row r="3803" spans="1:14" x14ac:dyDescent="0.25">
      <c r="A3803" t="s">
        <v>834</v>
      </c>
      <c r="B3803" s="1" t="s">
        <v>1019</v>
      </c>
      <c r="C3803" s="291" t="s">
        <v>1017</v>
      </c>
      <c r="D3803" s="1">
        <v>11</v>
      </c>
      <c r="E3803" s="1">
        <v>5.68</v>
      </c>
      <c r="J3803" s="64" t="s">
        <v>834</v>
      </c>
      <c r="K3803" s="64" t="s">
        <v>1001</v>
      </c>
      <c r="L3803" s="64" t="s">
        <v>1003</v>
      </c>
      <c r="M3803" s="64">
        <v>5</v>
      </c>
      <c r="N3803" s="64">
        <v>1.6</v>
      </c>
    </row>
    <row r="3804" spans="1:14" x14ac:dyDescent="0.25">
      <c r="A3804" t="s">
        <v>834</v>
      </c>
      <c r="B3804" s="1" t="s">
        <v>1019</v>
      </c>
      <c r="C3804" s="291" t="s">
        <v>1017</v>
      </c>
      <c r="D3804" s="1">
        <v>12</v>
      </c>
      <c r="E3804" s="1">
        <v>5.89</v>
      </c>
      <c r="J3804" s="64" t="s">
        <v>834</v>
      </c>
      <c r="K3804" s="64" t="s">
        <v>1001</v>
      </c>
      <c r="L3804" s="64" t="s">
        <v>1003</v>
      </c>
      <c r="M3804" s="64">
        <v>6</v>
      </c>
      <c r="N3804" s="64">
        <v>1.75</v>
      </c>
    </row>
    <row r="3805" spans="1:14" x14ac:dyDescent="0.25">
      <c r="A3805" t="s">
        <v>834</v>
      </c>
      <c r="B3805" s="1" t="s">
        <v>1019</v>
      </c>
      <c r="C3805" s="291" t="s">
        <v>1017</v>
      </c>
      <c r="D3805" s="1">
        <v>13</v>
      </c>
      <c r="E3805" s="1">
        <v>6.11</v>
      </c>
      <c r="J3805" s="64" t="s">
        <v>834</v>
      </c>
      <c r="K3805" s="64" t="s">
        <v>1001</v>
      </c>
      <c r="L3805" s="64" t="s">
        <v>1003</v>
      </c>
      <c r="M3805" s="64">
        <v>7</v>
      </c>
      <c r="N3805" s="64">
        <v>2</v>
      </c>
    </row>
    <row r="3806" spans="1:14" x14ac:dyDescent="0.25">
      <c r="A3806" t="s">
        <v>834</v>
      </c>
      <c r="B3806" s="1" t="s">
        <v>1019</v>
      </c>
      <c r="C3806" s="291" t="s">
        <v>1017</v>
      </c>
      <c r="D3806" s="1">
        <v>14</v>
      </c>
      <c r="E3806" s="1">
        <v>6.32</v>
      </c>
      <c r="J3806" s="64" t="s">
        <v>834</v>
      </c>
      <c r="K3806" s="64" t="s">
        <v>1001</v>
      </c>
      <c r="L3806" s="64" t="s">
        <v>1003</v>
      </c>
      <c r="M3806" s="64">
        <v>8</v>
      </c>
      <c r="N3806" s="64">
        <v>2.2400000000000002</v>
      </c>
    </row>
    <row r="3807" spans="1:14" x14ac:dyDescent="0.25">
      <c r="A3807" t="s">
        <v>834</v>
      </c>
      <c r="B3807" s="1" t="s">
        <v>1019</v>
      </c>
      <c r="C3807" s="291" t="s">
        <v>1017</v>
      </c>
      <c r="D3807" s="1">
        <v>15</v>
      </c>
      <c r="E3807" s="1">
        <v>6.54</v>
      </c>
      <c r="J3807" s="64" t="s">
        <v>834</v>
      </c>
      <c r="K3807" s="64" t="s">
        <v>1001</v>
      </c>
      <c r="L3807" s="64" t="s">
        <v>1003</v>
      </c>
      <c r="M3807" s="64">
        <v>9</v>
      </c>
      <c r="N3807" s="64">
        <v>2.4900000000000002</v>
      </c>
    </row>
    <row r="3808" spans="1:14" x14ac:dyDescent="0.25">
      <c r="A3808" t="s">
        <v>834</v>
      </c>
      <c r="B3808" s="1" t="s">
        <v>1020</v>
      </c>
      <c r="C3808" s="291" t="s">
        <v>1010</v>
      </c>
      <c r="D3808" s="1">
        <v>-15</v>
      </c>
      <c r="E3808" s="1">
        <v>0.46</v>
      </c>
      <c r="J3808" s="64" t="s">
        <v>834</v>
      </c>
      <c r="K3808" s="64" t="s">
        <v>1001</v>
      </c>
      <c r="L3808" s="64" t="s">
        <v>1003</v>
      </c>
      <c r="M3808" s="64">
        <v>10</v>
      </c>
      <c r="N3808" s="64">
        <v>2.62</v>
      </c>
    </row>
    <row r="3809" spans="1:14" x14ac:dyDescent="0.25">
      <c r="A3809" t="s">
        <v>834</v>
      </c>
      <c r="B3809" s="1" t="s">
        <v>1020</v>
      </c>
      <c r="C3809" s="291" t="s">
        <v>1010</v>
      </c>
      <c r="D3809" s="1">
        <v>-14</v>
      </c>
      <c r="E3809" s="1">
        <v>0.53</v>
      </c>
      <c r="J3809" s="64" t="s">
        <v>834</v>
      </c>
      <c r="K3809" s="64" t="s">
        <v>1001</v>
      </c>
      <c r="L3809" s="64" t="s">
        <v>1003</v>
      </c>
      <c r="M3809" s="64">
        <v>11</v>
      </c>
      <c r="N3809" s="64">
        <v>2.76</v>
      </c>
    </row>
    <row r="3810" spans="1:14" x14ac:dyDescent="0.25">
      <c r="A3810" t="s">
        <v>834</v>
      </c>
      <c r="B3810" s="1" t="s">
        <v>1020</v>
      </c>
      <c r="C3810" s="291" t="s">
        <v>1010</v>
      </c>
      <c r="D3810" s="1">
        <v>-13</v>
      </c>
      <c r="E3810" s="1">
        <v>0.6</v>
      </c>
      <c r="J3810" s="64" t="s">
        <v>834</v>
      </c>
      <c r="K3810" s="64" t="s">
        <v>1001</v>
      </c>
      <c r="L3810" s="64" t="s">
        <v>1003</v>
      </c>
      <c r="M3810" s="64">
        <v>12</v>
      </c>
      <c r="N3810" s="64">
        <v>2.89</v>
      </c>
    </row>
    <row r="3811" spans="1:14" x14ac:dyDescent="0.25">
      <c r="A3811" t="s">
        <v>834</v>
      </c>
      <c r="B3811" s="1" t="s">
        <v>1020</v>
      </c>
      <c r="C3811" s="291" t="s">
        <v>1010</v>
      </c>
      <c r="D3811" s="1">
        <v>-12</v>
      </c>
      <c r="E3811" s="1">
        <v>0.68</v>
      </c>
      <c r="J3811" s="64" t="s">
        <v>834</v>
      </c>
      <c r="K3811" s="64" t="s">
        <v>1001</v>
      </c>
      <c r="L3811" s="64" t="s">
        <v>1004</v>
      </c>
      <c r="M3811" s="64">
        <v>4</v>
      </c>
      <c r="N3811" s="64">
        <v>1.95</v>
      </c>
    </row>
    <row r="3812" spans="1:14" x14ac:dyDescent="0.25">
      <c r="A3812" t="s">
        <v>834</v>
      </c>
      <c r="B3812" s="1" t="s">
        <v>1020</v>
      </c>
      <c r="C3812" s="291" t="s">
        <v>1010</v>
      </c>
      <c r="D3812" s="1">
        <v>-11</v>
      </c>
      <c r="E3812" s="1">
        <v>0.77</v>
      </c>
      <c r="J3812" s="64" t="s">
        <v>834</v>
      </c>
      <c r="K3812" s="64" t="s">
        <v>1001</v>
      </c>
      <c r="L3812" s="64" t="s">
        <v>1004</v>
      </c>
      <c r="M3812" s="64">
        <v>5</v>
      </c>
      <c r="N3812" s="64">
        <v>2.4700000000000002</v>
      </c>
    </row>
    <row r="3813" spans="1:14" x14ac:dyDescent="0.25">
      <c r="A3813" t="s">
        <v>834</v>
      </c>
      <c r="B3813" s="1" t="s">
        <v>1020</v>
      </c>
      <c r="C3813" s="291" t="s">
        <v>1010</v>
      </c>
      <c r="D3813" s="1">
        <v>-10</v>
      </c>
      <c r="E3813" s="1">
        <v>0.86</v>
      </c>
      <c r="J3813" s="64" t="s">
        <v>834</v>
      </c>
      <c r="K3813" s="64" t="s">
        <v>1001</v>
      </c>
      <c r="L3813" s="64" t="s">
        <v>1004</v>
      </c>
      <c r="M3813" s="64">
        <v>6</v>
      </c>
      <c r="N3813" s="64">
        <v>2.99</v>
      </c>
    </row>
    <row r="3814" spans="1:14" x14ac:dyDescent="0.25">
      <c r="A3814" t="s">
        <v>834</v>
      </c>
      <c r="B3814" s="1" t="s">
        <v>1020</v>
      </c>
      <c r="C3814" s="291" t="s">
        <v>1010</v>
      </c>
      <c r="D3814" s="1">
        <v>-9</v>
      </c>
      <c r="E3814" s="1">
        <v>0.96</v>
      </c>
      <c r="J3814" s="64" t="s">
        <v>834</v>
      </c>
      <c r="K3814" s="64" t="s">
        <v>1001</v>
      </c>
      <c r="L3814" s="64" t="s">
        <v>1004</v>
      </c>
      <c r="M3814" s="64">
        <v>7</v>
      </c>
      <c r="N3814" s="64">
        <v>3.51</v>
      </c>
    </row>
    <row r="3815" spans="1:14" x14ac:dyDescent="0.25">
      <c r="A3815" t="s">
        <v>834</v>
      </c>
      <c r="B3815" s="1" t="s">
        <v>1020</v>
      </c>
      <c r="C3815" s="291" t="s">
        <v>1010</v>
      </c>
      <c r="D3815" s="1">
        <v>-8</v>
      </c>
      <c r="E3815" s="1">
        <v>1.06</v>
      </c>
      <c r="J3815" s="64" t="s">
        <v>834</v>
      </c>
      <c r="K3815" s="64" t="s">
        <v>1001</v>
      </c>
      <c r="L3815" s="64" t="s">
        <v>1004</v>
      </c>
      <c r="M3815" s="64">
        <v>8</v>
      </c>
      <c r="N3815" s="64">
        <v>4.03</v>
      </c>
    </row>
    <row r="3816" spans="1:14" x14ac:dyDescent="0.25">
      <c r="A3816" t="s">
        <v>834</v>
      </c>
      <c r="B3816" s="1" t="s">
        <v>1020</v>
      </c>
      <c r="C3816" s="291" t="s">
        <v>1010</v>
      </c>
      <c r="D3816" s="1">
        <v>-7</v>
      </c>
      <c r="E3816" s="1">
        <v>1.1599999999999999</v>
      </c>
      <c r="J3816" s="64" t="s">
        <v>834</v>
      </c>
      <c r="K3816" s="64" t="s">
        <v>1001</v>
      </c>
      <c r="L3816" s="64" t="s">
        <v>1004</v>
      </c>
      <c r="M3816" s="64">
        <v>9</v>
      </c>
      <c r="N3816" s="64">
        <v>4.41</v>
      </c>
    </row>
    <row r="3817" spans="1:14" x14ac:dyDescent="0.25">
      <c r="A3817" t="s">
        <v>834</v>
      </c>
      <c r="B3817" s="1" t="s">
        <v>1020</v>
      </c>
      <c r="C3817" s="291" t="s">
        <v>1010</v>
      </c>
      <c r="D3817" s="1">
        <v>-6</v>
      </c>
      <c r="E3817" s="1">
        <v>1.26</v>
      </c>
      <c r="J3817" s="64" t="s">
        <v>834</v>
      </c>
      <c r="K3817" s="64" t="s">
        <v>1001</v>
      </c>
      <c r="L3817" s="64" t="s">
        <v>1004</v>
      </c>
      <c r="M3817" s="64">
        <v>10</v>
      </c>
      <c r="N3817" s="64">
        <v>4.79</v>
      </c>
    </row>
    <row r="3818" spans="1:14" x14ac:dyDescent="0.25">
      <c r="A3818" t="s">
        <v>834</v>
      </c>
      <c r="B3818" s="1" t="s">
        <v>1020</v>
      </c>
      <c r="C3818" s="291" t="s">
        <v>1010</v>
      </c>
      <c r="D3818" s="1">
        <v>-5</v>
      </c>
      <c r="E3818" s="1">
        <v>1.36</v>
      </c>
      <c r="J3818" s="64" t="s">
        <v>834</v>
      </c>
      <c r="K3818" s="64" t="s">
        <v>1001</v>
      </c>
      <c r="L3818" s="64" t="s">
        <v>1004</v>
      </c>
      <c r="M3818" s="64">
        <v>11</v>
      </c>
      <c r="N3818" s="64">
        <v>5.17</v>
      </c>
    </row>
    <row r="3819" spans="1:14" x14ac:dyDescent="0.25">
      <c r="A3819" t="s">
        <v>834</v>
      </c>
      <c r="B3819" s="1" t="s">
        <v>1020</v>
      </c>
      <c r="C3819" s="291" t="s">
        <v>1010</v>
      </c>
      <c r="D3819" s="1">
        <v>-4</v>
      </c>
      <c r="E3819" s="1">
        <v>1.45</v>
      </c>
      <c r="J3819" s="64" t="s">
        <v>834</v>
      </c>
      <c r="K3819" s="64" t="s">
        <v>1001</v>
      </c>
      <c r="L3819" s="64" t="s">
        <v>1004</v>
      </c>
      <c r="M3819" s="64">
        <v>12</v>
      </c>
      <c r="N3819" s="64">
        <v>5.72</v>
      </c>
    </row>
    <row r="3820" spans="1:14" x14ac:dyDescent="0.25">
      <c r="A3820" t="s">
        <v>834</v>
      </c>
      <c r="B3820" s="1" t="s">
        <v>1020</v>
      </c>
      <c r="C3820" s="291" t="s">
        <v>1010</v>
      </c>
      <c r="D3820" s="1">
        <v>-3</v>
      </c>
      <c r="E3820" s="1">
        <v>1.54</v>
      </c>
      <c r="J3820" s="64" t="s">
        <v>834</v>
      </c>
      <c r="K3820" s="64" t="s">
        <v>1001</v>
      </c>
      <c r="L3820" s="64" t="s">
        <v>1004</v>
      </c>
      <c r="M3820" s="64">
        <v>13</v>
      </c>
      <c r="N3820" s="64">
        <v>6.27</v>
      </c>
    </row>
    <row r="3821" spans="1:14" x14ac:dyDescent="0.25">
      <c r="A3821" t="s">
        <v>834</v>
      </c>
      <c r="B3821" s="1" t="s">
        <v>1020</v>
      </c>
      <c r="C3821" s="291" t="s">
        <v>1010</v>
      </c>
      <c r="D3821" s="1">
        <v>-2</v>
      </c>
      <c r="E3821" s="1">
        <v>1.64</v>
      </c>
      <c r="J3821" s="64" t="s">
        <v>834</v>
      </c>
      <c r="K3821" s="64" t="s">
        <v>1001</v>
      </c>
      <c r="L3821" s="64" t="s">
        <v>1004</v>
      </c>
      <c r="M3821" s="64">
        <v>14</v>
      </c>
      <c r="N3821" s="64">
        <v>6.82</v>
      </c>
    </row>
    <row r="3822" spans="1:14" x14ac:dyDescent="0.25">
      <c r="A3822" t="s">
        <v>834</v>
      </c>
      <c r="B3822" s="1" t="s">
        <v>1020</v>
      </c>
      <c r="C3822" s="291" t="s">
        <v>1010</v>
      </c>
      <c r="D3822" s="1">
        <v>-1</v>
      </c>
      <c r="E3822" s="1">
        <v>1.73</v>
      </c>
      <c r="J3822" s="64" t="s">
        <v>834</v>
      </c>
      <c r="K3822" s="64" t="s">
        <v>1001</v>
      </c>
      <c r="L3822" s="64" t="s">
        <v>1004</v>
      </c>
      <c r="M3822" s="64">
        <v>15</v>
      </c>
      <c r="N3822" s="64">
        <v>7.41</v>
      </c>
    </row>
    <row r="3823" spans="1:14" x14ac:dyDescent="0.25">
      <c r="A3823" t="s">
        <v>834</v>
      </c>
      <c r="B3823" s="1" t="s">
        <v>1020</v>
      </c>
      <c r="C3823" s="291" t="s">
        <v>1010</v>
      </c>
      <c r="D3823" s="1">
        <v>0</v>
      </c>
      <c r="E3823" s="1">
        <v>1.82</v>
      </c>
      <c r="J3823" s="64" t="s">
        <v>834</v>
      </c>
      <c r="K3823" s="64" t="s">
        <v>1001</v>
      </c>
      <c r="L3823" s="64" t="s">
        <v>1005</v>
      </c>
      <c r="M3823" s="64">
        <v>4</v>
      </c>
      <c r="N3823" s="64">
        <v>1.97</v>
      </c>
    </row>
    <row r="3824" spans="1:14" x14ac:dyDescent="0.25">
      <c r="A3824" t="s">
        <v>834</v>
      </c>
      <c r="B3824" s="1" t="s">
        <v>1020</v>
      </c>
      <c r="C3824" s="291" t="s">
        <v>1010</v>
      </c>
      <c r="D3824" s="1">
        <v>1</v>
      </c>
      <c r="E3824" s="1">
        <v>1.92</v>
      </c>
      <c r="J3824" s="64" t="s">
        <v>834</v>
      </c>
      <c r="K3824" s="64" t="s">
        <v>1001</v>
      </c>
      <c r="L3824" s="64" t="s">
        <v>1005</v>
      </c>
      <c r="M3824" s="64">
        <v>5</v>
      </c>
      <c r="N3824" s="64">
        <v>2.31</v>
      </c>
    </row>
    <row r="3825" spans="1:14" x14ac:dyDescent="0.25">
      <c r="A3825" t="s">
        <v>834</v>
      </c>
      <c r="B3825" s="1" t="s">
        <v>1020</v>
      </c>
      <c r="C3825" s="291" t="s">
        <v>1010</v>
      </c>
      <c r="D3825" s="1">
        <v>2</v>
      </c>
      <c r="E3825" s="1">
        <v>2.02</v>
      </c>
      <c r="J3825" s="64" t="s">
        <v>834</v>
      </c>
      <c r="K3825" s="64" t="s">
        <v>1001</v>
      </c>
      <c r="L3825" s="64" t="s">
        <v>1005</v>
      </c>
      <c r="M3825" s="64">
        <v>6</v>
      </c>
      <c r="N3825" s="64">
        <v>2.65</v>
      </c>
    </row>
    <row r="3826" spans="1:14" x14ac:dyDescent="0.25">
      <c r="A3826" t="s">
        <v>834</v>
      </c>
      <c r="B3826" s="1" t="s">
        <v>1020</v>
      </c>
      <c r="C3826" s="291" t="s">
        <v>1010</v>
      </c>
      <c r="D3826" s="1">
        <v>3</v>
      </c>
      <c r="E3826" s="1">
        <v>2.12</v>
      </c>
      <c r="J3826" s="64" t="s">
        <v>834</v>
      </c>
      <c r="K3826" s="64" t="s">
        <v>1001</v>
      </c>
      <c r="L3826" s="64" t="s">
        <v>1005</v>
      </c>
      <c r="M3826" s="64">
        <v>7</v>
      </c>
      <c r="N3826" s="64">
        <v>2.9</v>
      </c>
    </row>
    <row r="3827" spans="1:14" x14ac:dyDescent="0.25">
      <c r="A3827" t="s">
        <v>834</v>
      </c>
      <c r="B3827" s="1" t="s">
        <v>1020</v>
      </c>
      <c r="C3827" s="291" t="s">
        <v>1010</v>
      </c>
      <c r="D3827" s="1">
        <v>4</v>
      </c>
      <c r="E3827" s="1">
        <v>2.2200000000000002</v>
      </c>
      <c r="J3827" s="64" t="s">
        <v>834</v>
      </c>
      <c r="K3827" s="64" t="s">
        <v>1001</v>
      </c>
      <c r="L3827" s="64" t="s">
        <v>1005</v>
      </c>
      <c r="M3827" s="64">
        <v>8</v>
      </c>
      <c r="N3827" s="64">
        <v>3.15</v>
      </c>
    </row>
    <row r="3828" spans="1:14" x14ac:dyDescent="0.25">
      <c r="A3828" t="s">
        <v>834</v>
      </c>
      <c r="B3828" s="1" t="s">
        <v>1020</v>
      </c>
      <c r="C3828" s="291" t="s">
        <v>1010</v>
      </c>
      <c r="D3828" s="1">
        <v>5</v>
      </c>
      <c r="E3828" s="1">
        <v>2.3199999999999998</v>
      </c>
      <c r="J3828" s="64" t="s">
        <v>834</v>
      </c>
      <c r="K3828" s="64" t="s">
        <v>1001</v>
      </c>
      <c r="L3828" s="64" t="s">
        <v>1005</v>
      </c>
      <c r="M3828" s="64">
        <v>9</v>
      </c>
      <c r="N3828" s="64">
        <v>3.4</v>
      </c>
    </row>
    <row r="3829" spans="1:14" x14ac:dyDescent="0.25">
      <c r="A3829" t="s">
        <v>834</v>
      </c>
      <c r="B3829" s="1" t="s">
        <v>1020</v>
      </c>
      <c r="C3829" s="291" t="s">
        <v>1010</v>
      </c>
      <c r="D3829" s="1">
        <v>6</v>
      </c>
      <c r="E3829" s="1">
        <v>2.41</v>
      </c>
      <c r="J3829" s="64" t="s">
        <v>834</v>
      </c>
      <c r="K3829" s="64" t="s">
        <v>1001</v>
      </c>
      <c r="L3829" s="64" t="s">
        <v>1005</v>
      </c>
      <c r="M3829" s="64">
        <v>10</v>
      </c>
      <c r="N3829" s="64">
        <v>3.68</v>
      </c>
    </row>
    <row r="3830" spans="1:14" x14ac:dyDescent="0.25">
      <c r="A3830" t="s">
        <v>834</v>
      </c>
      <c r="B3830" s="1" t="s">
        <v>1020</v>
      </c>
      <c r="C3830" s="291" t="s">
        <v>1010</v>
      </c>
      <c r="D3830" s="1">
        <v>7</v>
      </c>
      <c r="E3830" s="1">
        <v>2.5</v>
      </c>
      <c r="J3830" s="64" t="s">
        <v>834</v>
      </c>
      <c r="K3830" s="64" t="s">
        <v>1001</v>
      </c>
      <c r="L3830" s="64" t="s">
        <v>1005</v>
      </c>
      <c r="M3830" s="64">
        <v>11</v>
      </c>
      <c r="N3830" s="64">
        <v>3.95</v>
      </c>
    </row>
    <row r="3831" spans="1:14" x14ac:dyDescent="0.25">
      <c r="A3831" t="s">
        <v>834</v>
      </c>
      <c r="B3831" s="1" t="s">
        <v>1020</v>
      </c>
      <c r="C3831" s="291" t="s">
        <v>1010</v>
      </c>
      <c r="D3831" s="1">
        <v>8</v>
      </c>
      <c r="E3831" s="1">
        <v>2.59</v>
      </c>
      <c r="J3831" s="64" t="s">
        <v>834</v>
      </c>
      <c r="K3831" s="64" t="s">
        <v>1001</v>
      </c>
      <c r="L3831" s="64" t="s">
        <v>1005</v>
      </c>
      <c r="M3831" s="64">
        <v>12</v>
      </c>
      <c r="N3831" s="64">
        <v>4.2300000000000004</v>
      </c>
    </row>
    <row r="3832" spans="1:14" x14ac:dyDescent="0.25">
      <c r="A3832" t="s">
        <v>834</v>
      </c>
      <c r="B3832" s="1" t="s">
        <v>1020</v>
      </c>
      <c r="C3832" s="291" t="s">
        <v>1010</v>
      </c>
      <c r="D3832" s="1">
        <v>9</v>
      </c>
      <c r="E3832" s="1">
        <v>2.68</v>
      </c>
      <c r="J3832" s="64" t="s">
        <v>834</v>
      </c>
      <c r="K3832" s="64" t="s">
        <v>1001</v>
      </c>
      <c r="L3832" s="64" t="s">
        <v>1005</v>
      </c>
      <c r="M3832" s="64">
        <v>13</v>
      </c>
      <c r="N3832" s="64">
        <v>4.41</v>
      </c>
    </row>
    <row r="3833" spans="1:14" x14ac:dyDescent="0.25">
      <c r="A3833" t="s">
        <v>834</v>
      </c>
      <c r="B3833" s="1" t="s">
        <v>1020</v>
      </c>
      <c r="C3833" s="291" t="s">
        <v>1010</v>
      </c>
      <c r="D3833" s="1">
        <v>10</v>
      </c>
      <c r="E3833" s="1">
        <v>2.75</v>
      </c>
      <c r="J3833" s="64" t="s">
        <v>834</v>
      </c>
      <c r="K3833" s="64" t="s">
        <v>1001</v>
      </c>
      <c r="L3833" s="64" t="s">
        <v>1005</v>
      </c>
      <c r="M3833" s="64">
        <v>14</v>
      </c>
      <c r="N3833" s="64">
        <v>4.59</v>
      </c>
    </row>
    <row r="3834" spans="1:14" x14ac:dyDescent="0.25">
      <c r="A3834" t="s">
        <v>834</v>
      </c>
      <c r="B3834" s="1" t="s">
        <v>1020</v>
      </c>
      <c r="C3834" s="291" t="s">
        <v>2408</v>
      </c>
      <c r="D3834" s="1">
        <v>-15</v>
      </c>
      <c r="E3834" s="1">
        <v>0.51</v>
      </c>
      <c r="J3834" s="64" t="s">
        <v>834</v>
      </c>
      <c r="K3834" s="64" t="s">
        <v>1001</v>
      </c>
      <c r="L3834" s="64" t="s">
        <v>1005</v>
      </c>
      <c r="M3834" s="64">
        <v>15</v>
      </c>
      <c r="N3834" s="64">
        <v>4.7699999999999996</v>
      </c>
    </row>
    <row r="3835" spans="1:14" x14ac:dyDescent="0.25">
      <c r="A3835" t="s">
        <v>834</v>
      </c>
      <c r="B3835" s="1" t="s">
        <v>1020</v>
      </c>
      <c r="C3835" s="291" t="s">
        <v>2408</v>
      </c>
      <c r="D3835" s="1">
        <v>-14</v>
      </c>
      <c r="E3835" s="1">
        <v>0.62</v>
      </c>
      <c r="J3835" s="64" t="s">
        <v>834</v>
      </c>
      <c r="K3835" s="64" t="s">
        <v>1001</v>
      </c>
      <c r="L3835" s="64" t="s">
        <v>1006</v>
      </c>
      <c r="M3835" s="64">
        <v>4</v>
      </c>
      <c r="N3835" s="64">
        <v>2.1</v>
      </c>
    </row>
    <row r="3836" spans="1:14" x14ac:dyDescent="0.25">
      <c r="A3836" t="s">
        <v>834</v>
      </c>
      <c r="B3836" s="1" t="s">
        <v>1020</v>
      </c>
      <c r="C3836" s="291" t="s">
        <v>2408</v>
      </c>
      <c r="D3836" s="1">
        <v>-13</v>
      </c>
      <c r="E3836" s="1">
        <v>0.73</v>
      </c>
      <c r="J3836" s="64" t="s">
        <v>834</v>
      </c>
      <c r="K3836" s="64" t="s">
        <v>1001</v>
      </c>
      <c r="L3836" s="64" t="s">
        <v>1006</v>
      </c>
      <c r="M3836" s="64">
        <v>5</v>
      </c>
      <c r="N3836" s="64">
        <v>2.92</v>
      </c>
    </row>
    <row r="3837" spans="1:14" x14ac:dyDescent="0.25">
      <c r="A3837" t="s">
        <v>834</v>
      </c>
      <c r="B3837" s="1" t="s">
        <v>1020</v>
      </c>
      <c r="C3837" s="291" t="s">
        <v>2408</v>
      </c>
      <c r="D3837" s="1">
        <v>-12</v>
      </c>
      <c r="E3837" s="1">
        <v>0.84</v>
      </c>
      <c r="J3837" s="64" t="s">
        <v>834</v>
      </c>
      <c r="K3837" s="64" t="s">
        <v>1001</v>
      </c>
      <c r="L3837" s="64" t="s">
        <v>1006</v>
      </c>
      <c r="M3837" s="64">
        <v>6</v>
      </c>
      <c r="N3837" s="64">
        <v>3.74</v>
      </c>
    </row>
    <row r="3838" spans="1:14" x14ac:dyDescent="0.25">
      <c r="A3838" t="s">
        <v>834</v>
      </c>
      <c r="B3838" s="1" t="s">
        <v>1020</v>
      </c>
      <c r="C3838" s="291" t="s">
        <v>2408</v>
      </c>
      <c r="D3838" s="1">
        <v>-11</v>
      </c>
      <c r="E3838" s="1">
        <v>0.92</v>
      </c>
      <c r="J3838" s="64" t="s">
        <v>834</v>
      </c>
      <c r="K3838" s="64" t="s">
        <v>1001</v>
      </c>
      <c r="L3838" s="64" t="s">
        <v>1006</v>
      </c>
      <c r="M3838" s="64">
        <v>7</v>
      </c>
      <c r="N3838" s="64">
        <v>4.26</v>
      </c>
    </row>
    <row r="3839" spans="1:14" x14ac:dyDescent="0.25">
      <c r="A3839" t="s">
        <v>834</v>
      </c>
      <c r="B3839" s="1" t="s">
        <v>1020</v>
      </c>
      <c r="C3839" s="291" t="s">
        <v>2408</v>
      </c>
      <c r="D3839" s="1">
        <v>-10</v>
      </c>
      <c r="E3839" s="1">
        <v>1</v>
      </c>
      <c r="J3839" s="64" t="s">
        <v>834</v>
      </c>
      <c r="K3839" s="64" t="s">
        <v>1001</v>
      </c>
      <c r="L3839" s="64" t="s">
        <v>1006</v>
      </c>
      <c r="M3839" s="64">
        <v>8</v>
      </c>
      <c r="N3839" s="64">
        <v>4.79</v>
      </c>
    </row>
    <row r="3840" spans="1:14" x14ac:dyDescent="0.25">
      <c r="A3840" t="s">
        <v>834</v>
      </c>
      <c r="B3840" s="1" t="s">
        <v>1020</v>
      </c>
      <c r="C3840" s="291" t="s">
        <v>2408</v>
      </c>
      <c r="D3840" s="1">
        <v>-9</v>
      </c>
      <c r="E3840" s="1">
        <v>1.08</v>
      </c>
      <c r="J3840" s="64" t="s">
        <v>834</v>
      </c>
      <c r="K3840" s="64" t="s">
        <v>1001</v>
      </c>
      <c r="L3840" s="64" t="s">
        <v>1006</v>
      </c>
      <c r="M3840" s="64">
        <v>9</v>
      </c>
      <c r="N3840" s="64">
        <v>5.32</v>
      </c>
    </row>
    <row r="3841" spans="1:14" x14ac:dyDescent="0.25">
      <c r="A3841" t="s">
        <v>834</v>
      </c>
      <c r="B3841" s="1" t="s">
        <v>1020</v>
      </c>
      <c r="C3841" s="291" t="s">
        <v>2408</v>
      </c>
      <c r="D3841" s="1">
        <v>-8</v>
      </c>
      <c r="E3841" s="1">
        <v>1.1599999999999999</v>
      </c>
      <c r="J3841" s="64" t="s">
        <v>834</v>
      </c>
      <c r="K3841" s="64" t="s">
        <v>1001</v>
      </c>
      <c r="L3841" s="64" t="s">
        <v>1006</v>
      </c>
      <c r="M3841" s="64">
        <v>10</v>
      </c>
      <c r="N3841" s="64">
        <v>5.83</v>
      </c>
    </row>
    <row r="3842" spans="1:14" x14ac:dyDescent="0.25">
      <c r="A3842" t="s">
        <v>834</v>
      </c>
      <c r="B3842" s="1" t="s">
        <v>1020</v>
      </c>
      <c r="C3842" s="291" t="s">
        <v>2408</v>
      </c>
      <c r="D3842" s="1">
        <v>-7</v>
      </c>
      <c r="E3842" s="1">
        <v>1.24</v>
      </c>
      <c r="J3842" s="64" t="s">
        <v>834</v>
      </c>
      <c r="K3842" s="64" t="s">
        <v>1001</v>
      </c>
      <c r="L3842" s="64" t="s">
        <v>1006</v>
      </c>
      <c r="M3842" s="64">
        <v>11</v>
      </c>
      <c r="N3842" s="64">
        <v>6.6</v>
      </c>
    </row>
    <row r="3843" spans="1:14" x14ac:dyDescent="0.25">
      <c r="A3843" t="s">
        <v>834</v>
      </c>
      <c r="B3843" s="1" t="s">
        <v>1020</v>
      </c>
      <c r="C3843" s="291" t="s">
        <v>2408</v>
      </c>
      <c r="D3843" s="1">
        <v>-6</v>
      </c>
      <c r="E3843" s="1">
        <v>1.32</v>
      </c>
      <c r="J3843" s="64" t="s">
        <v>834</v>
      </c>
      <c r="K3843" s="64" t="s">
        <v>1001</v>
      </c>
      <c r="L3843" s="64" t="s">
        <v>1006</v>
      </c>
      <c r="M3843" s="64">
        <v>12</v>
      </c>
      <c r="N3843" s="64">
        <v>7.36</v>
      </c>
    </row>
    <row r="3844" spans="1:14" x14ac:dyDescent="0.25">
      <c r="A3844" t="s">
        <v>834</v>
      </c>
      <c r="B3844" s="1" t="s">
        <v>1020</v>
      </c>
      <c r="C3844" s="291" t="s">
        <v>2408</v>
      </c>
      <c r="D3844" s="1">
        <v>-5</v>
      </c>
      <c r="E3844" s="1">
        <v>1.4</v>
      </c>
      <c r="J3844" s="64" t="s">
        <v>834</v>
      </c>
      <c r="K3844" s="64" t="s">
        <v>1001</v>
      </c>
      <c r="L3844" s="64" t="s">
        <v>1006</v>
      </c>
      <c r="M3844" s="64">
        <v>13</v>
      </c>
      <c r="N3844" s="64">
        <v>8.1300000000000008</v>
      </c>
    </row>
    <row r="3845" spans="1:14" x14ac:dyDescent="0.25">
      <c r="A3845" t="s">
        <v>834</v>
      </c>
      <c r="B3845" s="1" t="s">
        <v>1020</v>
      </c>
      <c r="C3845" s="291" t="s">
        <v>2408</v>
      </c>
      <c r="D3845" s="1">
        <v>-4</v>
      </c>
      <c r="E3845" s="1">
        <v>1.49</v>
      </c>
      <c r="J3845" s="64" t="s">
        <v>834</v>
      </c>
      <c r="K3845" s="64" t="s">
        <v>1001</v>
      </c>
      <c r="L3845" s="64" t="s">
        <v>1006</v>
      </c>
      <c r="M3845" s="64">
        <v>14</v>
      </c>
      <c r="N3845" s="64">
        <v>8.89</v>
      </c>
    </row>
    <row r="3846" spans="1:14" x14ac:dyDescent="0.25">
      <c r="A3846" t="s">
        <v>834</v>
      </c>
      <c r="B3846" s="1" t="s">
        <v>1020</v>
      </c>
      <c r="C3846" s="291" t="s">
        <v>2408</v>
      </c>
      <c r="D3846" s="1">
        <v>-3</v>
      </c>
      <c r="E3846" s="1">
        <v>1.58</v>
      </c>
      <c r="J3846" s="64" t="s">
        <v>834</v>
      </c>
      <c r="K3846" s="64" t="s">
        <v>1001</v>
      </c>
      <c r="L3846" s="64" t="s">
        <v>1006</v>
      </c>
      <c r="M3846" s="64">
        <v>15</v>
      </c>
      <c r="N3846" s="64">
        <v>9.66</v>
      </c>
    </row>
    <row r="3847" spans="1:14" x14ac:dyDescent="0.25">
      <c r="A3847" t="s">
        <v>834</v>
      </c>
      <c r="B3847" s="1" t="s">
        <v>1020</v>
      </c>
      <c r="C3847" s="291" t="s">
        <v>2408</v>
      </c>
      <c r="D3847" s="1">
        <v>-2</v>
      </c>
      <c r="E3847" s="1">
        <v>1.68</v>
      </c>
      <c r="J3847" s="64" t="s">
        <v>834</v>
      </c>
      <c r="K3847" s="64" t="s">
        <v>1001</v>
      </c>
      <c r="L3847" s="64" t="s">
        <v>1006</v>
      </c>
      <c r="M3847" s="64">
        <v>16</v>
      </c>
      <c r="N3847" s="64">
        <v>10.29</v>
      </c>
    </row>
    <row r="3848" spans="1:14" x14ac:dyDescent="0.25">
      <c r="A3848" t="s">
        <v>834</v>
      </c>
      <c r="B3848" s="1" t="s">
        <v>1020</v>
      </c>
      <c r="C3848" s="291" t="s">
        <v>2408</v>
      </c>
      <c r="D3848" s="1">
        <v>-1</v>
      </c>
      <c r="E3848" s="1">
        <v>1.77</v>
      </c>
      <c r="J3848" s="64" t="s">
        <v>834</v>
      </c>
      <c r="K3848" s="64" t="s">
        <v>1001</v>
      </c>
      <c r="L3848" s="64" t="s">
        <v>1006</v>
      </c>
      <c r="M3848" s="64">
        <v>17</v>
      </c>
      <c r="N3848" s="64">
        <v>10.92</v>
      </c>
    </row>
    <row r="3849" spans="1:14" x14ac:dyDescent="0.25">
      <c r="A3849" t="s">
        <v>834</v>
      </c>
      <c r="B3849" s="1" t="s">
        <v>1020</v>
      </c>
      <c r="C3849" s="291" t="s">
        <v>2408</v>
      </c>
      <c r="D3849" s="1">
        <v>0</v>
      </c>
      <c r="E3849" s="1">
        <v>1.86</v>
      </c>
      <c r="J3849" s="64" t="s">
        <v>834</v>
      </c>
      <c r="K3849" s="64" t="s">
        <v>1001</v>
      </c>
      <c r="L3849" s="64" t="s">
        <v>1006</v>
      </c>
      <c r="M3849" s="64">
        <v>18</v>
      </c>
      <c r="N3849" s="64">
        <v>11.54</v>
      </c>
    </row>
    <row r="3850" spans="1:14" x14ac:dyDescent="0.25">
      <c r="A3850" t="s">
        <v>834</v>
      </c>
      <c r="B3850" s="1" t="s">
        <v>1020</v>
      </c>
      <c r="C3850" s="291" t="s">
        <v>2408</v>
      </c>
      <c r="D3850" s="1">
        <v>1</v>
      </c>
      <c r="E3850" s="1">
        <v>1.96</v>
      </c>
      <c r="J3850" s="64" t="s">
        <v>834</v>
      </c>
      <c r="K3850" s="64" t="s">
        <v>1001</v>
      </c>
      <c r="L3850" s="64" t="s">
        <v>1006</v>
      </c>
      <c r="M3850" s="64">
        <v>19</v>
      </c>
      <c r="N3850" s="64">
        <v>12.17</v>
      </c>
    </row>
    <row r="3851" spans="1:14" x14ac:dyDescent="0.25">
      <c r="A3851" t="s">
        <v>834</v>
      </c>
      <c r="B3851" s="1" t="s">
        <v>1020</v>
      </c>
      <c r="C3851" s="291" t="s">
        <v>2408</v>
      </c>
      <c r="D3851" s="1">
        <v>2</v>
      </c>
      <c r="E3851" s="1">
        <v>2.06</v>
      </c>
      <c r="J3851" s="64" t="s">
        <v>834</v>
      </c>
      <c r="K3851" s="64" t="s">
        <v>1001</v>
      </c>
      <c r="L3851" s="64" t="s">
        <v>1006</v>
      </c>
      <c r="M3851" s="64">
        <v>20</v>
      </c>
      <c r="N3851" s="64">
        <v>12.8</v>
      </c>
    </row>
    <row r="3852" spans="1:14" x14ac:dyDescent="0.25">
      <c r="A3852" t="s">
        <v>834</v>
      </c>
      <c r="B3852" s="1" t="s">
        <v>1020</v>
      </c>
      <c r="C3852" s="291" t="s">
        <v>2408</v>
      </c>
      <c r="D3852" s="1">
        <v>3</v>
      </c>
      <c r="E3852" s="1">
        <v>2.15</v>
      </c>
      <c r="J3852" s="64" t="s">
        <v>834</v>
      </c>
      <c r="K3852" s="64" t="s">
        <v>1001</v>
      </c>
      <c r="L3852" s="64" t="s">
        <v>1007</v>
      </c>
      <c r="M3852" s="64">
        <v>4</v>
      </c>
      <c r="N3852" s="64">
        <v>1.69</v>
      </c>
    </row>
    <row r="3853" spans="1:14" x14ac:dyDescent="0.25">
      <c r="A3853" t="s">
        <v>834</v>
      </c>
      <c r="B3853" s="1" t="s">
        <v>1020</v>
      </c>
      <c r="C3853" s="291" t="s">
        <v>2408</v>
      </c>
      <c r="D3853" s="1">
        <v>4</v>
      </c>
      <c r="E3853" s="1">
        <v>2.25</v>
      </c>
      <c r="J3853" s="64" t="s">
        <v>834</v>
      </c>
      <c r="K3853" s="64" t="s">
        <v>1001</v>
      </c>
      <c r="L3853" s="64" t="s">
        <v>1007</v>
      </c>
      <c r="M3853" s="64">
        <v>5</v>
      </c>
      <c r="N3853" s="64">
        <v>2.21</v>
      </c>
    </row>
    <row r="3854" spans="1:14" x14ac:dyDescent="0.25">
      <c r="A3854" t="s">
        <v>834</v>
      </c>
      <c r="B3854" s="1" t="s">
        <v>1020</v>
      </c>
      <c r="C3854" s="291" t="s">
        <v>2408</v>
      </c>
      <c r="D3854" s="1">
        <v>5</v>
      </c>
      <c r="E3854" s="1">
        <v>2.35</v>
      </c>
      <c r="J3854" s="64" t="s">
        <v>834</v>
      </c>
      <c r="K3854" s="64" t="s">
        <v>1001</v>
      </c>
      <c r="L3854" s="64" t="s">
        <v>1007</v>
      </c>
      <c r="M3854" s="64">
        <v>6</v>
      </c>
      <c r="N3854" s="64">
        <v>2.73</v>
      </c>
    </row>
    <row r="3855" spans="1:14" x14ac:dyDescent="0.25">
      <c r="A3855" t="s">
        <v>834</v>
      </c>
      <c r="B3855" s="1" t="s">
        <v>1020</v>
      </c>
      <c r="C3855" s="291" t="s">
        <v>2408</v>
      </c>
      <c r="D3855" s="1">
        <v>6</v>
      </c>
      <c r="E3855" s="1">
        <v>2.4300000000000002</v>
      </c>
      <c r="J3855" s="64" t="s">
        <v>834</v>
      </c>
      <c r="K3855" s="64" t="s">
        <v>1001</v>
      </c>
      <c r="L3855" s="64" t="s">
        <v>1007</v>
      </c>
      <c r="M3855" s="64">
        <v>7</v>
      </c>
      <c r="N3855" s="64">
        <v>3.23</v>
      </c>
    </row>
    <row r="3856" spans="1:14" x14ac:dyDescent="0.25">
      <c r="A3856" t="s">
        <v>834</v>
      </c>
      <c r="B3856" s="1" t="s">
        <v>1020</v>
      </c>
      <c r="C3856" s="291" t="s">
        <v>2408</v>
      </c>
      <c r="D3856" s="1">
        <v>7</v>
      </c>
      <c r="E3856" s="1">
        <v>2.52</v>
      </c>
      <c r="J3856" s="64" t="s">
        <v>834</v>
      </c>
      <c r="K3856" s="64" t="s">
        <v>1001</v>
      </c>
      <c r="L3856" s="64" t="s">
        <v>1007</v>
      </c>
      <c r="M3856" s="64">
        <v>8</v>
      </c>
      <c r="N3856" s="64">
        <v>3.73</v>
      </c>
    </row>
    <row r="3857" spans="1:14" x14ac:dyDescent="0.25">
      <c r="A3857" t="s">
        <v>834</v>
      </c>
      <c r="B3857" s="1" t="s">
        <v>1020</v>
      </c>
      <c r="C3857" s="291" t="s">
        <v>2408</v>
      </c>
      <c r="D3857" s="1">
        <v>8</v>
      </c>
      <c r="E3857" s="1">
        <v>2.6</v>
      </c>
      <c r="J3857" s="64" t="s">
        <v>834</v>
      </c>
      <c r="K3857" s="64" t="s">
        <v>1001</v>
      </c>
      <c r="L3857" s="64" t="s">
        <v>1007</v>
      </c>
      <c r="M3857" s="64">
        <v>9</v>
      </c>
      <c r="N3857" s="64">
        <v>4.0599999999999996</v>
      </c>
    </row>
    <row r="3858" spans="1:14" x14ac:dyDescent="0.25">
      <c r="A3858" t="s">
        <v>834</v>
      </c>
      <c r="B3858" s="1" t="s">
        <v>1020</v>
      </c>
      <c r="C3858" s="291" t="s">
        <v>2408</v>
      </c>
      <c r="D3858" s="1">
        <v>9</v>
      </c>
      <c r="E3858" s="1">
        <v>2.69</v>
      </c>
      <c r="J3858" s="64" t="s">
        <v>834</v>
      </c>
      <c r="K3858" s="64" t="s">
        <v>1001</v>
      </c>
      <c r="L3858" s="64" t="s">
        <v>1007</v>
      </c>
      <c r="M3858" s="64">
        <v>10</v>
      </c>
      <c r="N3858" s="64">
        <v>4.3899999999999997</v>
      </c>
    </row>
    <row r="3859" spans="1:14" x14ac:dyDescent="0.25">
      <c r="A3859" t="s">
        <v>834</v>
      </c>
      <c r="B3859" s="1" t="s">
        <v>1020</v>
      </c>
      <c r="C3859" s="291" t="s">
        <v>2408</v>
      </c>
      <c r="D3859" s="1">
        <v>10</v>
      </c>
      <c r="E3859" s="1">
        <v>2.77</v>
      </c>
      <c r="J3859" s="64" t="s">
        <v>834</v>
      </c>
      <c r="K3859" s="64" t="s">
        <v>1001</v>
      </c>
      <c r="L3859" s="64" t="s">
        <v>1007</v>
      </c>
      <c r="M3859" s="64">
        <v>11</v>
      </c>
      <c r="N3859" s="64">
        <v>4.6900000000000004</v>
      </c>
    </row>
    <row r="3860" spans="1:14" x14ac:dyDescent="0.25">
      <c r="A3860" t="s">
        <v>834</v>
      </c>
      <c r="B3860" s="1" t="s">
        <v>1020</v>
      </c>
      <c r="C3860" s="291" t="s">
        <v>1011</v>
      </c>
      <c r="D3860" s="1">
        <v>-15</v>
      </c>
      <c r="E3860" s="1">
        <v>0.57999999999999996</v>
      </c>
      <c r="J3860" s="64" t="s">
        <v>834</v>
      </c>
      <c r="K3860" s="64" t="s">
        <v>1001</v>
      </c>
      <c r="L3860" s="64" t="s">
        <v>1007</v>
      </c>
      <c r="M3860" s="64">
        <v>12</v>
      </c>
      <c r="N3860" s="64">
        <v>5</v>
      </c>
    </row>
    <row r="3861" spans="1:14" x14ac:dyDescent="0.25">
      <c r="A3861" t="s">
        <v>834</v>
      </c>
      <c r="B3861" s="1" t="s">
        <v>1020</v>
      </c>
      <c r="C3861" s="291" t="s">
        <v>1011</v>
      </c>
      <c r="D3861" s="1">
        <v>-14</v>
      </c>
      <c r="E3861" s="1">
        <v>0.67</v>
      </c>
      <c r="J3861" s="64" t="s">
        <v>834</v>
      </c>
      <c r="K3861" s="64" t="s">
        <v>1001</v>
      </c>
      <c r="L3861" s="64" t="s">
        <v>1007</v>
      </c>
      <c r="M3861" s="64">
        <v>13</v>
      </c>
      <c r="N3861" s="64">
        <v>5.31</v>
      </c>
    </row>
    <row r="3862" spans="1:14" x14ac:dyDescent="0.25">
      <c r="A3862" t="s">
        <v>834</v>
      </c>
      <c r="B3862" s="1" t="s">
        <v>1020</v>
      </c>
      <c r="C3862" s="291" t="s">
        <v>1011</v>
      </c>
      <c r="D3862" s="1">
        <v>-13</v>
      </c>
      <c r="E3862" s="1">
        <v>0.76</v>
      </c>
      <c r="J3862" s="64" t="s">
        <v>834</v>
      </c>
      <c r="K3862" s="64" t="s">
        <v>1001</v>
      </c>
      <c r="L3862" s="64" t="s">
        <v>1007</v>
      </c>
      <c r="M3862" s="64">
        <v>14</v>
      </c>
      <c r="N3862" s="64">
        <v>5.62</v>
      </c>
    </row>
    <row r="3863" spans="1:14" x14ac:dyDescent="0.25">
      <c r="A3863" t="s">
        <v>834</v>
      </c>
      <c r="B3863" s="1" t="s">
        <v>1020</v>
      </c>
      <c r="C3863" s="291" t="s">
        <v>1011</v>
      </c>
      <c r="D3863" s="1">
        <v>-12</v>
      </c>
      <c r="E3863" s="1">
        <v>0.85</v>
      </c>
      <c r="J3863" s="64" t="s">
        <v>834</v>
      </c>
      <c r="K3863" s="64" t="s">
        <v>1001</v>
      </c>
      <c r="L3863" s="64" t="s">
        <v>1007</v>
      </c>
      <c r="M3863" s="64">
        <v>15</v>
      </c>
      <c r="N3863" s="64">
        <v>5.91</v>
      </c>
    </row>
    <row r="3864" spans="1:14" x14ac:dyDescent="0.25">
      <c r="A3864" t="s">
        <v>834</v>
      </c>
      <c r="B3864" s="1" t="s">
        <v>1020</v>
      </c>
      <c r="C3864" s="291" t="s">
        <v>1011</v>
      </c>
      <c r="D3864" s="1">
        <v>-11</v>
      </c>
      <c r="E3864" s="1">
        <v>0.93</v>
      </c>
      <c r="J3864" s="64" t="s">
        <v>834</v>
      </c>
      <c r="K3864" s="64" t="s">
        <v>1001</v>
      </c>
      <c r="L3864" s="64" t="s">
        <v>1007</v>
      </c>
      <c r="M3864" s="64">
        <v>16</v>
      </c>
      <c r="N3864" s="64">
        <v>6.2</v>
      </c>
    </row>
    <row r="3865" spans="1:14" x14ac:dyDescent="0.25">
      <c r="A3865" t="s">
        <v>834</v>
      </c>
      <c r="B3865" s="1" t="s">
        <v>1020</v>
      </c>
      <c r="C3865" s="291" t="s">
        <v>1011</v>
      </c>
      <c r="D3865" s="1">
        <v>-10</v>
      </c>
      <c r="E3865" s="1">
        <v>1.01</v>
      </c>
      <c r="J3865" s="64" t="s">
        <v>834</v>
      </c>
      <c r="K3865" s="64" t="s">
        <v>1001</v>
      </c>
      <c r="L3865" s="64" t="s">
        <v>1007</v>
      </c>
      <c r="M3865" s="64">
        <v>17</v>
      </c>
      <c r="N3865" s="64">
        <v>6.49</v>
      </c>
    </row>
    <row r="3866" spans="1:14" x14ac:dyDescent="0.25">
      <c r="A3866" t="s">
        <v>834</v>
      </c>
      <c r="B3866" s="1" t="s">
        <v>1020</v>
      </c>
      <c r="C3866" s="291" t="s">
        <v>1011</v>
      </c>
      <c r="D3866" s="1">
        <v>-9</v>
      </c>
      <c r="E3866" s="1">
        <v>1.0900000000000001</v>
      </c>
      <c r="J3866" s="64" t="s">
        <v>834</v>
      </c>
      <c r="K3866" s="64" t="s">
        <v>1001</v>
      </c>
      <c r="L3866" s="64" t="s">
        <v>1007</v>
      </c>
      <c r="M3866" s="64">
        <v>18</v>
      </c>
      <c r="N3866" s="64">
        <v>6.78</v>
      </c>
    </row>
    <row r="3867" spans="1:14" x14ac:dyDescent="0.25">
      <c r="A3867" t="s">
        <v>834</v>
      </c>
      <c r="B3867" s="1" t="s">
        <v>1020</v>
      </c>
      <c r="C3867" s="291" t="s">
        <v>1011</v>
      </c>
      <c r="D3867" s="1">
        <v>-8</v>
      </c>
      <c r="E3867" s="1">
        <v>1.17</v>
      </c>
      <c r="J3867" s="64" t="s">
        <v>834</v>
      </c>
      <c r="K3867" s="64" t="s">
        <v>1001</v>
      </c>
      <c r="L3867" s="64" t="s">
        <v>1007</v>
      </c>
      <c r="M3867" s="64">
        <v>19</v>
      </c>
      <c r="N3867" s="64">
        <v>7.07</v>
      </c>
    </row>
    <row r="3868" spans="1:14" x14ac:dyDescent="0.25">
      <c r="A3868" t="s">
        <v>834</v>
      </c>
      <c r="B3868" s="1" t="s">
        <v>1020</v>
      </c>
      <c r="C3868" s="291" t="s">
        <v>1011</v>
      </c>
      <c r="D3868" s="1">
        <v>-7</v>
      </c>
      <c r="E3868" s="1">
        <v>1.26</v>
      </c>
      <c r="J3868" s="64" t="s">
        <v>834</v>
      </c>
      <c r="K3868" s="64" t="s">
        <v>1001</v>
      </c>
      <c r="L3868" s="64" t="s">
        <v>1007</v>
      </c>
      <c r="M3868" s="64">
        <v>20</v>
      </c>
      <c r="N3868" s="64">
        <v>7.35</v>
      </c>
    </row>
    <row r="3869" spans="1:14" x14ac:dyDescent="0.25">
      <c r="A3869" t="s">
        <v>834</v>
      </c>
      <c r="B3869" s="1" t="s">
        <v>1020</v>
      </c>
      <c r="C3869" s="291" t="s">
        <v>1011</v>
      </c>
      <c r="D3869" s="1">
        <v>-6</v>
      </c>
      <c r="E3869" s="1">
        <v>1.34</v>
      </c>
      <c r="J3869" s="64" t="s">
        <v>834</v>
      </c>
      <c r="K3869" s="64" t="s">
        <v>1008</v>
      </c>
      <c r="L3869" s="64" t="s">
        <v>1002</v>
      </c>
      <c r="M3869" s="64">
        <v>2</v>
      </c>
      <c r="N3869" s="64">
        <v>1.0900000000000001</v>
      </c>
    </row>
    <row r="3870" spans="1:14" x14ac:dyDescent="0.25">
      <c r="A3870" t="s">
        <v>834</v>
      </c>
      <c r="B3870" s="1" t="s">
        <v>1020</v>
      </c>
      <c r="C3870" s="291" t="s">
        <v>1011</v>
      </c>
      <c r="D3870" s="1">
        <v>-5</v>
      </c>
      <c r="E3870" s="1">
        <v>1.42</v>
      </c>
      <c r="J3870" s="64" t="s">
        <v>834</v>
      </c>
      <c r="K3870" s="64" t="s">
        <v>1008</v>
      </c>
      <c r="L3870" s="64" t="s">
        <v>1002</v>
      </c>
      <c r="M3870" s="64">
        <v>3</v>
      </c>
      <c r="N3870" s="64">
        <v>1.33</v>
      </c>
    </row>
    <row r="3871" spans="1:14" x14ac:dyDescent="0.25">
      <c r="A3871" t="s">
        <v>834</v>
      </c>
      <c r="B3871" s="1" t="s">
        <v>1020</v>
      </c>
      <c r="C3871" s="291" t="s">
        <v>1011</v>
      </c>
      <c r="D3871" s="1">
        <v>-4</v>
      </c>
      <c r="E3871" s="1">
        <v>1.51</v>
      </c>
      <c r="J3871" s="64" t="s">
        <v>834</v>
      </c>
      <c r="K3871" s="64" t="s">
        <v>1008</v>
      </c>
      <c r="L3871" s="64" t="s">
        <v>1002</v>
      </c>
      <c r="M3871" s="64">
        <v>4</v>
      </c>
      <c r="N3871" s="64">
        <v>1.56</v>
      </c>
    </row>
    <row r="3872" spans="1:14" x14ac:dyDescent="0.25">
      <c r="A3872" t="s">
        <v>834</v>
      </c>
      <c r="B3872" s="1" t="s">
        <v>1020</v>
      </c>
      <c r="C3872" s="291" t="s">
        <v>1011</v>
      </c>
      <c r="D3872" s="1">
        <v>-3</v>
      </c>
      <c r="E3872" s="1">
        <v>1.61</v>
      </c>
      <c r="J3872" s="64" t="s">
        <v>834</v>
      </c>
      <c r="K3872" s="64" t="s">
        <v>1008</v>
      </c>
      <c r="L3872" s="64" t="s">
        <v>1002</v>
      </c>
      <c r="M3872" s="64">
        <v>5</v>
      </c>
      <c r="N3872" s="64">
        <v>1.84</v>
      </c>
    </row>
    <row r="3873" spans="1:14" x14ac:dyDescent="0.25">
      <c r="A3873" t="s">
        <v>834</v>
      </c>
      <c r="B3873" s="1" t="s">
        <v>1020</v>
      </c>
      <c r="C3873" s="291" t="s">
        <v>1011</v>
      </c>
      <c r="D3873" s="1">
        <v>-2</v>
      </c>
      <c r="E3873" s="1">
        <v>1.7</v>
      </c>
      <c r="J3873" s="64" t="s">
        <v>834</v>
      </c>
      <c r="K3873" s="64" t="s">
        <v>1008</v>
      </c>
      <c r="L3873" s="64" t="s">
        <v>1002</v>
      </c>
      <c r="M3873" s="64">
        <v>6</v>
      </c>
      <c r="N3873" s="64">
        <v>2.11</v>
      </c>
    </row>
    <row r="3874" spans="1:14" x14ac:dyDescent="0.25">
      <c r="A3874" t="s">
        <v>834</v>
      </c>
      <c r="B3874" s="1" t="s">
        <v>1020</v>
      </c>
      <c r="C3874" s="291" t="s">
        <v>1011</v>
      </c>
      <c r="D3874" s="1">
        <v>-1</v>
      </c>
      <c r="E3874" s="1">
        <v>1.8</v>
      </c>
      <c r="J3874" s="64" t="s">
        <v>834</v>
      </c>
      <c r="K3874" s="64" t="s">
        <v>1008</v>
      </c>
      <c r="L3874" s="64" t="s">
        <v>1002</v>
      </c>
      <c r="M3874" s="64">
        <v>7</v>
      </c>
      <c r="N3874" s="64">
        <v>2.56</v>
      </c>
    </row>
    <row r="3875" spans="1:14" x14ac:dyDescent="0.25">
      <c r="A3875" t="s">
        <v>834</v>
      </c>
      <c r="B3875" s="1" t="s">
        <v>1020</v>
      </c>
      <c r="C3875" s="291" t="s">
        <v>1011</v>
      </c>
      <c r="D3875" s="1">
        <v>0</v>
      </c>
      <c r="E3875" s="1">
        <v>1.89</v>
      </c>
      <c r="J3875" s="64" t="s">
        <v>834</v>
      </c>
      <c r="K3875" s="64" t="s">
        <v>1008</v>
      </c>
      <c r="L3875" s="64" t="s">
        <v>1002</v>
      </c>
      <c r="M3875" s="64">
        <v>8</v>
      </c>
      <c r="N3875" s="64">
        <v>2.69</v>
      </c>
    </row>
    <row r="3876" spans="1:14" x14ac:dyDescent="0.25">
      <c r="A3876" t="s">
        <v>834</v>
      </c>
      <c r="B3876" s="1" t="s">
        <v>1020</v>
      </c>
      <c r="C3876" s="291" t="s">
        <v>1011</v>
      </c>
      <c r="D3876" s="1">
        <v>1</v>
      </c>
      <c r="E3876" s="1">
        <v>1.98</v>
      </c>
      <c r="J3876" s="64" t="s">
        <v>834</v>
      </c>
      <c r="K3876" s="64" t="s">
        <v>1008</v>
      </c>
      <c r="L3876" s="64" t="s">
        <v>1002</v>
      </c>
      <c r="M3876" s="64">
        <v>9</v>
      </c>
      <c r="N3876" s="64">
        <v>2.81</v>
      </c>
    </row>
    <row r="3877" spans="1:14" x14ac:dyDescent="0.25">
      <c r="A3877" t="s">
        <v>834</v>
      </c>
      <c r="B3877" s="1" t="s">
        <v>1020</v>
      </c>
      <c r="C3877" s="291" t="s">
        <v>1011</v>
      </c>
      <c r="D3877" s="1">
        <v>2</v>
      </c>
      <c r="E3877" s="1">
        <v>2.0699999999999998</v>
      </c>
      <c r="J3877" s="64" t="s">
        <v>834</v>
      </c>
      <c r="K3877" s="64" t="s">
        <v>1008</v>
      </c>
      <c r="L3877" s="64" t="s">
        <v>1002</v>
      </c>
      <c r="M3877" s="64">
        <v>10</v>
      </c>
      <c r="N3877" s="64">
        <v>3.56</v>
      </c>
    </row>
    <row r="3878" spans="1:14" x14ac:dyDescent="0.25">
      <c r="A3878" t="s">
        <v>834</v>
      </c>
      <c r="B3878" s="1" t="s">
        <v>1020</v>
      </c>
      <c r="C3878" s="291" t="s">
        <v>1011</v>
      </c>
      <c r="D3878" s="1">
        <v>3</v>
      </c>
      <c r="E3878" s="1">
        <v>2.17</v>
      </c>
      <c r="J3878" s="64" t="s">
        <v>834</v>
      </c>
      <c r="K3878" s="64" t="s">
        <v>1008</v>
      </c>
      <c r="L3878" s="64" t="s">
        <v>1002</v>
      </c>
      <c r="M3878" s="64">
        <v>11</v>
      </c>
      <c r="N3878" s="64">
        <v>3.94</v>
      </c>
    </row>
    <row r="3879" spans="1:14" x14ac:dyDescent="0.25">
      <c r="A3879" t="s">
        <v>834</v>
      </c>
      <c r="B3879" s="1" t="s">
        <v>1020</v>
      </c>
      <c r="C3879" s="291" t="s">
        <v>1011</v>
      </c>
      <c r="D3879" s="1">
        <v>4</v>
      </c>
      <c r="E3879" s="1">
        <v>2.2599999999999998</v>
      </c>
      <c r="J3879" s="64" t="s">
        <v>834</v>
      </c>
      <c r="K3879" s="64" t="s">
        <v>1008</v>
      </c>
      <c r="L3879" s="64" t="s">
        <v>1002</v>
      </c>
      <c r="M3879" s="64">
        <v>12</v>
      </c>
      <c r="N3879" s="64">
        <v>4.3099999999999996</v>
      </c>
    </row>
    <row r="3880" spans="1:14" x14ac:dyDescent="0.25">
      <c r="A3880" t="s">
        <v>834</v>
      </c>
      <c r="B3880" s="1" t="s">
        <v>1020</v>
      </c>
      <c r="C3880" s="291" t="s">
        <v>1011</v>
      </c>
      <c r="D3880" s="1">
        <v>5</v>
      </c>
      <c r="E3880" s="1">
        <v>2.35</v>
      </c>
      <c r="J3880" s="64" t="s">
        <v>834</v>
      </c>
      <c r="K3880" s="64" t="s">
        <v>1008</v>
      </c>
      <c r="L3880" s="64" t="s">
        <v>1003</v>
      </c>
      <c r="M3880" s="64">
        <v>2</v>
      </c>
      <c r="N3880" s="64">
        <v>0.88</v>
      </c>
    </row>
    <row r="3881" spans="1:14" x14ac:dyDescent="0.25">
      <c r="A3881" t="s">
        <v>834</v>
      </c>
      <c r="B3881" s="1" t="s">
        <v>1020</v>
      </c>
      <c r="C3881" s="291" t="s">
        <v>1011</v>
      </c>
      <c r="D3881" s="1">
        <v>6</v>
      </c>
      <c r="E3881" s="1">
        <v>2.41</v>
      </c>
      <c r="J3881" s="64" t="s">
        <v>834</v>
      </c>
      <c r="K3881" s="64" t="s">
        <v>1008</v>
      </c>
      <c r="L3881" s="64" t="s">
        <v>1003</v>
      </c>
      <c r="M3881" s="64">
        <v>3</v>
      </c>
      <c r="N3881" s="64">
        <v>1.17</v>
      </c>
    </row>
    <row r="3882" spans="1:14" x14ac:dyDescent="0.25">
      <c r="A3882" t="s">
        <v>834</v>
      </c>
      <c r="B3882" s="1" t="s">
        <v>1020</v>
      </c>
      <c r="C3882" s="291" t="s">
        <v>1011</v>
      </c>
      <c r="D3882" s="1">
        <v>7</v>
      </c>
      <c r="E3882" s="1">
        <v>2.4700000000000002</v>
      </c>
      <c r="J3882" s="64" t="s">
        <v>834</v>
      </c>
      <c r="K3882" s="64" t="s">
        <v>1008</v>
      </c>
      <c r="L3882" s="64" t="s">
        <v>1003</v>
      </c>
      <c r="M3882" s="64">
        <v>4</v>
      </c>
      <c r="N3882" s="64">
        <v>1.45</v>
      </c>
    </row>
    <row r="3883" spans="1:14" x14ac:dyDescent="0.25">
      <c r="A3883" t="s">
        <v>834</v>
      </c>
      <c r="B3883" s="1" t="s">
        <v>1020</v>
      </c>
      <c r="C3883" s="291" t="s">
        <v>1011</v>
      </c>
      <c r="D3883" s="1">
        <v>8</v>
      </c>
      <c r="E3883" s="1">
        <v>2.54</v>
      </c>
      <c r="J3883" s="64" t="s">
        <v>834</v>
      </c>
      <c r="K3883" s="64" t="s">
        <v>1008</v>
      </c>
      <c r="L3883" s="64" t="s">
        <v>1003</v>
      </c>
      <c r="M3883" s="64">
        <v>5</v>
      </c>
      <c r="N3883" s="64">
        <v>1.6</v>
      </c>
    </row>
    <row r="3884" spans="1:14" x14ac:dyDescent="0.25">
      <c r="A3884" t="s">
        <v>834</v>
      </c>
      <c r="B3884" s="1" t="s">
        <v>1020</v>
      </c>
      <c r="C3884" s="291" t="s">
        <v>1011</v>
      </c>
      <c r="D3884" s="1">
        <v>9</v>
      </c>
      <c r="E3884" s="1">
        <v>2.6</v>
      </c>
      <c r="J3884" s="64" t="s">
        <v>834</v>
      </c>
      <c r="K3884" s="64" t="s">
        <v>1008</v>
      </c>
      <c r="L3884" s="64" t="s">
        <v>1003</v>
      </c>
      <c r="M3884" s="64">
        <v>6</v>
      </c>
      <c r="N3884" s="64">
        <v>1.75</v>
      </c>
    </row>
    <row r="3885" spans="1:14" x14ac:dyDescent="0.25">
      <c r="A3885" t="s">
        <v>834</v>
      </c>
      <c r="B3885" s="1" t="s">
        <v>1020</v>
      </c>
      <c r="C3885" s="291" t="s">
        <v>1011</v>
      </c>
      <c r="D3885" s="1">
        <v>10</v>
      </c>
      <c r="E3885" s="1">
        <v>2.66</v>
      </c>
      <c r="J3885" s="64" t="s">
        <v>834</v>
      </c>
      <c r="K3885" s="64" t="s">
        <v>1008</v>
      </c>
      <c r="L3885" s="64" t="s">
        <v>1003</v>
      </c>
      <c r="M3885" s="64">
        <v>7</v>
      </c>
      <c r="N3885" s="64">
        <v>2</v>
      </c>
    </row>
    <row r="3886" spans="1:14" x14ac:dyDescent="0.25">
      <c r="A3886" t="s">
        <v>834</v>
      </c>
      <c r="B3886" s="1" t="s">
        <v>1020</v>
      </c>
      <c r="C3886" s="291" t="s">
        <v>1012</v>
      </c>
      <c r="D3886" s="1">
        <v>-10</v>
      </c>
      <c r="E3886" s="1">
        <v>1.29</v>
      </c>
      <c r="J3886" s="64" t="s">
        <v>834</v>
      </c>
      <c r="K3886" s="64" t="s">
        <v>1008</v>
      </c>
      <c r="L3886" s="64" t="s">
        <v>1003</v>
      </c>
      <c r="M3886" s="64">
        <v>8</v>
      </c>
      <c r="N3886" s="64">
        <v>2.2400000000000002</v>
      </c>
    </row>
    <row r="3887" spans="1:14" x14ac:dyDescent="0.25">
      <c r="A3887" t="s">
        <v>834</v>
      </c>
      <c r="B3887" s="1" t="s">
        <v>1020</v>
      </c>
      <c r="C3887" s="291" t="s">
        <v>1012</v>
      </c>
      <c r="D3887" s="1">
        <v>-9</v>
      </c>
      <c r="E3887" s="1">
        <v>1.42</v>
      </c>
      <c r="J3887" s="64" t="s">
        <v>834</v>
      </c>
      <c r="K3887" s="64" t="s">
        <v>1008</v>
      </c>
      <c r="L3887" s="64" t="s">
        <v>1003</v>
      </c>
      <c r="M3887" s="64">
        <v>9</v>
      </c>
      <c r="N3887" s="64">
        <v>2.4900000000000002</v>
      </c>
    </row>
    <row r="3888" spans="1:14" x14ac:dyDescent="0.25">
      <c r="A3888" t="s">
        <v>834</v>
      </c>
      <c r="B3888" s="1" t="s">
        <v>1020</v>
      </c>
      <c r="C3888" s="291" t="s">
        <v>1012</v>
      </c>
      <c r="D3888" s="1">
        <v>-8</v>
      </c>
      <c r="E3888" s="1">
        <v>1.55</v>
      </c>
      <c r="J3888" s="64" t="s">
        <v>834</v>
      </c>
      <c r="K3888" s="64" t="s">
        <v>1008</v>
      </c>
      <c r="L3888" s="64" t="s">
        <v>1003</v>
      </c>
      <c r="M3888" s="64">
        <v>10</v>
      </c>
      <c r="N3888" s="64">
        <v>2.62</v>
      </c>
    </row>
    <row r="3889" spans="1:14" x14ac:dyDescent="0.25">
      <c r="A3889" t="s">
        <v>834</v>
      </c>
      <c r="B3889" s="1" t="s">
        <v>1020</v>
      </c>
      <c r="C3889" s="291" t="s">
        <v>1012</v>
      </c>
      <c r="D3889" s="1">
        <v>-7</v>
      </c>
      <c r="E3889" s="1">
        <v>1.67</v>
      </c>
      <c r="J3889" s="64" t="s">
        <v>834</v>
      </c>
      <c r="K3889" s="64" t="s">
        <v>1008</v>
      </c>
      <c r="L3889" s="64" t="s">
        <v>1003</v>
      </c>
      <c r="M3889" s="64">
        <v>11</v>
      </c>
      <c r="N3889" s="64">
        <v>2.76</v>
      </c>
    </row>
    <row r="3890" spans="1:14" x14ac:dyDescent="0.25">
      <c r="A3890" t="s">
        <v>834</v>
      </c>
      <c r="B3890" s="1" t="s">
        <v>1020</v>
      </c>
      <c r="C3890" s="291" t="s">
        <v>1012</v>
      </c>
      <c r="D3890" s="1">
        <v>-6</v>
      </c>
      <c r="E3890" s="1">
        <v>1.8</v>
      </c>
      <c r="J3890" s="64" t="s">
        <v>834</v>
      </c>
      <c r="K3890" s="64" t="s">
        <v>1008</v>
      </c>
      <c r="L3890" s="64" t="s">
        <v>1003</v>
      </c>
      <c r="M3890" s="64">
        <v>12</v>
      </c>
      <c r="N3890" s="64">
        <v>2.89</v>
      </c>
    </row>
    <row r="3891" spans="1:14" x14ac:dyDescent="0.25">
      <c r="A3891" t="s">
        <v>834</v>
      </c>
      <c r="B3891" s="1" t="s">
        <v>1020</v>
      </c>
      <c r="C3891" s="291" t="s">
        <v>1012</v>
      </c>
      <c r="D3891" s="1">
        <v>-5</v>
      </c>
      <c r="E3891" s="1">
        <v>1.93</v>
      </c>
      <c r="J3891" s="64" t="s">
        <v>834</v>
      </c>
      <c r="K3891" s="64" t="s">
        <v>1008</v>
      </c>
      <c r="L3891" s="64" t="s">
        <v>1004</v>
      </c>
      <c r="M3891" s="64">
        <v>4</v>
      </c>
      <c r="N3891" s="64">
        <v>1.95</v>
      </c>
    </row>
    <row r="3892" spans="1:14" x14ac:dyDescent="0.25">
      <c r="A3892" t="s">
        <v>834</v>
      </c>
      <c r="B3892" s="1" t="s">
        <v>1020</v>
      </c>
      <c r="C3892" s="291" t="s">
        <v>1012</v>
      </c>
      <c r="D3892" s="1">
        <v>-4</v>
      </c>
      <c r="E3892" s="1">
        <v>2.06</v>
      </c>
      <c r="J3892" s="64" t="s">
        <v>834</v>
      </c>
      <c r="K3892" s="64" t="s">
        <v>1008</v>
      </c>
      <c r="L3892" s="64" t="s">
        <v>1004</v>
      </c>
      <c r="M3892" s="64">
        <v>5</v>
      </c>
      <c r="N3892" s="64">
        <v>2.4700000000000002</v>
      </c>
    </row>
    <row r="3893" spans="1:14" x14ac:dyDescent="0.25">
      <c r="A3893" t="s">
        <v>834</v>
      </c>
      <c r="B3893" s="1" t="s">
        <v>1020</v>
      </c>
      <c r="C3893" s="291" t="s">
        <v>1012</v>
      </c>
      <c r="D3893" s="1">
        <v>-3</v>
      </c>
      <c r="E3893" s="1">
        <v>2.19</v>
      </c>
      <c r="J3893" s="64" t="s">
        <v>834</v>
      </c>
      <c r="K3893" s="64" t="s">
        <v>1008</v>
      </c>
      <c r="L3893" s="64" t="s">
        <v>1004</v>
      </c>
      <c r="M3893" s="64">
        <v>6</v>
      </c>
      <c r="N3893" s="64">
        <v>2.99</v>
      </c>
    </row>
    <row r="3894" spans="1:14" x14ac:dyDescent="0.25">
      <c r="A3894" t="s">
        <v>834</v>
      </c>
      <c r="B3894" s="1" t="s">
        <v>1020</v>
      </c>
      <c r="C3894" s="291" t="s">
        <v>1012</v>
      </c>
      <c r="D3894" s="1">
        <v>-2</v>
      </c>
      <c r="E3894" s="1">
        <v>2.33</v>
      </c>
      <c r="J3894" s="64" t="s">
        <v>834</v>
      </c>
      <c r="K3894" s="64" t="s">
        <v>1008</v>
      </c>
      <c r="L3894" s="64" t="s">
        <v>1004</v>
      </c>
      <c r="M3894" s="64">
        <v>7</v>
      </c>
      <c r="N3894" s="64">
        <v>3.51</v>
      </c>
    </row>
    <row r="3895" spans="1:14" x14ac:dyDescent="0.25">
      <c r="A3895" t="s">
        <v>834</v>
      </c>
      <c r="B3895" s="1" t="s">
        <v>1020</v>
      </c>
      <c r="C3895" s="291" t="s">
        <v>1012</v>
      </c>
      <c r="D3895" s="1">
        <v>-1</v>
      </c>
      <c r="E3895" s="1">
        <v>2.46</v>
      </c>
      <c r="J3895" s="64" t="s">
        <v>834</v>
      </c>
      <c r="K3895" s="64" t="s">
        <v>1008</v>
      </c>
      <c r="L3895" s="64" t="s">
        <v>1004</v>
      </c>
      <c r="M3895" s="64">
        <v>8</v>
      </c>
      <c r="N3895" s="64">
        <v>4.03</v>
      </c>
    </row>
    <row r="3896" spans="1:14" x14ac:dyDescent="0.25">
      <c r="A3896" t="s">
        <v>834</v>
      </c>
      <c r="B3896" s="1" t="s">
        <v>1020</v>
      </c>
      <c r="C3896" s="291" t="s">
        <v>1012</v>
      </c>
      <c r="D3896" s="1">
        <v>0</v>
      </c>
      <c r="E3896" s="1">
        <v>2.59</v>
      </c>
      <c r="J3896" s="64" t="s">
        <v>834</v>
      </c>
      <c r="K3896" s="64" t="s">
        <v>1008</v>
      </c>
      <c r="L3896" s="64" t="s">
        <v>1004</v>
      </c>
      <c r="M3896" s="64">
        <v>9</v>
      </c>
      <c r="N3896" s="64">
        <v>4.41</v>
      </c>
    </row>
    <row r="3897" spans="1:14" x14ac:dyDescent="0.25">
      <c r="A3897" t="s">
        <v>834</v>
      </c>
      <c r="B3897" s="1" t="s">
        <v>1020</v>
      </c>
      <c r="C3897" s="291" t="s">
        <v>1012</v>
      </c>
      <c r="D3897" s="1">
        <v>1</v>
      </c>
      <c r="E3897" s="1">
        <v>2.73</v>
      </c>
      <c r="J3897" s="64" t="s">
        <v>834</v>
      </c>
      <c r="K3897" s="64" t="s">
        <v>1008</v>
      </c>
      <c r="L3897" s="64" t="s">
        <v>1004</v>
      </c>
      <c r="M3897" s="64">
        <v>10</v>
      </c>
      <c r="N3897" s="64">
        <v>4.79</v>
      </c>
    </row>
    <row r="3898" spans="1:14" x14ac:dyDescent="0.25">
      <c r="A3898" t="s">
        <v>834</v>
      </c>
      <c r="B3898" s="1" t="s">
        <v>1020</v>
      </c>
      <c r="C3898" s="291" t="s">
        <v>1012</v>
      </c>
      <c r="D3898" s="1">
        <v>2</v>
      </c>
      <c r="E3898" s="1">
        <v>2.87</v>
      </c>
      <c r="J3898" s="64" t="s">
        <v>834</v>
      </c>
      <c r="K3898" s="64" t="s">
        <v>1008</v>
      </c>
      <c r="L3898" s="64" t="s">
        <v>1004</v>
      </c>
      <c r="M3898" s="64">
        <v>11</v>
      </c>
      <c r="N3898" s="64">
        <v>5.17</v>
      </c>
    </row>
    <row r="3899" spans="1:14" x14ac:dyDescent="0.25">
      <c r="A3899" t="s">
        <v>834</v>
      </c>
      <c r="B3899" s="1" t="s">
        <v>1020</v>
      </c>
      <c r="C3899" s="291" t="s">
        <v>1012</v>
      </c>
      <c r="D3899" s="1">
        <v>3</v>
      </c>
      <c r="E3899" s="1">
        <v>3.01</v>
      </c>
      <c r="J3899" s="64" t="s">
        <v>834</v>
      </c>
      <c r="K3899" s="64" t="s">
        <v>1008</v>
      </c>
      <c r="L3899" s="64" t="s">
        <v>1004</v>
      </c>
      <c r="M3899" s="64">
        <v>12</v>
      </c>
      <c r="N3899" s="64">
        <v>5.72</v>
      </c>
    </row>
    <row r="3900" spans="1:14" x14ac:dyDescent="0.25">
      <c r="A3900" t="s">
        <v>834</v>
      </c>
      <c r="B3900" s="1" t="s">
        <v>1020</v>
      </c>
      <c r="C3900" s="291" t="s">
        <v>1012</v>
      </c>
      <c r="D3900" s="1">
        <v>4</v>
      </c>
      <c r="E3900" s="1">
        <v>3.15</v>
      </c>
      <c r="J3900" s="64" t="s">
        <v>834</v>
      </c>
      <c r="K3900" s="64" t="s">
        <v>1008</v>
      </c>
      <c r="L3900" s="64" t="s">
        <v>1004</v>
      </c>
      <c r="M3900" s="64">
        <v>13</v>
      </c>
      <c r="N3900" s="64">
        <v>6.27</v>
      </c>
    </row>
    <row r="3901" spans="1:14" x14ac:dyDescent="0.25">
      <c r="A3901" t="s">
        <v>834</v>
      </c>
      <c r="B3901" s="1" t="s">
        <v>1020</v>
      </c>
      <c r="C3901" s="291" t="s">
        <v>1012</v>
      </c>
      <c r="D3901" s="1">
        <v>5</v>
      </c>
      <c r="E3901" s="1">
        <v>3.29</v>
      </c>
      <c r="J3901" s="64" t="s">
        <v>834</v>
      </c>
      <c r="K3901" s="64" t="s">
        <v>1008</v>
      </c>
      <c r="L3901" s="64" t="s">
        <v>1004</v>
      </c>
      <c r="M3901" s="64">
        <v>14</v>
      </c>
      <c r="N3901" s="64">
        <v>6.82</v>
      </c>
    </row>
    <row r="3902" spans="1:14" x14ac:dyDescent="0.25">
      <c r="A3902" t="s">
        <v>834</v>
      </c>
      <c r="B3902" s="1" t="s">
        <v>1020</v>
      </c>
      <c r="C3902" s="291" t="s">
        <v>1012</v>
      </c>
      <c r="D3902" s="1">
        <v>6</v>
      </c>
      <c r="E3902" s="1">
        <v>3.41</v>
      </c>
      <c r="J3902" s="64" t="s">
        <v>834</v>
      </c>
      <c r="K3902" s="64" t="s">
        <v>1008</v>
      </c>
      <c r="L3902" s="64" t="s">
        <v>1004</v>
      </c>
      <c r="M3902" s="64">
        <v>15</v>
      </c>
      <c r="N3902" s="64">
        <v>7.41</v>
      </c>
    </row>
    <row r="3903" spans="1:14" x14ac:dyDescent="0.25">
      <c r="A3903" t="s">
        <v>834</v>
      </c>
      <c r="B3903" s="1" t="s">
        <v>1020</v>
      </c>
      <c r="C3903" s="291" t="s">
        <v>1012</v>
      </c>
      <c r="D3903" s="1">
        <v>7</v>
      </c>
      <c r="E3903" s="1">
        <v>3.54</v>
      </c>
      <c r="J3903" s="64" t="s">
        <v>834</v>
      </c>
      <c r="K3903" s="64" t="s">
        <v>1008</v>
      </c>
      <c r="L3903" s="64" t="s">
        <v>1005</v>
      </c>
      <c r="M3903" s="64">
        <v>4</v>
      </c>
      <c r="N3903" s="64">
        <v>1.97</v>
      </c>
    </row>
    <row r="3904" spans="1:14" x14ac:dyDescent="0.25">
      <c r="A3904" t="s">
        <v>834</v>
      </c>
      <c r="B3904" s="1" t="s">
        <v>1020</v>
      </c>
      <c r="C3904" s="291" t="s">
        <v>1012</v>
      </c>
      <c r="D3904" s="1">
        <v>8</v>
      </c>
      <c r="E3904" s="1">
        <v>3.66</v>
      </c>
      <c r="J3904" s="64" t="s">
        <v>834</v>
      </c>
      <c r="K3904" s="64" t="s">
        <v>1008</v>
      </c>
      <c r="L3904" s="64" t="s">
        <v>1005</v>
      </c>
      <c r="M3904" s="64">
        <v>5</v>
      </c>
      <c r="N3904" s="64">
        <v>2.31</v>
      </c>
    </row>
    <row r="3905" spans="1:14" x14ac:dyDescent="0.25">
      <c r="A3905" t="s">
        <v>834</v>
      </c>
      <c r="B3905" s="1" t="s">
        <v>1020</v>
      </c>
      <c r="C3905" s="291" t="s">
        <v>1012</v>
      </c>
      <c r="D3905" s="1">
        <v>9</v>
      </c>
      <c r="E3905" s="1">
        <v>3.79</v>
      </c>
      <c r="J3905" s="64" t="s">
        <v>834</v>
      </c>
      <c r="K3905" s="64" t="s">
        <v>1008</v>
      </c>
      <c r="L3905" s="64" t="s">
        <v>1005</v>
      </c>
      <c r="M3905" s="64">
        <v>6</v>
      </c>
      <c r="N3905" s="64">
        <v>2.65</v>
      </c>
    </row>
    <row r="3906" spans="1:14" x14ac:dyDescent="0.25">
      <c r="A3906" t="s">
        <v>834</v>
      </c>
      <c r="B3906" s="1" t="s">
        <v>1020</v>
      </c>
      <c r="C3906" s="291" t="s">
        <v>1012</v>
      </c>
      <c r="D3906" s="1">
        <v>10</v>
      </c>
      <c r="E3906" s="1">
        <v>3.91</v>
      </c>
      <c r="J3906" s="64" t="s">
        <v>834</v>
      </c>
      <c r="K3906" s="64" t="s">
        <v>1008</v>
      </c>
      <c r="L3906" s="64" t="s">
        <v>1005</v>
      </c>
      <c r="M3906" s="64">
        <v>7</v>
      </c>
      <c r="N3906" s="64">
        <v>2.9</v>
      </c>
    </row>
    <row r="3907" spans="1:14" x14ac:dyDescent="0.25">
      <c r="A3907" t="s">
        <v>834</v>
      </c>
      <c r="B3907" s="1" t="s">
        <v>1020</v>
      </c>
      <c r="C3907" s="291" t="s">
        <v>2409</v>
      </c>
      <c r="D3907" s="1">
        <v>-10</v>
      </c>
      <c r="E3907" s="1">
        <v>1.24</v>
      </c>
      <c r="J3907" s="64" t="s">
        <v>834</v>
      </c>
      <c r="K3907" s="64" t="s">
        <v>1008</v>
      </c>
      <c r="L3907" s="64" t="s">
        <v>1005</v>
      </c>
      <c r="M3907" s="64">
        <v>8</v>
      </c>
      <c r="N3907" s="64">
        <v>3.15</v>
      </c>
    </row>
    <row r="3908" spans="1:14" x14ac:dyDescent="0.25">
      <c r="A3908" t="s">
        <v>834</v>
      </c>
      <c r="B3908" s="1" t="s">
        <v>1020</v>
      </c>
      <c r="C3908" s="291" t="s">
        <v>2409</v>
      </c>
      <c r="D3908" s="1">
        <v>-9</v>
      </c>
      <c r="E3908" s="1">
        <v>1.37</v>
      </c>
      <c r="J3908" s="64" t="s">
        <v>834</v>
      </c>
      <c r="K3908" s="64" t="s">
        <v>1008</v>
      </c>
      <c r="L3908" s="64" t="s">
        <v>1005</v>
      </c>
      <c r="M3908" s="64">
        <v>9</v>
      </c>
      <c r="N3908" s="64">
        <v>3.4</v>
      </c>
    </row>
    <row r="3909" spans="1:14" x14ac:dyDescent="0.25">
      <c r="A3909" t="s">
        <v>834</v>
      </c>
      <c r="B3909" s="1" t="s">
        <v>1020</v>
      </c>
      <c r="C3909" s="291" t="s">
        <v>2409</v>
      </c>
      <c r="D3909" s="1">
        <v>-8</v>
      </c>
      <c r="E3909" s="1">
        <v>1.5</v>
      </c>
      <c r="J3909" s="64" t="s">
        <v>834</v>
      </c>
      <c r="K3909" s="64" t="s">
        <v>1008</v>
      </c>
      <c r="L3909" s="64" t="s">
        <v>1005</v>
      </c>
      <c r="M3909" s="64">
        <v>10</v>
      </c>
      <c r="N3909" s="64">
        <v>3.68</v>
      </c>
    </row>
    <row r="3910" spans="1:14" x14ac:dyDescent="0.25">
      <c r="A3910" t="s">
        <v>834</v>
      </c>
      <c r="B3910" s="1" t="s">
        <v>1020</v>
      </c>
      <c r="C3910" s="291" t="s">
        <v>2409</v>
      </c>
      <c r="D3910" s="1">
        <v>-7</v>
      </c>
      <c r="E3910" s="1">
        <v>1.64</v>
      </c>
      <c r="J3910" s="64" t="s">
        <v>834</v>
      </c>
      <c r="K3910" s="64" t="s">
        <v>1008</v>
      </c>
      <c r="L3910" s="64" t="s">
        <v>1005</v>
      </c>
      <c r="M3910" s="64">
        <v>11</v>
      </c>
      <c r="N3910" s="64">
        <v>3.95</v>
      </c>
    </row>
    <row r="3911" spans="1:14" x14ac:dyDescent="0.25">
      <c r="A3911" t="s">
        <v>834</v>
      </c>
      <c r="B3911" s="1" t="s">
        <v>1020</v>
      </c>
      <c r="C3911" s="291" t="s">
        <v>2409</v>
      </c>
      <c r="D3911" s="1">
        <v>-6</v>
      </c>
      <c r="E3911" s="1">
        <v>1.79</v>
      </c>
      <c r="J3911" s="64" t="s">
        <v>834</v>
      </c>
      <c r="K3911" s="64" t="s">
        <v>1008</v>
      </c>
      <c r="L3911" s="64" t="s">
        <v>1005</v>
      </c>
      <c r="M3911" s="64">
        <v>12</v>
      </c>
      <c r="N3911" s="64">
        <v>4.2300000000000004</v>
      </c>
    </row>
    <row r="3912" spans="1:14" x14ac:dyDescent="0.25">
      <c r="A3912" t="s">
        <v>834</v>
      </c>
      <c r="B3912" s="1" t="s">
        <v>1020</v>
      </c>
      <c r="C3912" s="291" t="s">
        <v>2409</v>
      </c>
      <c r="D3912" s="1">
        <v>-5</v>
      </c>
      <c r="E3912" s="1">
        <v>1.9</v>
      </c>
      <c r="J3912" s="64" t="s">
        <v>834</v>
      </c>
      <c r="K3912" s="64" t="s">
        <v>1008</v>
      </c>
      <c r="L3912" s="64" t="s">
        <v>1005</v>
      </c>
      <c r="M3912" s="64">
        <v>13</v>
      </c>
      <c r="N3912" s="64">
        <v>4.41</v>
      </c>
    </row>
    <row r="3913" spans="1:14" x14ac:dyDescent="0.25">
      <c r="A3913" t="s">
        <v>834</v>
      </c>
      <c r="B3913" s="1" t="s">
        <v>1020</v>
      </c>
      <c r="C3913" s="291" t="s">
        <v>2409</v>
      </c>
      <c r="D3913" s="1">
        <v>-4</v>
      </c>
      <c r="E3913" s="1">
        <v>2.04</v>
      </c>
      <c r="J3913" s="64" t="s">
        <v>834</v>
      </c>
      <c r="K3913" s="64" t="s">
        <v>1008</v>
      </c>
      <c r="L3913" s="64" t="s">
        <v>1005</v>
      </c>
      <c r="M3913" s="64">
        <v>14</v>
      </c>
      <c r="N3913" s="64">
        <v>4.59</v>
      </c>
    </row>
    <row r="3914" spans="1:14" x14ac:dyDescent="0.25">
      <c r="A3914" t="s">
        <v>834</v>
      </c>
      <c r="B3914" s="1" t="s">
        <v>1020</v>
      </c>
      <c r="C3914" s="291" t="s">
        <v>2409</v>
      </c>
      <c r="D3914" s="1">
        <v>-3</v>
      </c>
      <c r="E3914" s="1">
        <v>2.1800000000000002</v>
      </c>
      <c r="J3914" s="64" t="s">
        <v>834</v>
      </c>
      <c r="K3914" s="64" t="s">
        <v>1008</v>
      </c>
      <c r="L3914" s="64" t="s">
        <v>1005</v>
      </c>
      <c r="M3914" s="64">
        <v>15</v>
      </c>
      <c r="N3914" s="64">
        <v>4.7699999999999996</v>
      </c>
    </row>
    <row r="3915" spans="1:14" x14ac:dyDescent="0.25">
      <c r="A3915" t="s">
        <v>834</v>
      </c>
      <c r="B3915" s="1" t="s">
        <v>1020</v>
      </c>
      <c r="C3915" s="291" t="s">
        <v>2409</v>
      </c>
      <c r="D3915" s="1">
        <v>-2</v>
      </c>
      <c r="E3915" s="1">
        <v>2.33</v>
      </c>
      <c r="J3915" s="64" t="s">
        <v>834</v>
      </c>
      <c r="K3915" s="64" t="s">
        <v>1021</v>
      </c>
      <c r="L3915" s="64" t="s">
        <v>903</v>
      </c>
      <c r="M3915" s="64">
        <v>0</v>
      </c>
      <c r="N3915" s="64" t="s">
        <v>98</v>
      </c>
    </row>
    <row r="3916" spans="1:14" x14ac:dyDescent="0.25">
      <c r="A3916" t="s">
        <v>834</v>
      </c>
      <c r="B3916" s="1" t="s">
        <v>1020</v>
      </c>
      <c r="C3916" s="291" t="s">
        <v>2409</v>
      </c>
      <c r="D3916" s="1">
        <v>-1</v>
      </c>
      <c r="E3916" s="1">
        <v>2.4700000000000002</v>
      </c>
      <c r="J3916" s="64" t="s">
        <v>834</v>
      </c>
      <c r="K3916" s="64" t="s">
        <v>1021</v>
      </c>
      <c r="L3916" s="64" t="s">
        <v>904</v>
      </c>
      <c r="M3916" s="64" t="s">
        <v>837</v>
      </c>
      <c r="N3916" s="64">
        <v>6.3</v>
      </c>
    </row>
    <row r="3917" spans="1:14" x14ac:dyDescent="0.25">
      <c r="A3917" t="s">
        <v>834</v>
      </c>
      <c r="B3917" s="1" t="s">
        <v>1020</v>
      </c>
      <c r="C3917" s="291" t="s">
        <v>2409</v>
      </c>
      <c r="D3917" s="1">
        <v>0</v>
      </c>
      <c r="E3917" s="1">
        <v>2.61</v>
      </c>
      <c r="J3917" s="64" t="s">
        <v>834</v>
      </c>
      <c r="K3917" s="64" t="s">
        <v>1021</v>
      </c>
      <c r="L3917" s="64" t="s">
        <v>1022</v>
      </c>
      <c r="M3917" s="64" t="s">
        <v>837</v>
      </c>
      <c r="N3917" s="64">
        <v>8.2200000000000006</v>
      </c>
    </row>
    <row r="3918" spans="1:14" x14ac:dyDescent="0.25">
      <c r="A3918" t="s">
        <v>834</v>
      </c>
      <c r="B3918" s="1" t="s">
        <v>1020</v>
      </c>
      <c r="C3918" s="291" t="s">
        <v>2409</v>
      </c>
      <c r="D3918" s="1">
        <v>1</v>
      </c>
      <c r="E3918" s="1">
        <v>2.75</v>
      </c>
      <c r="J3918" s="64" t="s">
        <v>834</v>
      </c>
      <c r="K3918" s="64" t="s">
        <v>1021</v>
      </c>
      <c r="L3918" s="64" t="s">
        <v>907</v>
      </c>
      <c r="M3918" s="64">
        <v>0</v>
      </c>
      <c r="N3918" s="64" t="s">
        <v>98</v>
      </c>
    </row>
    <row r="3919" spans="1:14" x14ac:dyDescent="0.25">
      <c r="A3919" t="s">
        <v>834</v>
      </c>
      <c r="B3919" s="1" t="s">
        <v>1020</v>
      </c>
      <c r="C3919" s="291" t="s">
        <v>2409</v>
      </c>
      <c r="D3919" s="1">
        <v>2</v>
      </c>
      <c r="E3919" s="1">
        <v>2.9</v>
      </c>
      <c r="J3919" s="64" t="s">
        <v>834</v>
      </c>
      <c r="K3919" s="64" t="s">
        <v>1021</v>
      </c>
      <c r="L3919" s="64" t="s">
        <v>909</v>
      </c>
      <c r="M3919" s="64">
        <v>0</v>
      </c>
      <c r="N3919" s="64" t="s">
        <v>98</v>
      </c>
    </row>
    <row r="3920" spans="1:14" x14ac:dyDescent="0.25">
      <c r="A3920" t="s">
        <v>834</v>
      </c>
      <c r="B3920" s="1" t="s">
        <v>1020</v>
      </c>
      <c r="C3920" s="291" t="s">
        <v>2409</v>
      </c>
      <c r="D3920" s="1">
        <v>3</v>
      </c>
      <c r="E3920" s="1">
        <v>3.04</v>
      </c>
      <c r="J3920" s="64" t="s">
        <v>834</v>
      </c>
      <c r="K3920" s="64" t="s">
        <v>1021</v>
      </c>
      <c r="L3920" s="64" t="s">
        <v>910</v>
      </c>
      <c r="M3920" s="64" t="s">
        <v>837</v>
      </c>
      <c r="N3920" s="64">
        <v>7.4</v>
      </c>
    </row>
    <row r="3921" spans="1:14" x14ac:dyDescent="0.25">
      <c r="A3921" t="s">
        <v>834</v>
      </c>
      <c r="B3921" s="1" t="s">
        <v>1020</v>
      </c>
      <c r="C3921" s="291" t="s">
        <v>2409</v>
      </c>
      <c r="D3921" s="1">
        <v>4</v>
      </c>
      <c r="E3921" s="1">
        <v>3.19</v>
      </c>
      <c r="J3921" s="64" t="s">
        <v>834</v>
      </c>
      <c r="K3921" s="64" t="s">
        <v>1021</v>
      </c>
      <c r="L3921" s="64" t="s">
        <v>911</v>
      </c>
      <c r="M3921" s="64" t="s">
        <v>837</v>
      </c>
      <c r="N3921" s="64">
        <v>8.1999999999999993</v>
      </c>
    </row>
    <row r="3922" spans="1:14" x14ac:dyDescent="0.25">
      <c r="A3922" t="s">
        <v>834</v>
      </c>
      <c r="B3922" s="1" t="s">
        <v>1020</v>
      </c>
      <c r="C3922" s="291" t="s">
        <v>2409</v>
      </c>
      <c r="D3922" s="1">
        <v>5</v>
      </c>
      <c r="E3922" s="1">
        <v>3.33</v>
      </c>
      <c r="J3922" s="64" t="s">
        <v>834</v>
      </c>
      <c r="K3922" s="64" t="s">
        <v>1021</v>
      </c>
      <c r="L3922" s="64" t="s">
        <v>1024</v>
      </c>
      <c r="M3922" s="64" t="s">
        <v>837</v>
      </c>
      <c r="N3922" s="64">
        <v>9.5299999999999994</v>
      </c>
    </row>
    <row r="3923" spans="1:14" x14ac:dyDescent="0.25">
      <c r="A3923" t="s">
        <v>834</v>
      </c>
      <c r="B3923" s="1" t="s">
        <v>1020</v>
      </c>
      <c r="C3923" s="291" t="s">
        <v>2409</v>
      </c>
      <c r="D3923" s="1">
        <v>6</v>
      </c>
      <c r="E3923" s="1">
        <v>3.44</v>
      </c>
      <c r="J3923" s="64" t="s">
        <v>834</v>
      </c>
      <c r="K3923" s="64" t="s">
        <v>1021</v>
      </c>
      <c r="L3923" s="64" t="s">
        <v>1025</v>
      </c>
      <c r="M3923" s="64" t="s">
        <v>837</v>
      </c>
      <c r="N3923" s="64">
        <v>10.52</v>
      </c>
    </row>
    <row r="3924" spans="1:14" x14ac:dyDescent="0.25">
      <c r="A3924" t="s">
        <v>834</v>
      </c>
      <c r="B3924" s="1" t="s">
        <v>1020</v>
      </c>
      <c r="C3924" s="291" t="s">
        <v>2409</v>
      </c>
      <c r="D3924" s="1">
        <v>7</v>
      </c>
      <c r="E3924" s="1">
        <v>3.56</v>
      </c>
      <c r="J3924" s="64" t="s">
        <v>834</v>
      </c>
      <c r="K3924" s="64" t="s">
        <v>1021</v>
      </c>
      <c r="L3924" s="64" t="s">
        <v>915</v>
      </c>
      <c r="M3924" s="64">
        <v>0</v>
      </c>
      <c r="N3924" s="64" t="s">
        <v>98</v>
      </c>
    </row>
    <row r="3925" spans="1:14" x14ac:dyDescent="0.25">
      <c r="A3925" t="s">
        <v>834</v>
      </c>
      <c r="B3925" s="1" t="s">
        <v>1020</v>
      </c>
      <c r="C3925" s="291" t="s">
        <v>2409</v>
      </c>
      <c r="D3925" s="1">
        <v>8</v>
      </c>
      <c r="E3925" s="1">
        <v>3.67</v>
      </c>
      <c r="J3925" s="64" t="s">
        <v>834</v>
      </c>
      <c r="K3925" s="64" t="s">
        <v>1021</v>
      </c>
      <c r="L3925" s="64" t="s">
        <v>917</v>
      </c>
      <c r="M3925" s="64">
        <v>0</v>
      </c>
      <c r="N3925" s="64" t="s">
        <v>98</v>
      </c>
    </row>
    <row r="3926" spans="1:14" x14ac:dyDescent="0.25">
      <c r="A3926" t="s">
        <v>834</v>
      </c>
      <c r="B3926" s="1" t="s">
        <v>1020</v>
      </c>
      <c r="C3926" s="291" t="s">
        <v>2409</v>
      </c>
      <c r="D3926" s="1">
        <v>9</v>
      </c>
      <c r="E3926" s="1">
        <v>3.79</v>
      </c>
      <c r="J3926" s="64" t="s">
        <v>834</v>
      </c>
      <c r="K3926" s="64" t="s">
        <v>1021</v>
      </c>
      <c r="L3926" s="64" t="s">
        <v>919</v>
      </c>
      <c r="M3926" s="64">
        <v>0</v>
      </c>
      <c r="N3926" s="64" t="s">
        <v>98</v>
      </c>
    </row>
    <row r="3927" spans="1:14" x14ac:dyDescent="0.25">
      <c r="A3927" t="s">
        <v>834</v>
      </c>
      <c r="B3927" s="1" t="s">
        <v>1020</v>
      </c>
      <c r="C3927" s="291" t="s">
        <v>2409</v>
      </c>
      <c r="D3927" s="1">
        <v>10</v>
      </c>
      <c r="E3927" s="1">
        <v>3.9</v>
      </c>
      <c r="J3927" s="64" t="s">
        <v>834</v>
      </c>
      <c r="K3927" s="64" t="s">
        <v>1021</v>
      </c>
      <c r="L3927" s="64" t="s">
        <v>920</v>
      </c>
      <c r="M3927" s="64" t="s">
        <v>837</v>
      </c>
      <c r="N3927" s="64">
        <v>10.4</v>
      </c>
    </row>
    <row r="3928" spans="1:14" x14ac:dyDescent="0.25">
      <c r="A3928" t="s">
        <v>834</v>
      </c>
      <c r="B3928" s="1" t="s">
        <v>1020</v>
      </c>
      <c r="C3928" s="291" t="s">
        <v>1013</v>
      </c>
      <c r="D3928" s="1">
        <v>-10</v>
      </c>
      <c r="E3928" s="1">
        <v>1.53</v>
      </c>
      <c r="J3928" s="64" t="s">
        <v>834</v>
      </c>
      <c r="K3928" s="64" t="s">
        <v>1021</v>
      </c>
      <c r="L3928" s="64" t="s">
        <v>921</v>
      </c>
      <c r="M3928" s="64" t="s">
        <v>837</v>
      </c>
      <c r="N3928" s="64">
        <v>11.3</v>
      </c>
    </row>
    <row r="3929" spans="1:14" x14ac:dyDescent="0.25">
      <c r="A3929" t="s">
        <v>834</v>
      </c>
      <c r="B3929" s="1" t="s">
        <v>1020</v>
      </c>
      <c r="C3929" s="291" t="s">
        <v>1013</v>
      </c>
      <c r="D3929" s="1">
        <v>-9</v>
      </c>
      <c r="E3929" s="1">
        <v>1.66</v>
      </c>
      <c r="J3929" s="64" t="s">
        <v>834</v>
      </c>
      <c r="K3929" s="64" t="s">
        <v>1021</v>
      </c>
      <c r="L3929" s="64" t="s">
        <v>922</v>
      </c>
      <c r="M3929" s="64" t="s">
        <v>837</v>
      </c>
      <c r="N3929" s="64">
        <v>11.4</v>
      </c>
    </row>
    <row r="3930" spans="1:14" x14ac:dyDescent="0.25">
      <c r="A3930" t="s">
        <v>834</v>
      </c>
      <c r="B3930" s="1" t="s">
        <v>1020</v>
      </c>
      <c r="C3930" s="291" t="s">
        <v>1013</v>
      </c>
      <c r="D3930" s="1">
        <v>-8</v>
      </c>
      <c r="E3930" s="1">
        <v>1.8</v>
      </c>
      <c r="J3930" s="64" t="s">
        <v>834</v>
      </c>
      <c r="K3930" s="64" t="s">
        <v>1021</v>
      </c>
      <c r="L3930" s="64" t="s">
        <v>1028</v>
      </c>
      <c r="M3930" s="64" t="s">
        <v>837</v>
      </c>
      <c r="N3930" s="64">
        <v>12.32</v>
      </c>
    </row>
    <row r="3931" spans="1:14" x14ac:dyDescent="0.25">
      <c r="A3931" t="s">
        <v>834</v>
      </c>
      <c r="B3931" s="1" t="s">
        <v>1020</v>
      </c>
      <c r="C3931" s="291" t="s">
        <v>1013</v>
      </c>
      <c r="D3931" s="1">
        <v>-7</v>
      </c>
      <c r="E3931" s="1">
        <v>1.93</v>
      </c>
      <c r="J3931" s="64" t="s">
        <v>834</v>
      </c>
      <c r="K3931" s="64" t="s">
        <v>1021</v>
      </c>
      <c r="L3931" s="64" t="s">
        <v>1029</v>
      </c>
      <c r="M3931" s="64" t="s">
        <v>837</v>
      </c>
      <c r="N3931" s="64">
        <v>12.57</v>
      </c>
    </row>
    <row r="3932" spans="1:14" x14ac:dyDescent="0.25">
      <c r="A3932" t="s">
        <v>834</v>
      </c>
      <c r="B3932" s="1" t="s">
        <v>1020</v>
      </c>
      <c r="C3932" s="291" t="s">
        <v>1013</v>
      </c>
      <c r="D3932" s="1">
        <v>-6</v>
      </c>
      <c r="E3932" s="1">
        <v>2.0699999999999998</v>
      </c>
      <c r="J3932" s="64" t="s">
        <v>834</v>
      </c>
      <c r="K3932" s="64" t="s">
        <v>1021</v>
      </c>
      <c r="L3932" s="64" t="s">
        <v>927</v>
      </c>
      <c r="M3932" s="64">
        <v>0</v>
      </c>
      <c r="N3932" s="64" t="s">
        <v>98</v>
      </c>
    </row>
    <row r="3933" spans="1:14" x14ac:dyDescent="0.25">
      <c r="A3933" t="s">
        <v>834</v>
      </c>
      <c r="B3933" s="1" t="s">
        <v>1020</v>
      </c>
      <c r="C3933" s="291" t="s">
        <v>1013</v>
      </c>
      <c r="D3933" s="1">
        <v>-5</v>
      </c>
      <c r="E3933" s="1">
        <v>2.2000000000000002</v>
      </c>
      <c r="J3933" s="64" t="s">
        <v>834</v>
      </c>
      <c r="K3933" s="64" t="s">
        <v>1021</v>
      </c>
      <c r="L3933" s="64" t="s">
        <v>929</v>
      </c>
      <c r="M3933" s="64">
        <v>0</v>
      </c>
      <c r="N3933" s="64" t="s">
        <v>98</v>
      </c>
    </row>
    <row r="3934" spans="1:14" x14ac:dyDescent="0.25">
      <c r="A3934" t="s">
        <v>834</v>
      </c>
      <c r="B3934" s="1" t="s">
        <v>1020</v>
      </c>
      <c r="C3934" s="291" t="s">
        <v>1013</v>
      </c>
      <c r="D3934" s="1">
        <v>-4</v>
      </c>
      <c r="E3934" s="1">
        <v>2.34</v>
      </c>
      <c r="J3934" s="64" t="s">
        <v>834</v>
      </c>
      <c r="K3934" s="64" t="s">
        <v>1021</v>
      </c>
      <c r="L3934" s="64" t="s">
        <v>931</v>
      </c>
      <c r="M3934" s="64">
        <v>0</v>
      </c>
      <c r="N3934" s="64" t="s">
        <v>98</v>
      </c>
    </row>
    <row r="3935" spans="1:14" x14ac:dyDescent="0.25">
      <c r="A3935" t="s">
        <v>834</v>
      </c>
      <c r="B3935" s="1" t="s">
        <v>1020</v>
      </c>
      <c r="C3935" s="291" t="s">
        <v>1013</v>
      </c>
      <c r="D3935" s="1">
        <v>-3</v>
      </c>
      <c r="E3935" s="1">
        <v>2.4700000000000002</v>
      </c>
      <c r="J3935" s="64" t="s">
        <v>834</v>
      </c>
      <c r="K3935" s="64" t="s">
        <v>1021</v>
      </c>
      <c r="L3935" s="64" t="s">
        <v>932</v>
      </c>
      <c r="M3935" s="64" t="s">
        <v>837</v>
      </c>
      <c r="N3935" s="64">
        <v>12.8</v>
      </c>
    </row>
    <row r="3936" spans="1:14" x14ac:dyDescent="0.25">
      <c r="A3936" t="s">
        <v>834</v>
      </c>
      <c r="B3936" s="1" t="s">
        <v>1020</v>
      </c>
      <c r="C3936" s="291" t="s">
        <v>1013</v>
      </c>
      <c r="D3936" s="1">
        <v>-2</v>
      </c>
      <c r="E3936" s="1">
        <v>2.61</v>
      </c>
      <c r="J3936" s="64" t="s">
        <v>834</v>
      </c>
      <c r="K3936" s="64" t="s">
        <v>1021</v>
      </c>
      <c r="L3936" s="64" t="s">
        <v>933</v>
      </c>
      <c r="M3936" s="64" t="s">
        <v>837</v>
      </c>
      <c r="N3936" s="64">
        <v>10.8</v>
      </c>
    </row>
    <row r="3937" spans="1:14" x14ac:dyDescent="0.25">
      <c r="A3937" t="s">
        <v>834</v>
      </c>
      <c r="B3937" s="1" t="s">
        <v>1020</v>
      </c>
      <c r="C3937" s="291" t="s">
        <v>1013</v>
      </c>
      <c r="D3937" s="1">
        <v>-1</v>
      </c>
      <c r="E3937" s="1">
        <v>2.74</v>
      </c>
      <c r="J3937" s="64" t="s">
        <v>834</v>
      </c>
      <c r="K3937" s="64" t="s">
        <v>1021</v>
      </c>
      <c r="L3937" s="64" t="s">
        <v>934</v>
      </c>
      <c r="M3937" s="64" t="s">
        <v>837</v>
      </c>
      <c r="N3937" s="64">
        <v>16.2</v>
      </c>
    </row>
    <row r="3938" spans="1:14" x14ac:dyDescent="0.25">
      <c r="A3938" t="s">
        <v>834</v>
      </c>
      <c r="B3938" s="1" t="s">
        <v>1020</v>
      </c>
      <c r="C3938" s="291" t="s">
        <v>1013</v>
      </c>
      <c r="D3938" s="1">
        <v>0</v>
      </c>
      <c r="E3938" s="1">
        <v>2.88</v>
      </c>
      <c r="J3938" s="64" t="s">
        <v>834</v>
      </c>
      <c r="K3938" s="64" t="s">
        <v>1021</v>
      </c>
      <c r="L3938" s="64" t="s">
        <v>1032</v>
      </c>
      <c r="M3938" s="64" t="s">
        <v>837</v>
      </c>
      <c r="N3938" s="64">
        <v>19.309999999999999</v>
      </c>
    </row>
    <row r="3939" spans="1:14" x14ac:dyDescent="0.25">
      <c r="A3939" t="s">
        <v>834</v>
      </c>
      <c r="B3939" s="1" t="s">
        <v>1020</v>
      </c>
      <c r="C3939" s="291" t="s">
        <v>1013</v>
      </c>
      <c r="D3939" s="1">
        <v>1</v>
      </c>
      <c r="E3939" s="1">
        <v>2.99</v>
      </c>
      <c r="J3939" s="64" t="s">
        <v>834</v>
      </c>
      <c r="K3939" s="64" t="s">
        <v>1021</v>
      </c>
      <c r="L3939" s="64" t="s">
        <v>1033</v>
      </c>
      <c r="M3939" s="64" t="s">
        <v>837</v>
      </c>
      <c r="N3939" s="64">
        <v>19.07</v>
      </c>
    </row>
    <row r="3940" spans="1:14" x14ac:dyDescent="0.25">
      <c r="A3940" t="s">
        <v>834</v>
      </c>
      <c r="B3940" s="1" t="s">
        <v>1020</v>
      </c>
      <c r="C3940" s="291" t="s">
        <v>1013</v>
      </c>
      <c r="D3940" s="1">
        <v>2</v>
      </c>
      <c r="E3940" s="1">
        <v>3.09</v>
      </c>
      <c r="J3940" s="64" t="s">
        <v>834</v>
      </c>
      <c r="K3940" s="64" t="s">
        <v>1021</v>
      </c>
      <c r="L3940" s="64" t="s">
        <v>939</v>
      </c>
      <c r="M3940" s="64">
        <v>0</v>
      </c>
      <c r="N3940" s="64" t="s">
        <v>98</v>
      </c>
    </row>
    <row r="3941" spans="1:14" x14ac:dyDescent="0.25">
      <c r="A3941" t="s">
        <v>834</v>
      </c>
      <c r="B3941" s="1" t="s">
        <v>1020</v>
      </c>
      <c r="C3941" s="291" t="s">
        <v>1013</v>
      </c>
      <c r="D3941" s="1">
        <v>3</v>
      </c>
      <c r="E3941" s="1">
        <v>3.2</v>
      </c>
      <c r="J3941" s="64" t="s">
        <v>834</v>
      </c>
      <c r="K3941" s="64" t="s">
        <v>1021</v>
      </c>
      <c r="L3941" s="64" t="s">
        <v>941</v>
      </c>
      <c r="M3941" s="64">
        <v>0</v>
      </c>
      <c r="N3941" s="64" t="s">
        <v>98</v>
      </c>
    </row>
    <row r="3942" spans="1:14" x14ac:dyDescent="0.25">
      <c r="A3942" t="s">
        <v>834</v>
      </c>
      <c r="B3942" s="1" t="s">
        <v>1020</v>
      </c>
      <c r="C3942" s="291" t="s">
        <v>1013</v>
      </c>
      <c r="D3942" s="1">
        <v>4</v>
      </c>
      <c r="E3942" s="1">
        <v>3.3</v>
      </c>
      <c r="J3942" s="64" t="s">
        <v>834</v>
      </c>
      <c r="K3942" s="64" t="s">
        <v>1021</v>
      </c>
      <c r="L3942" s="64" t="s">
        <v>943</v>
      </c>
      <c r="M3942" s="64">
        <v>0</v>
      </c>
      <c r="N3942" s="64" t="s">
        <v>98</v>
      </c>
    </row>
    <row r="3943" spans="1:14" x14ac:dyDescent="0.25">
      <c r="A3943" t="s">
        <v>834</v>
      </c>
      <c r="B3943" s="1" t="s">
        <v>1020</v>
      </c>
      <c r="C3943" s="291" t="s">
        <v>1013</v>
      </c>
      <c r="D3943" s="1">
        <v>5</v>
      </c>
      <c r="E3943" s="1">
        <v>3.41</v>
      </c>
      <c r="J3943" s="64" t="s">
        <v>834</v>
      </c>
      <c r="K3943" s="64" t="s">
        <v>1021</v>
      </c>
      <c r="L3943" s="64" t="s">
        <v>944</v>
      </c>
      <c r="M3943" s="64" t="s">
        <v>837</v>
      </c>
      <c r="N3943" s="64">
        <v>18.600000000000001</v>
      </c>
    </row>
    <row r="3944" spans="1:14" x14ac:dyDescent="0.25">
      <c r="A3944" t="s">
        <v>834</v>
      </c>
      <c r="B3944" s="1" t="s">
        <v>1020</v>
      </c>
      <c r="C3944" s="291" t="s">
        <v>1013</v>
      </c>
      <c r="D3944" s="1">
        <v>6</v>
      </c>
      <c r="E3944" s="1">
        <v>3.58</v>
      </c>
      <c r="J3944" s="64" t="s">
        <v>834</v>
      </c>
      <c r="K3944" s="64" t="s">
        <v>1021</v>
      </c>
      <c r="L3944" s="64" t="s">
        <v>945</v>
      </c>
      <c r="M3944" s="64" t="s">
        <v>837</v>
      </c>
      <c r="N3944" s="64">
        <v>21</v>
      </c>
    </row>
    <row r="3945" spans="1:14" x14ac:dyDescent="0.25">
      <c r="A3945" t="s">
        <v>834</v>
      </c>
      <c r="B3945" s="1" t="s">
        <v>1020</v>
      </c>
      <c r="C3945" s="291" t="s">
        <v>1013</v>
      </c>
      <c r="D3945" s="1">
        <v>7</v>
      </c>
      <c r="E3945" s="1">
        <v>3.75</v>
      </c>
      <c r="J3945" s="64" t="s">
        <v>834</v>
      </c>
      <c r="K3945" s="64" t="s">
        <v>1021</v>
      </c>
      <c r="L3945" s="64" t="s">
        <v>946</v>
      </c>
      <c r="M3945" s="64" t="s">
        <v>837</v>
      </c>
      <c r="N3945" s="64">
        <v>20.100000000000001</v>
      </c>
    </row>
    <row r="3946" spans="1:14" x14ac:dyDescent="0.25">
      <c r="A3946" t="s">
        <v>834</v>
      </c>
      <c r="B3946" s="1" t="s">
        <v>1020</v>
      </c>
      <c r="C3946" s="291" t="s">
        <v>1013</v>
      </c>
      <c r="D3946" s="1">
        <v>8</v>
      </c>
      <c r="E3946" s="1">
        <v>3.93</v>
      </c>
      <c r="J3946" s="64" t="s">
        <v>834</v>
      </c>
      <c r="K3946" s="64" t="s">
        <v>1021</v>
      </c>
      <c r="L3946" s="64" t="s">
        <v>1036</v>
      </c>
      <c r="M3946" s="64" t="s">
        <v>837</v>
      </c>
      <c r="N3946" s="64">
        <v>26.33</v>
      </c>
    </row>
    <row r="3947" spans="1:14" x14ac:dyDescent="0.25">
      <c r="A3947" t="s">
        <v>834</v>
      </c>
      <c r="B3947" s="1" t="s">
        <v>1020</v>
      </c>
      <c r="C3947" s="291" t="s">
        <v>1013</v>
      </c>
      <c r="D3947" s="1">
        <v>9</v>
      </c>
      <c r="E3947" s="1">
        <v>4.0999999999999996</v>
      </c>
      <c r="J3947" s="64" t="s">
        <v>834</v>
      </c>
      <c r="K3947" s="64" t="s">
        <v>1021</v>
      </c>
      <c r="L3947" s="64" t="s">
        <v>1037</v>
      </c>
      <c r="M3947" s="64" t="s">
        <v>837</v>
      </c>
      <c r="N3947" s="64">
        <v>23.38</v>
      </c>
    </row>
    <row r="3948" spans="1:14" x14ac:dyDescent="0.25">
      <c r="A3948" t="s">
        <v>834</v>
      </c>
      <c r="B3948" s="1" t="s">
        <v>1020</v>
      </c>
      <c r="C3948" s="291" t="s">
        <v>1013</v>
      </c>
      <c r="D3948" s="1">
        <v>10</v>
      </c>
      <c r="E3948" s="1">
        <v>4.2699999999999996</v>
      </c>
      <c r="J3948" s="64" t="s">
        <v>834</v>
      </c>
      <c r="K3948" s="64" t="s">
        <v>1021</v>
      </c>
      <c r="L3948" s="64" t="s">
        <v>951</v>
      </c>
      <c r="M3948" s="64">
        <v>0</v>
      </c>
      <c r="N3948" s="64" t="s">
        <v>98</v>
      </c>
    </row>
    <row r="3949" spans="1:14" x14ac:dyDescent="0.25">
      <c r="A3949" t="s">
        <v>834</v>
      </c>
      <c r="B3949" s="1" t="s">
        <v>1020</v>
      </c>
      <c r="C3949" s="291" t="s">
        <v>1014</v>
      </c>
      <c r="D3949" s="1">
        <v>-10</v>
      </c>
      <c r="E3949" s="1">
        <v>1.8</v>
      </c>
      <c r="J3949" s="64" t="s">
        <v>834</v>
      </c>
      <c r="K3949" s="64" t="s">
        <v>1021</v>
      </c>
      <c r="L3949" s="64" t="s">
        <v>953</v>
      </c>
      <c r="M3949" s="64">
        <v>0</v>
      </c>
      <c r="N3949" s="64" t="s">
        <v>98</v>
      </c>
    </row>
    <row r="3950" spans="1:14" x14ac:dyDescent="0.25">
      <c r="A3950" t="s">
        <v>834</v>
      </c>
      <c r="B3950" s="1" t="s">
        <v>1020</v>
      </c>
      <c r="C3950" s="291" t="s">
        <v>1014</v>
      </c>
      <c r="D3950" s="1">
        <v>-9</v>
      </c>
      <c r="E3950" s="1">
        <v>1.96</v>
      </c>
      <c r="J3950" s="64" t="s">
        <v>834</v>
      </c>
      <c r="K3950" s="64" t="s">
        <v>1021</v>
      </c>
      <c r="L3950" s="64" t="s">
        <v>955</v>
      </c>
      <c r="M3950" s="64">
        <v>0</v>
      </c>
      <c r="N3950" s="64" t="s">
        <v>98</v>
      </c>
    </row>
    <row r="3951" spans="1:14" x14ac:dyDescent="0.25">
      <c r="A3951" t="s">
        <v>834</v>
      </c>
      <c r="B3951" s="1" t="s">
        <v>1020</v>
      </c>
      <c r="C3951" s="291" t="s">
        <v>1014</v>
      </c>
      <c r="D3951" s="1">
        <v>-8</v>
      </c>
      <c r="E3951" s="1">
        <v>2.13</v>
      </c>
      <c r="J3951" s="64" t="s">
        <v>834</v>
      </c>
      <c r="K3951" s="64" t="s">
        <v>1021</v>
      </c>
      <c r="L3951" s="64" t="s">
        <v>956</v>
      </c>
      <c r="M3951" s="64" t="s">
        <v>837</v>
      </c>
      <c r="N3951" s="64">
        <v>24.9</v>
      </c>
    </row>
    <row r="3952" spans="1:14" x14ac:dyDescent="0.25">
      <c r="A3952" t="s">
        <v>834</v>
      </c>
      <c r="B3952" s="1" t="s">
        <v>1020</v>
      </c>
      <c r="C3952" s="291" t="s">
        <v>1014</v>
      </c>
      <c r="D3952" s="1">
        <v>-7</v>
      </c>
      <c r="E3952" s="1">
        <v>2.29</v>
      </c>
      <c r="J3952" s="64" t="s">
        <v>834</v>
      </c>
      <c r="K3952" s="64" t="s">
        <v>1021</v>
      </c>
      <c r="L3952" s="64" t="s">
        <v>957</v>
      </c>
      <c r="M3952" s="64" t="s">
        <v>837</v>
      </c>
      <c r="N3952" s="64">
        <v>21.9</v>
      </c>
    </row>
    <row r="3953" spans="1:14" x14ac:dyDescent="0.25">
      <c r="A3953" t="s">
        <v>834</v>
      </c>
      <c r="B3953" s="1" t="s">
        <v>1020</v>
      </c>
      <c r="C3953" s="291" t="s">
        <v>1014</v>
      </c>
      <c r="D3953" s="1">
        <v>-6</v>
      </c>
      <c r="E3953" s="1">
        <v>2.46</v>
      </c>
      <c r="J3953" s="64" t="s">
        <v>834</v>
      </c>
      <c r="K3953" s="64" t="s">
        <v>1021</v>
      </c>
      <c r="L3953" s="64" t="s">
        <v>958</v>
      </c>
      <c r="M3953" s="64" t="s">
        <v>837</v>
      </c>
      <c r="N3953" s="64">
        <v>25.8</v>
      </c>
    </row>
    <row r="3954" spans="1:14" x14ac:dyDescent="0.25">
      <c r="A3954" t="s">
        <v>834</v>
      </c>
      <c r="B3954" s="1" t="s">
        <v>1020</v>
      </c>
      <c r="C3954" s="291" t="s">
        <v>1014</v>
      </c>
      <c r="D3954" s="1">
        <v>-5</v>
      </c>
      <c r="E3954" s="1">
        <v>2.62</v>
      </c>
      <c r="J3954" s="64" t="s">
        <v>834</v>
      </c>
      <c r="K3954" s="64" t="s">
        <v>1021</v>
      </c>
      <c r="L3954" s="64" t="s">
        <v>1040</v>
      </c>
      <c r="M3954" s="64" t="s">
        <v>837</v>
      </c>
      <c r="N3954" s="64">
        <v>28.78</v>
      </c>
    </row>
    <row r="3955" spans="1:14" x14ac:dyDescent="0.25">
      <c r="A3955" t="s">
        <v>834</v>
      </c>
      <c r="B3955" s="1" t="s">
        <v>1020</v>
      </c>
      <c r="C3955" s="291" t="s">
        <v>1014</v>
      </c>
      <c r="D3955" s="1">
        <v>-4</v>
      </c>
      <c r="E3955" s="1">
        <v>2.82</v>
      </c>
      <c r="J3955" s="64" t="s">
        <v>834</v>
      </c>
      <c r="K3955" s="64" t="s">
        <v>1021</v>
      </c>
      <c r="L3955" s="64" t="s">
        <v>1041</v>
      </c>
      <c r="M3955" s="64" t="s">
        <v>837</v>
      </c>
      <c r="N3955" s="64">
        <v>26.62</v>
      </c>
    </row>
    <row r="3956" spans="1:14" x14ac:dyDescent="0.25">
      <c r="A3956" t="s">
        <v>834</v>
      </c>
      <c r="B3956" s="1" t="s">
        <v>1020</v>
      </c>
      <c r="C3956" s="291" t="s">
        <v>1014</v>
      </c>
      <c r="D3956" s="1">
        <v>-3</v>
      </c>
      <c r="E3956" s="1">
        <v>3.02</v>
      </c>
      <c r="J3956" s="64" t="s">
        <v>834</v>
      </c>
      <c r="K3956" s="64" t="s">
        <v>1021</v>
      </c>
      <c r="L3956" s="64" t="s">
        <v>963</v>
      </c>
      <c r="M3956" s="64">
        <v>0</v>
      </c>
      <c r="N3956" s="64" t="s">
        <v>98</v>
      </c>
    </row>
    <row r="3957" spans="1:14" x14ac:dyDescent="0.25">
      <c r="A3957" t="s">
        <v>834</v>
      </c>
      <c r="B3957" s="1" t="s">
        <v>1020</v>
      </c>
      <c r="C3957" s="291" t="s">
        <v>1014</v>
      </c>
      <c r="D3957" s="1">
        <v>-2</v>
      </c>
      <c r="E3957" s="1">
        <v>3.22</v>
      </c>
      <c r="J3957" s="64" t="s">
        <v>834</v>
      </c>
      <c r="K3957" s="64" t="s">
        <v>1021</v>
      </c>
      <c r="L3957" s="64" t="s">
        <v>965</v>
      </c>
      <c r="M3957" s="64">
        <v>0</v>
      </c>
      <c r="N3957" s="64" t="s">
        <v>98</v>
      </c>
    </row>
    <row r="3958" spans="1:14" x14ac:dyDescent="0.25">
      <c r="A3958" t="s">
        <v>834</v>
      </c>
      <c r="B3958" s="1" t="s">
        <v>1020</v>
      </c>
      <c r="C3958" s="291" t="s">
        <v>1014</v>
      </c>
      <c r="D3958" s="1">
        <v>-1</v>
      </c>
      <c r="E3958" s="1">
        <v>3.42</v>
      </c>
      <c r="J3958" s="64" t="s">
        <v>834</v>
      </c>
      <c r="K3958" s="64" t="s">
        <v>1021</v>
      </c>
      <c r="L3958" s="64" t="s">
        <v>966</v>
      </c>
      <c r="M3958" s="64" t="s">
        <v>837</v>
      </c>
      <c r="N3958" s="64">
        <v>27.1</v>
      </c>
    </row>
    <row r="3959" spans="1:14" x14ac:dyDescent="0.25">
      <c r="A3959" t="s">
        <v>834</v>
      </c>
      <c r="B3959" s="1" t="s">
        <v>1020</v>
      </c>
      <c r="C3959" s="291" t="s">
        <v>1014</v>
      </c>
      <c r="D3959" s="1">
        <v>0</v>
      </c>
      <c r="E3959" s="1">
        <v>3.62</v>
      </c>
      <c r="J3959" s="64" t="s">
        <v>834</v>
      </c>
      <c r="K3959" s="64" t="s">
        <v>1021</v>
      </c>
      <c r="L3959" s="64" t="s">
        <v>967</v>
      </c>
      <c r="M3959" s="64" t="s">
        <v>837</v>
      </c>
      <c r="N3959" s="64">
        <v>26.2</v>
      </c>
    </row>
    <row r="3960" spans="1:14" x14ac:dyDescent="0.25">
      <c r="A3960" t="s">
        <v>834</v>
      </c>
      <c r="B3960" s="1" t="s">
        <v>1020</v>
      </c>
      <c r="C3960" s="291" t="s">
        <v>1014</v>
      </c>
      <c r="D3960" s="1">
        <v>1</v>
      </c>
      <c r="E3960" s="1">
        <v>3.81</v>
      </c>
      <c r="J3960" s="64" t="s">
        <v>834</v>
      </c>
      <c r="K3960" s="64" t="s">
        <v>1044</v>
      </c>
      <c r="L3960" s="64" t="s">
        <v>1022</v>
      </c>
      <c r="M3960" s="64" t="s">
        <v>837</v>
      </c>
      <c r="N3960" s="64">
        <v>8.64</v>
      </c>
    </row>
    <row r="3961" spans="1:14" x14ac:dyDescent="0.25">
      <c r="A3961" t="s">
        <v>834</v>
      </c>
      <c r="B3961" s="1" t="s">
        <v>1020</v>
      </c>
      <c r="C3961" s="291" t="s">
        <v>1014</v>
      </c>
      <c r="D3961" s="1">
        <v>2</v>
      </c>
      <c r="E3961" s="1">
        <v>4</v>
      </c>
      <c r="J3961" s="64" t="s">
        <v>834</v>
      </c>
      <c r="K3961" s="64" t="s">
        <v>1044</v>
      </c>
      <c r="L3961" s="64" t="s">
        <v>907</v>
      </c>
      <c r="M3961" s="64">
        <v>0</v>
      </c>
      <c r="N3961" s="64" t="s">
        <v>98</v>
      </c>
    </row>
    <row r="3962" spans="1:14" x14ac:dyDescent="0.25">
      <c r="A3962" t="s">
        <v>834</v>
      </c>
      <c r="B3962" s="1" t="s">
        <v>1020</v>
      </c>
      <c r="C3962" s="291" t="s">
        <v>1014</v>
      </c>
      <c r="D3962" s="1">
        <v>3</v>
      </c>
      <c r="E3962" s="1">
        <v>4.1900000000000004</v>
      </c>
      <c r="J3962" s="64" t="s">
        <v>834</v>
      </c>
      <c r="K3962" s="64" t="s">
        <v>1044</v>
      </c>
      <c r="L3962" s="64" t="s">
        <v>909</v>
      </c>
      <c r="M3962" s="64">
        <v>0</v>
      </c>
      <c r="N3962" s="64" t="s">
        <v>98</v>
      </c>
    </row>
    <row r="3963" spans="1:14" x14ac:dyDescent="0.25">
      <c r="A3963" t="s">
        <v>834</v>
      </c>
      <c r="B3963" s="1" t="s">
        <v>1020</v>
      </c>
      <c r="C3963" s="291" t="s">
        <v>1014</v>
      </c>
      <c r="D3963" s="1">
        <v>4</v>
      </c>
      <c r="E3963" s="1">
        <v>4.38</v>
      </c>
      <c r="J3963" s="64" t="s">
        <v>834</v>
      </c>
      <c r="K3963" s="64" t="s">
        <v>1044</v>
      </c>
      <c r="L3963" s="64" t="s">
        <v>910</v>
      </c>
      <c r="M3963" s="64" t="s">
        <v>837</v>
      </c>
      <c r="N3963" s="64">
        <v>9.1999999999999993</v>
      </c>
    </row>
    <row r="3964" spans="1:14" x14ac:dyDescent="0.25">
      <c r="A3964" t="s">
        <v>834</v>
      </c>
      <c r="B3964" s="1" t="s">
        <v>1020</v>
      </c>
      <c r="C3964" s="291" t="s">
        <v>1014</v>
      </c>
      <c r="D3964" s="1">
        <v>5</v>
      </c>
      <c r="E3964" s="1">
        <v>4.57</v>
      </c>
      <c r="J3964" s="64" t="s">
        <v>834</v>
      </c>
      <c r="K3964" s="64" t="s">
        <v>1044</v>
      </c>
      <c r="L3964" s="64" t="s">
        <v>911</v>
      </c>
      <c r="M3964" s="64" t="s">
        <v>837</v>
      </c>
      <c r="N3964" s="64">
        <v>9.3000000000000007</v>
      </c>
    </row>
    <row r="3965" spans="1:14" x14ac:dyDescent="0.25">
      <c r="A3965" t="s">
        <v>834</v>
      </c>
      <c r="B3965" s="1" t="s">
        <v>1020</v>
      </c>
      <c r="C3965" s="291" t="s">
        <v>1014</v>
      </c>
      <c r="D3965" s="1">
        <v>6</v>
      </c>
      <c r="E3965" s="1">
        <v>4.7699999999999996</v>
      </c>
      <c r="J3965" s="64" t="s">
        <v>834</v>
      </c>
      <c r="K3965" s="64" t="s">
        <v>1044</v>
      </c>
      <c r="L3965" s="64" t="s">
        <v>1024</v>
      </c>
      <c r="M3965" s="64" t="s">
        <v>837</v>
      </c>
      <c r="N3965" s="64">
        <v>10.75</v>
      </c>
    </row>
    <row r="3966" spans="1:14" x14ac:dyDescent="0.25">
      <c r="A3966" t="s">
        <v>834</v>
      </c>
      <c r="B3966" s="1" t="s">
        <v>1020</v>
      </c>
      <c r="C3966" s="291" t="s">
        <v>1014</v>
      </c>
      <c r="D3966" s="1">
        <v>7</v>
      </c>
      <c r="E3966" s="1">
        <v>4.97</v>
      </c>
      <c r="J3966" s="64" t="s">
        <v>834</v>
      </c>
      <c r="K3966" s="64" t="s">
        <v>1044</v>
      </c>
      <c r="L3966" s="64" t="s">
        <v>1025</v>
      </c>
      <c r="M3966" s="64" t="s">
        <v>837</v>
      </c>
      <c r="N3966" s="64">
        <v>12.77</v>
      </c>
    </row>
    <row r="3967" spans="1:14" x14ac:dyDescent="0.25">
      <c r="A3967" t="s">
        <v>834</v>
      </c>
      <c r="B3967" s="1" t="s">
        <v>1020</v>
      </c>
      <c r="C3967" s="291" t="s">
        <v>1014</v>
      </c>
      <c r="D3967" s="1">
        <v>8</v>
      </c>
      <c r="E3967" s="1">
        <v>5.18</v>
      </c>
      <c r="J3967" s="64" t="s">
        <v>834</v>
      </c>
      <c r="K3967" s="64" t="s">
        <v>1044</v>
      </c>
      <c r="L3967" s="64" t="s">
        <v>915</v>
      </c>
      <c r="M3967" s="64">
        <v>0</v>
      </c>
      <c r="N3967" s="64" t="s">
        <v>98</v>
      </c>
    </row>
    <row r="3968" spans="1:14" x14ac:dyDescent="0.25">
      <c r="A3968" t="s">
        <v>834</v>
      </c>
      <c r="B3968" s="1" t="s">
        <v>1020</v>
      </c>
      <c r="C3968" s="291" t="s">
        <v>1014</v>
      </c>
      <c r="D3968" s="1">
        <v>9</v>
      </c>
      <c r="E3968" s="1">
        <v>5.38</v>
      </c>
      <c r="J3968" s="64" t="s">
        <v>834</v>
      </c>
      <c r="K3968" s="64" t="s">
        <v>1044</v>
      </c>
      <c r="L3968" s="64" t="s">
        <v>917</v>
      </c>
      <c r="M3968" s="64">
        <v>0</v>
      </c>
      <c r="N3968" s="64" t="s">
        <v>98</v>
      </c>
    </row>
    <row r="3969" spans="1:14" x14ac:dyDescent="0.25">
      <c r="A3969" t="s">
        <v>834</v>
      </c>
      <c r="B3969" s="1" t="s">
        <v>1020</v>
      </c>
      <c r="C3969" s="291" t="s">
        <v>1014</v>
      </c>
      <c r="D3969" s="1">
        <v>10</v>
      </c>
      <c r="E3969" s="1">
        <v>5.58</v>
      </c>
      <c r="J3969" s="64" t="s">
        <v>834</v>
      </c>
      <c r="K3969" s="64" t="s">
        <v>1044</v>
      </c>
      <c r="L3969" s="64" t="s">
        <v>919</v>
      </c>
      <c r="M3969" s="64">
        <v>0</v>
      </c>
      <c r="N3969" s="64" t="s">
        <v>98</v>
      </c>
    </row>
    <row r="3970" spans="1:14" x14ac:dyDescent="0.25">
      <c r="A3970" t="s">
        <v>834</v>
      </c>
      <c r="B3970" s="1" t="s">
        <v>1020</v>
      </c>
      <c r="C3970" s="291" t="s">
        <v>1014</v>
      </c>
      <c r="D3970" s="1">
        <v>11</v>
      </c>
      <c r="E3970" s="1">
        <v>5.76</v>
      </c>
      <c r="J3970" s="64" t="s">
        <v>834</v>
      </c>
      <c r="K3970" s="64" t="s">
        <v>1044</v>
      </c>
      <c r="L3970" s="64" t="s">
        <v>920</v>
      </c>
      <c r="M3970" s="64" t="s">
        <v>837</v>
      </c>
      <c r="N3970" s="64">
        <v>13.6</v>
      </c>
    </row>
    <row r="3971" spans="1:14" x14ac:dyDescent="0.25">
      <c r="A3971" t="s">
        <v>834</v>
      </c>
      <c r="B3971" s="1" t="s">
        <v>1020</v>
      </c>
      <c r="C3971" s="291" t="s">
        <v>1014</v>
      </c>
      <c r="D3971" s="1">
        <v>12</v>
      </c>
      <c r="E3971" s="1">
        <v>5.93</v>
      </c>
      <c r="J3971" s="64" t="s">
        <v>834</v>
      </c>
      <c r="K3971" s="64" t="s">
        <v>1044</v>
      </c>
      <c r="L3971" s="64" t="s">
        <v>921</v>
      </c>
      <c r="M3971" s="64" t="s">
        <v>837</v>
      </c>
      <c r="N3971" s="64">
        <v>14.1</v>
      </c>
    </row>
    <row r="3972" spans="1:14" x14ac:dyDescent="0.25">
      <c r="A3972" t="s">
        <v>834</v>
      </c>
      <c r="B3972" s="1" t="s">
        <v>1020</v>
      </c>
      <c r="C3972" s="291" t="s">
        <v>1014</v>
      </c>
      <c r="D3972" s="1">
        <v>13</v>
      </c>
      <c r="E3972" s="1">
        <v>6.11</v>
      </c>
      <c r="J3972" s="64" t="s">
        <v>834</v>
      </c>
      <c r="K3972" s="64" t="s">
        <v>1044</v>
      </c>
      <c r="L3972" s="64" t="s">
        <v>922</v>
      </c>
      <c r="M3972" s="64" t="s">
        <v>837</v>
      </c>
      <c r="N3972" s="64">
        <v>14.3</v>
      </c>
    </row>
    <row r="3973" spans="1:14" x14ac:dyDescent="0.25">
      <c r="A3973" t="s">
        <v>834</v>
      </c>
      <c r="B3973" s="1" t="s">
        <v>1020</v>
      </c>
      <c r="C3973" s="291" t="s">
        <v>1014</v>
      </c>
      <c r="D3973" s="1">
        <v>14</v>
      </c>
      <c r="E3973" s="1">
        <v>6.28</v>
      </c>
      <c r="J3973" s="64" t="s">
        <v>834</v>
      </c>
      <c r="K3973" s="64" t="s">
        <v>1044</v>
      </c>
      <c r="L3973" s="64" t="s">
        <v>1028</v>
      </c>
      <c r="M3973" s="64" t="s">
        <v>837</v>
      </c>
      <c r="N3973" s="64">
        <v>15.71</v>
      </c>
    </row>
    <row r="3974" spans="1:14" x14ac:dyDescent="0.25">
      <c r="A3974" t="s">
        <v>834</v>
      </c>
      <c r="B3974" s="1" t="s">
        <v>1020</v>
      </c>
      <c r="C3974" s="291" t="s">
        <v>1014</v>
      </c>
      <c r="D3974" s="1">
        <v>15</v>
      </c>
      <c r="E3974" s="1">
        <v>6.46</v>
      </c>
      <c r="J3974" s="64" t="s">
        <v>834</v>
      </c>
      <c r="K3974" s="64" t="s">
        <v>1044</v>
      </c>
      <c r="L3974" s="64" t="s">
        <v>1029</v>
      </c>
      <c r="M3974" s="64" t="s">
        <v>837</v>
      </c>
      <c r="N3974" s="64">
        <v>18.260000000000002</v>
      </c>
    </row>
    <row r="3975" spans="1:14" x14ac:dyDescent="0.25">
      <c r="A3975" t="s">
        <v>834</v>
      </c>
      <c r="B3975" s="1" t="s">
        <v>1020</v>
      </c>
      <c r="C3975" s="291" t="s">
        <v>2410</v>
      </c>
      <c r="D3975" s="1">
        <v>-10</v>
      </c>
      <c r="E3975" s="1">
        <v>1.5</v>
      </c>
      <c r="J3975" s="64" t="s">
        <v>834</v>
      </c>
      <c r="K3975" s="64" t="s">
        <v>1044</v>
      </c>
      <c r="L3975" s="64" t="s">
        <v>927</v>
      </c>
      <c r="M3975" s="64">
        <v>0</v>
      </c>
      <c r="N3975" s="64" t="s">
        <v>98</v>
      </c>
    </row>
    <row r="3976" spans="1:14" x14ac:dyDescent="0.25">
      <c r="A3976" t="s">
        <v>834</v>
      </c>
      <c r="B3976" s="1" t="s">
        <v>1020</v>
      </c>
      <c r="C3976" s="291" t="s">
        <v>2410</v>
      </c>
      <c r="D3976" s="1">
        <v>-9</v>
      </c>
      <c r="E3976" s="1">
        <v>1.7</v>
      </c>
      <c r="J3976" s="64" t="s">
        <v>834</v>
      </c>
      <c r="K3976" s="64" t="s">
        <v>1044</v>
      </c>
      <c r="L3976" s="64" t="s">
        <v>929</v>
      </c>
      <c r="M3976" s="64">
        <v>0</v>
      </c>
      <c r="N3976" s="64" t="s">
        <v>98</v>
      </c>
    </row>
    <row r="3977" spans="1:14" x14ac:dyDescent="0.25">
      <c r="A3977" t="s">
        <v>834</v>
      </c>
      <c r="B3977" s="1" t="s">
        <v>1020</v>
      </c>
      <c r="C3977" s="291" t="s">
        <v>2410</v>
      </c>
      <c r="D3977" s="1">
        <v>-8</v>
      </c>
      <c r="E3977" s="1">
        <v>1.9</v>
      </c>
      <c r="J3977" s="64" t="s">
        <v>834</v>
      </c>
      <c r="K3977" s="64" t="s">
        <v>1044</v>
      </c>
      <c r="L3977" s="64" t="s">
        <v>931</v>
      </c>
      <c r="M3977" s="64">
        <v>0</v>
      </c>
      <c r="N3977" s="64" t="s">
        <v>98</v>
      </c>
    </row>
    <row r="3978" spans="1:14" x14ac:dyDescent="0.25">
      <c r="A3978" t="s">
        <v>834</v>
      </c>
      <c r="B3978" s="1" t="s">
        <v>1020</v>
      </c>
      <c r="C3978" s="291" t="s">
        <v>2410</v>
      </c>
      <c r="D3978" s="1">
        <v>-7</v>
      </c>
      <c r="E3978" s="1">
        <v>2.1</v>
      </c>
      <c r="J3978" s="64" t="s">
        <v>834</v>
      </c>
      <c r="K3978" s="64" t="s">
        <v>1044</v>
      </c>
      <c r="L3978" s="64" t="s">
        <v>932</v>
      </c>
      <c r="M3978" s="64" t="s">
        <v>837</v>
      </c>
      <c r="N3978" s="64">
        <v>18.8</v>
      </c>
    </row>
    <row r="3979" spans="1:14" x14ac:dyDescent="0.25">
      <c r="A3979" t="s">
        <v>834</v>
      </c>
      <c r="B3979" s="1" t="s">
        <v>1020</v>
      </c>
      <c r="C3979" s="291" t="s">
        <v>2410</v>
      </c>
      <c r="D3979" s="1">
        <v>-6</v>
      </c>
      <c r="E3979" s="1">
        <v>2.2999999999999998</v>
      </c>
      <c r="J3979" s="64" t="s">
        <v>834</v>
      </c>
      <c r="K3979" s="64" t="s">
        <v>1044</v>
      </c>
      <c r="L3979" s="64" t="s">
        <v>933</v>
      </c>
      <c r="M3979" s="64" t="s">
        <v>837</v>
      </c>
      <c r="N3979" s="64">
        <v>18.5</v>
      </c>
    </row>
    <row r="3980" spans="1:14" x14ac:dyDescent="0.25">
      <c r="A3980" t="s">
        <v>834</v>
      </c>
      <c r="B3980" s="1" t="s">
        <v>1020</v>
      </c>
      <c r="C3980" s="291" t="s">
        <v>2410</v>
      </c>
      <c r="D3980" s="1">
        <v>-5</v>
      </c>
      <c r="E3980" s="1">
        <v>2.5</v>
      </c>
      <c r="J3980" s="64" t="s">
        <v>834</v>
      </c>
      <c r="K3980" s="64" t="s">
        <v>1044</v>
      </c>
      <c r="L3980" s="64" t="s">
        <v>934</v>
      </c>
      <c r="M3980" s="64" t="s">
        <v>837</v>
      </c>
      <c r="N3980" s="64">
        <v>20.399999999999999</v>
      </c>
    </row>
    <row r="3981" spans="1:14" x14ac:dyDescent="0.25">
      <c r="A3981" t="s">
        <v>834</v>
      </c>
      <c r="B3981" s="1" t="s">
        <v>1020</v>
      </c>
      <c r="C3981" s="291" t="s">
        <v>2410</v>
      </c>
      <c r="D3981" s="1">
        <v>-4</v>
      </c>
      <c r="E3981" s="1">
        <v>2.7</v>
      </c>
      <c r="J3981" s="64" t="s">
        <v>834</v>
      </c>
      <c r="K3981" s="64" t="s">
        <v>1044</v>
      </c>
      <c r="L3981" s="64" t="s">
        <v>1032</v>
      </c>
      <c r="M3981" s="64" t="s">
        <v>837</v>
      </c>
      <c r="N3981" s="64">
        <v>20.63</v>
      </c>
    </row>
    <row r="3982" spans="1:14" x14ac:dyDescent="0.25">
      <c r="A3982" t="s">
        <v>834</v>
      </c>
      <c r="B3982" s="1" t="s">
        <v>1020</v>
      </c>
      <c r="C3982" s="291" t="s">
        <v>2410</v>
      </c>
      <c r="D3982" s="1">
        <v>-3</v>
      </c>
      <c r="E3982" s="1">
        <v>2.89</v>
      </c>
      <c r="J3982" s="64" t="s">
        <v>834</v>
      </c>
      <c r="K3982" s="64" t="s">
        <v>1044</v>
      </c>
      <c r="L3982" s="64" t="s">
        <v>1033</v>
      </c>
      <c r="M3982" s="64" t="s">
        <v>837</v>
      </c>
      <c r="N3982" s="64">
        <v>23.44</v>
      </c>
    </row>
    <row r="3983" spans="1:14" x14ac:dyDescent="0.25">
      <c r="A3983" t="s">
        <v>834</v>
      </c>
      <c r="B3983" s="1" t="s">
        <v>1020</v>
      </c>
      <c r="C3983" s="291" t="s">
        <v>2410</v>
      </c>
      <c r="D3983" s="1">
        <v>-2</v>
      </c>
      <c r="E3983" s="1">
        <v>3.09</v>
      </c>
      <c r="J3983" s="64" t="s">
        <v>834</v>
      </c>
      <c r="K3983" s="64" t="s">
        <v>1044</v>
      </c>
      <c r="L3983" s="64" t="s">
        <v>939</v>
      </c>
      <c r="M3983" s="64">
        <v>0</v>
      </c>
      <c r="N3983" s="64" t="s">
        <v>98</v>
      </c>
    </row>
    <row r="3984" spans="1:14" x14ac:dyDescent="0.25">
      <c r="A3984" t="s">
        <v>834</v>
      </c>
      <c r="B3984" s="1" t="s">
        <v>1020</v>
      </c>
      <c r="C3984" s="291" t="s">
        <v>2410</v>
      </c>
      <c r="D3984" s="1">
        <v>-1</v>
      </c>
      <c r="E3984" s="1">
        <v>3.28</v>
      </c>
      <c r="J3984" s="64" t="s">
        <v>834</v>
      </c>
      <c r="K3984" s="64" t="s">
        <v>1044</v>
      </c>
      <c r="L3984" s="64" t="s">
        <v>941</v>
      </c>
      <c r="M3984" s="64">
        <v>0</v>
      </c>
      <c r="N3984" s="64" t="s">
        <v>98</v>
      </c>
    </row>
    <row r="3985" spans="1:14" x14ac:dyDescent="0.25">
      <c r="A3985" t="s">
        <v>834</v>
      </c>
      <c r="B3985" s="1" t="s">
        <v>1020</v>
      </c>
      <c r="C3985" s="291" t="s">
        <v>2410</v>
      </c>
      <c r="D3985" s="1">
        <v>0</v>
      </c>
      <c r="E3985" s="1">
        <v>3.48</v>
      </c>
      <c r="J3985" s="64" t="s">
        <v>834</v>
      </c>
      <c r="K3985" s="64" t="s">
        <v>1044</v>
      </c>
      <c r="L3985" s="64" t="s">
        <v>943</v>
      </c>
      <c r="M3985" s="64">
        <v>0</v>
      </c>
      <c r="N3985" s="64" t="s">
        <v>98</v>
      </c>
    </row>
    <row r="3986" spans="1:14" x14ac:dyDescent="0.25">
      <c r="A3986" t="s">
        <v>834</v>
      </c>
      <c r="B3986" s="1" t="s">
        <v>1020</v>
      </c>
      <c r="C3986" s="291" t="s">
        <v>2410</v>
      </c>
      <c r="D3986" s="1">
        <v>1</v>
      </c>
      <c r="E3986" s="1">
        <v>3.68</v>
      </c>
      <c r="J3986" s="64" t="s">
        <v>834</v>
      </c>
      <c r="K3986" s="64" t="s">
        <v>1044</v>
      </c>
      <c r="L3986" s="64" t="s">
        <v>944</v>
      </c>
      <c r="M3986" s="64" t="s">
        <v>837</v>
      </c>
      <c r="N3986" s="64">
        <v>26</v>
      </c>
    </row>
    <row r="3987" spans="1:14" x14ac:dyDescent="0.25">
      <c r="A3987" t="s">
        <v>834</v>
      </c>
      <c r="B3987" s="1" t="s">
        <v>1020</v>
      </c>
      <c r="C3987" s="291" t="s">
        <v>2410</v>
      </c>
      <c r="D3987" s="1">
        <v>2</v>
      </c>
      <c r="E3987" s="1">
        <v>3.89</v>
      </c>
      <c r="J3987" s="64" t="s">
        <v>834</v>
      </c>
      <c r="K3987" s="64" t="s">
        <v>1044</v>
      </c>
      <c r="L3987" s="64" t="s">
        <v>945</v>
      </c>
      <c r="M3987" s="64" t="s">
        <v>837</v>
      </c>
      <c r="N3987" s="64">
        <v>25</v>
      </c>
    </row>
    <row r="3988" spans="1:14" x14ac:dyDescent="0.25">
      <c r="A3988" t="s">
        <v>834</v>
      </c>
      <c r="B3988" s="1" t="s">
        <v>1020</v>
      </c>
      <c r="C3988" s="291" t="s">
        <v>2410</v>
      </c>
      <c r="D3988" s="1">
        <v>3</v>
      </c>
      <c r="E3988" s="1">
        <v>4.09</v>
      </c>
      <c r="J3988" s="64" t="s">
        <v>834</v>
      </c>
      <c r="K3988" s="64" t="s">
        <v>1044</v>
      </c>
      <c r="L3988" s="64" t="s">
        <v>946</v>
      </c>
      <c r="M3988" s="64" t="s">
        <v>837</v>
      </c>
      <c r="N3988" s="64">
        <v>25.3</v>
      </c>
    </row>
    <row r="3989" spans="1:14" x14ac:dyDescent="0.25">
      <c r="A3989" t="s">
        <v>834</v>
      </c>
      <c r="B3989" s="1" t="s">
        <v>1020</v>
      </c>
      <c r="C3989" s="291" t="s">
        <v>2410</v>
      </c>
      <c r="D3989" s="1">
        <v>4</v>
      </c>
      <c r="E3989" s="1">
        <v>4.3</v>
      </c>
      <c r="J3989" s="64" t="s">
        <v>834</v>
      </c>
      <c r="K3989" s="64" t="s">
        <v>1044</v>
      </c>
      <c r="L3989" s="64" t="s">
        <v>1036</v>
      </c>
      <c r="M3989" s="64" t="s">
        <v>837</v>
      </c>
      <c r="N3989" s="64">
        <v>28.17</v>
      </c>
    </row>
    <row r="3990" spans="1:14" x14ac:dyDescent="0.25">
      <c r="A3990" t="s">
        <v>834</v>
      </c>
      <c r="B3990" s="1" t="s">
        <v>1020</v>
      </c>
      <c r="C3990" s="291" t="s">
        <v>2410</v>
      </c>
      <c r="D3990" s="1">
        <v>5</v>
      </c>
      <c r="E3990" s="1">
        <v>4.5</v>
      </c>
      <c r="J3990" s="64" t="s">
        <v>834</v>
      </c>
      <c r="K3990" s="64" t="s">
        <v>1044</v>
      </c>
      <c r="L3990" s="64" t="s">
        <v>1037</v>
      </c>
      <c r="M3990" s="64" t="s">
        <v>837</v>
      </c>
      <c r="N3990" s="64">
        <v>27.66</v>
      </c>
    </row>
    <row r="3991" spans="1:14" x14ac:dyDescent="0.25">
      <c r="A3991" t="s">
        <v>834</v>
      </c>
      <c r="B3991" s="1" t="s">
        <v>1020</v>
      </c>
      <c r="C3991" s="291" t="s">
        <v>2410</v>
      </c>
      <c r="D3991" s="1">
        <v>6</v>
      </c>
      <c r="E3991" s="1">
        <v>4.68</v>
      </c>
      <c r="J3991" s="64" t="s">
        <v>834</v>
      </c>
      <c r="K3991" s="64" t="s">
        <v>1044</v>
      </c>
      <c r="L3991" s="64" t="s">
        <v>951</v>
      </c>
      <c r="M3991" s="64">
        <v>0</v>
      </c>
      <c r="N3991" s="64" t="s">
        <v>98</v>
      </c>
    </row>
    <row r="3992" spans="1:14" x14ac:dyDescent="0.25">
      <c r="A3992" t="s">
        <v>834</v>
      </c>
      <c r="B3992" s="1" t="s">
        <v>1020</v>
      </c>
      <c r="C3992" s="291" t="s">
        <v>2410</v>
      </c>
      <c r="D3992" s="1">
        <v>7</v>
      </c>
      <c r="E3992" s="1">
        <v>4.8600000000000003</v>
      </c>
      <c r="J3992" s="64" t="s">
        <v>834</v>
      </c>
      <c r="K3992" s="64" t="s">
        <v>1044</v>
      </c>
      <c r="L3992" s="64" t="s">
        <v>953</v>
      </c>
      <c r="M3992" s="64">
        <v>0</v>
      </c>
      <c r="N3992" s="64" t="s">
        <v>98</v>
      </c>
    </row>
    <row r="3993" spans="1:14" x14ac:dyDescent="0.25">
      <c r="A3993" t="s">
        <v>834</v>
      </c>
      <c r="B3993" s="1" t="s">
        <v>1020</v>
      </c>
      <c r="C3993" s="291" t="s">
        <v>2410</v>
      </c>
      <c r="D3993" s="1">
        <v>8</v>
      </c>
      <c r="E3993" s="1">
        <v>5.03</v>
      </c>
      <c r="J3993" s="64" t="s">
        <v>834</v>
      </c>
      <c r="K3993" s="64" t="s">
        <v>1044</v>
      </c>
      <c r="L3993" s="64" t="s">
        <v>956</v>
      </c>
      <c r="M3993" s="64" t="s">
        <v>837</v>
      </c>
      <c r="N3993" s="64">
        <v>27.2</v>
      </c>
    </row>
    <row r="3994" spans="1:14" x14ac:dyDescent="0.25">
      <c r="A3994" t="s">
        <v>834</v>
      </c>
      <c r="B3994" s="1" t="s">
        <v>1020</v>
      </c>
      <c r="C3994" s="291" t="s">
        <v>2410</v>
      </c>
      <c r="D3994" s="1">
        <v>9</v>
      </c>
      <c r="E3994" s="1">
        <v>5.21</v>
      </c>
      <c r="J3994" s="64" t="s">
        <v>834</v>
      </c>
      <c r="K3994" s="64" t="s">
        <v>1044</v>
      </c>
      <c r="L3994" s="64" t="s">
        <v>957</v>
      </c>
      <c r="M3994" s="64" t="s">
        <v>837</v>
      </c>
      <c r="N3994" s="64">
        <v>30.2</v>
      </c>
    </row>
    <row r="3995" spans="1:14" x14ac:dyDescent="0.25">
      <c r="A3995" t="s">
        <v>834</v>
      </c>
      <c r="B3995" s="1" t="s">
        <v>1020</v>
      </c>
      <c r="C3995" s="291" t="s">
        <v>2410</v>
      </c>
      <c r="D3995" s="1">
        <v>10</v>
      </c>
      <c r="E3995" s="1">
        <v>5.39</v>
      </c>
      <c r="J3995" s="64" t="s">
        <v>834</v>
      </c>
      <c r="K3995" s="64" t="s">
        <v>1044</v>
      </c>
      <c r="L3995" s="64" t="s">
        <v>958</v>
      </c>
      <c r="M3995" s="64" t="s">
        <v>837</v>
      </c>
      <c r="N3995" s="64">
        <v>27.8</v>
      </c>
    </row>
    <row r="3996" spans="1:14" x14ac:dyDescent="0.25">
      <c r="A3996" t="s">
        <v>834</v>
      </c>
      <c r="B3996" s="1" t="s">
        <v>1020</v>
      </c>
      <c r="C3996" s="291" t="s">
        <v>2410</v>
      </c>
      <c r="D3996" s="1">
        <v>11</v>
      </c>
      <c r="E3996" s="1">
        <v>5.62</v>
      </c>
      <c r="J3996" s="64" t="s">
        <v>834</v>
      </c>
      <c r="K3996" s="64" t="s">
        <v>1044</v>
      </c>
      <c r="L3996" s="64" t="s">
        <v>927</v>
      </c>
      <c r="M3996" s="64">
        <v>0</v>
      </c>
      <c r="N3996" s="64" t="s">
        <v>98</v>
      </c>
    </row>
    <row r="3997" spans="1:14" x14ac:dyDescent="0.25">
      <c r="A3997" t="s">
        <v>834</v>
      </c>
      <c r="B3997" s="1" t="s">
        <v>1020</v>
      </c>
      <c r="C3997" s="291" t="s">
        <v>2410</v>
      </c>
      <c r="D3997" s="1">
        <v>12</v>
      </c>
      <c r="E3997" s="1">
        <v>5.84</v>
      </c>
      <c r="J3997" s="64" t="s">
        <v>834</v>
      </c>
      <c r="K3997" s="64" t="s">
        <v>1044</v>
      </c>
      <c r="L3997" s="64" t="s">
        <v>929</v>
      </c>
      <c r="M3997" s="64">
        <v>0</v>
      </c>
      <c r="N3997" s="64" t="s">
        <v>98</v>
      </c>
    </row>
    <row r="3998" spans="1:14" x14ac:dyDescent="0.25">
      <c r="A3998" t="s">
        <v>834</v>
      </c>
      <c r="B3998" s="1" t="s">
        <v>1020</v>
      </c>
      <c r="C3998" s="291" t="s">
        <v>2410</v>
      </c>
      <c r="D3998" s="1">
        <v>13</v>
      </c>
      <c r="E3998" s="1">
        <v>6.07</v>
      </c>
      <c r="J3998" s="64" t="s">
        <v>834</v>
      </c>
      <c r="K3998" s="64" t="s">
        <v>1044</v>
      </c>
      <c r="L3998" s="64" t="s">
        <v>931</v>
      </c>
      <c r="M3998" s="64">
        <v>0</v>
      </c>
      <c r="N3998" s="64" t="s">
        <v>98</v>
      </c>
    </row>
    <row r="3999" spans="1:14" x14ac:dyDescent="0.25">
      <c r="A3999" t="s">
        <v>834</v>
      </c>
      <c r="B3999" s="1" t="s">
        <v>1020</v>
      </c>
      <c r="C3999" s="291" t="s">
        <v>2410</v>
      </c>
      <c r="D3999" s="1">
        <v>14</v>
      </c>
      <c r="E3999" s="1">
        <v>6.29</v>
      </c>
      <c r="J3999" s="64" t="s">
        <v>834</v>
      </c>
      <c r="K3999" s="64" t="s">
        <v>1044</v>
      </c>
      <c r="L3999" s="64" t="s">
        <v>932</v>
      </c>
      <c r="M3999" s="64" t="s">
        <v>837</v>
      </c>
      <c r="N3999" s="64">
        <v>18.8</v>
      </c>
    </row>
    <row r="4000" spans="1:14" x14ac:dyDescent="0.25">
      <c r="A4000" t="s">
        <v>834</v>
      </c>
      <c r="B4000" s="1" t="s">
        <v>1020</v>
      </c>
      <c r="C4000" s="291" t="s">
        <v>2410</v>
      </c>
      <c r="D4000" s="1">
        <v>15</v>
      </c>
      <c r="E4000" s="1">
        <v>6.52</v>
      </c>
      <c r="J4000" s="64" t="s">
        <v>834</v>
      </c>
      <c r="K4000" s="64" t="s">
        <v>1044</v>
      </c>
      <c r="L4000" s="64" t="s">
        <v>933</v>
      </c>
      <c r="M4000" s="64" t="s">
        <v>837</v>
      </c>
      <c r="N4000" s="64">
        <v>18.5</v>
      </c>
    </row>
    <row r="4001" spans="1:14" x14ac:dyDescent="0.25">
      <c r="A4001" t="s">
        <v>834</v>
      </c>
      <c r="B4001" s="1" t="s">
        <v>1020</v>
      </c>
      <c r="C4001" s="291" t="s">
        <v>1015</v>
      </c>
      <c r="D4001" s="1">
        <v>-10</v>
      </c>
      <c r="E4001" s="1">
        <v>2.04</v>
      </c>
      <c r="J4001" s="64" t="s">
        <v>834</v>
      </c>
      <c r="K4001" s="64" t="s">
        <v>1044</v>
      </c>
      <c r="L4001" s="64" t="s">
        <v>934</v>
      </c>
      <c r="M4001" s="64" t="s">
        <v>837</v>
      </c>
      <c r="N4001" s="64">
        <v>20.399999999999999</v>
      </c>
    </row>
    <row r="4002" spans="1:14" x14ac:dyDescent="0.25">
      <c r="A4002" t="s">
        <v>834</v>
      </c>
      <c r="B4002" s="1" t="s">
        <v>1020</v>
      </c>
      <c r="C4002" s="291" t="s">
        <v>1015</v>
      </c>
      <c r="D4002" s="1">
        <v>-9</v>
      </c>
      <c r="E4002" s="1">
        <v>2.2200000000000002</v>
      </c>
      <c r="J4002" s="64" t="s">
        <v>834</v>
      </c>
      <c r="K4002" s="64" t="s">
        <v>1044</v>
      </c>
      <c r="L4002" s="64" t="s">
        <v>939</v>
      </c>
      <c r="M4002" s="64">
        <v>0</v>
      </c>
      <c r="N4002" s="64" t="s">
        <v>98</v>
      </c>
    </row>
    <row r="4003" spans="1:14" x14ac:dyDescent="0.25">
      <c r="A4003" t="s">
        <v>834</v>
      </c>
      <c r="B4003" s="1" t="s">
        <v>1020</v>
      </c>
      <c r="C4003" s="291" t="s">
        <v>1015</v>
      </c>
      <c r="D4003" s="1">
        <v>-8</v>
      </c>
      <c r="E4003" s="1">
        <v>2.39</v>
      </c>
      <c r="J4003" s="64" t="s">
        <v>834</v>
      </c>
      <c r="K4003" s="64" t="s">
        <v>1044</v>
      </c>
      <c r="L4003" s="64" t="s">
        <v>941</v>
      </c>
      <c r="M4003" s="64">
        <v>0</v>
      </c>
      <c r="N4003" s="64" t="s">
        <v>98</v>
      </c>
    </row>
    <row r="4004" spans="1:14" x14ac:dyDescent="0.25">
      <c r="A4004" t="s">
        <v>834</v>
      </c>
      <c r="B4004" s="1" t="s">
        <v>1020</v>
      </c>
      <c r="C4004" s="291" t="s">
        <v>1015</v>
      </c>
      <c r="D4004" s="1">
        <v>-7</v>
      </c>
      <c r="E4004" s="1">
        <v>2.57</v>
      </c>
      <c r="J4004" s="64" t="s">
        <v>834</v>
      </c>
      <c r="K4004" s="64" t="s">
        <v>1044</v>
      </c>
      <c r="L4004" s="64" t="s">
        <v>943</v>
      </c>
      <c r="M4004" s="64">
        <v>0</v>
      </c>
      <c r="N4004" s="64" t="s">
        <v>98</v>
      </c>
    </row>
    <row r="4005" spans="1:14" x14ac:dyDescent="0.25">
      <c r="A4005" t="s">
        <v>834</v>
      </c>
      <c r="B4005" s="1" t="s">
        <v>1020</v>
      </c>
      <c r="C4005" s="291" t="s">
        <v>1015</v>
      </c>
      <c r="D4005" s="1">
        <v>-6</v>
      </c>
      <c r="E4005" s="1">
        <v>2.74</v>
      </c>
      <c r="J4005" s="64" t="s">
        <v>834</v>
      </c>
      <c r="K4005" s="64" t="s">
        <v>1044</v>
      </c>
      <c r="L4005" s="64" t="s">
        <v>944</v>
      </c>
      <c r="M4005" s="64" t="s">
        <v>837</v>
      </c>
      <c r="N4005" s="64">
        <v>26</v>
      </c>
    </row>
    <row r="4006" spans="1:14" x14ac:dyDescent="0.25">
      <c r="A4006" t="s">
        <v>834</v>
      </c>
      <c r="B4006" s="1" t="s">
        <v>1020</v>
      </c>
      <c r="C4006" s="291" t="s">
        <v>1015</v>
      </c>
      <c r="D4006" s="1">
        <v>-5</v>
      </c>
      <c r="E4006" s="1">
        <v>2.92</v>
      </c>
      <c r="J4006" s="64" t="s">
        <v>834</v>
      </c>
      <c r="K4006" s="64" t="s">
        <v>1044</v>
      </c>
      <c r="L4006" s="64" t="s">
        <v>945</v>
      </c>
      <c r="M4006" s="64" t="s">
        <v>837</v>
      </c>
      <c r="N4006" s="64">
        <v>25</v>
      </c>
    </row>
    <row r="4007" spans="1:14" x14ac:dyDescent="0.25">
      <c r="A4007" t="s">
        <v>834</v>
      </c>
      <c r="B4007" s="1" t="s">
        <v>1020</v>
      </c>
      <c r="C4007" s="291" t="s">
        <v>1015</v>
      </c>
      <c r="D4007" s="1">
        <v>-4</v>
      </c>
      <c r="E4007" s="1">
        <v>3.14</v>
      </c>
      <c r="J4007" s="64" t="s">
        <v>834</v>
      </c>
      <c r="K4007" s="64" t="s">
        <v>1044</v>
      </c>
      <c r="L4007" s="64" t="s">
        <v>946</v>
      </c>
      <c r="M4007" s="64" t="s">
        <v>837</v>
      </c>
      <c r="N4007" s="64">
        <v>25.3</v>
      </c>
    </row>
    <row r="4008" spans="1:14" x14ac:dyDescent="0.25">
      <c r="A4008" t="s">
        <v>834</v>
      </c>
      <c r="B4008" s="1" t="s">
        <v>1020</v>
      </c>
      <c r="C4008" s="291" t="s">
        <v>1015</v>
      </c>
      <c r="D4008" s="1">
        <v>-3</v>
      </c>
      <c r="E4008" s="1">
        <v>3.35</v>
      </c>
      <c r="J4008" s="64" t="s">
        <v>834</v>
      </c>
      <c r="K4008" s="64" t="s">
        <v>1044</v>
      </c>
      <c r="L4008" s="64" t="s">
        <v>951</v>
      </c>
      <c r="M4008" s="64">
        <v>0</v>
      </c>
      <c r="N4008" s="64" t="s">
        <v>98</v>
      </c>
    </row>
    <row r="4009" spans="1:14" x14ac:dyDescent="0.25">
      <c r="A4009" t="s">
        <v>834</v>
      </c>
      <c r="B4009" s="1" t="s">
        <v>1020</v>
      </c>
      <c r="C4009" s="291" t="s">
        <v>1015</v>
      </c>
      <c r="D4009" s="1">
        <v>-2</v>
      </c>
      <c r="E4009" s="1">
        <v>3.57</v>
      </c>
      <c r="J4009" s="64" t="s">
        <v>834</v>
      </c>
      <c r="K4009" s="64" t="s">
        <v>1044</v>
      </c>
      <c r="L4009" s="64" t="s">
        <v>953</v>
      </c>
      <c r="M4009" s="64">
        <v>0</v>
      </c>
      <c r="N4009" s="64" t="s">
        <v>98</v>
      </c>
    </row>
    <row r="4010" spans="1:14" x14ac:dyDescent="0.25">
      <c r="A4010" t="s">
        <v>834</v>
      </c>
      <c r="B4010" s="1" t="s">
        <v>1020</v>
      </c>
      <c r="C4010" s="291" t="s">
        <v>1015</v>
      </c>
      <c r="D4010" s="1">
        <v>-1</v>
      </c>
      <c r="E4010" s="1">
        <v>3.78</v>
      </c>
      <c r="J4010" s="64" t="s">
        <v>834</v>
      </c>
      <c r="K4010" s="64" t="s">
        <v>1044</v>
      </c>
      <c r="L4010" s="64" t="s">
        <v>956</v>
      </c>
      <c r="M4010" s="64" t="s">
        <v>837</v>
      </c>
      <c r="N4010" s="64">
        <v>27.2</v>
      </c>
    </row>
    <row r="4011" spans="1:14" x14ac:dyDescent="0.25">
      <c r="A4011" t="s">
        <v>834</v>
      </c>
      <c r="B4011" s="1" t="s">
        <v>1020</v>
      </c>
      <c r="C4011" s="291" t="s">
        <v>1015</v>
      </c>
      <c r="D4011" s="1">
        <v>0</v>
      </c>
      <c r="E4011" s="1">
        <v>4</v>
      </c>
      <c r="J4011" s="64" t="s">
        <v>834</v>
      </c>
      <c r="K4011" s="64" t="s">
        <v>1044</v>
      </c>
      <c r="L4011" s="64" t="s">
        <v>957</v>
      </c>
      <c r="M4011" s="64" t="s">
        <v>837</v>
      </c>
      <c r="N4011" s="64">
        <v>30.2</v>
      </c>
    </row>
    <row r="4012" spans="1:14" x14ac:dyDescent="0.25">
      <c r="A4012" t="s">
        <v>834</v>
      </c>
      <c r="B4012" s="1" t="s">
        <v>1020</v>
      </c>
      <c r="C4012" s="291" t="s">
        <v>1015</v>
      </c>
      <c r="D4012" s="1">
        <v>1</v>
      </c>
      <c r="E4012" s="1">
        <v>4.16</v>
      </c>
      <c r="J4012" s="64" t="s">
        <v>834</v>
      </c>
      <c r="K4012" s="64" t="s">
        <v>1044</v>
      </c>
      <c r="L4012" s="64" t="s">
        <v>958</v>
      </c>
      <c r="M4012" s="64" t="s">
        <v>837</v>
      </c>
      <c r="N4012" s="64">
        <v>27.8</v>
      </c>
    </row>
    <row r="4013" spans="1:14" x14ac:dyDescent="0.25">
      <c r="A4013" t="s">
        <v>834</v>
      </c>
      <c r="B4013" s="1" t="s">
        <v>1020</v>
      </c>
      <c r="C4013" s="291" t="s">
        <v>1015</v>
      </c>
      <c r="D4013" s="1">
        <v>2</v>
      </c>
      <c r="E4013" s="1">
        <v>4.32</v>
      </c>
      <c r="J4013" s="64" t="s">
        <v>834</v>
      </c>
      <c r="K4013" s="64" t="s">
        <v>1044</v>
      </c>
      <c r="L4013" s="64" t="s">
        <v>927</v>
      </c>
      <c r="M4013" s="64">
        <v>0</v>
      </c>
      <c r="N4013" s="64" t="s">
        <v>98</v>
      </c>
    </row>
    <row r="4014" spans="1:14" x14ac:dyDescent="0.25">
      <c r="A4014" t="s">
        <v>834</v>
      </c>
      <c r="B4014" s="1" t="s">
        <v>1020</v>
      </c>
      <c r="C4014" s="291" t="s">
        <v>1015</v>
      </c>
      <c r="D4014" s="1">
        <v>3</v>
      </c>
      <c r="E4014" s="1">
        <v>4.49</v>
      </c>
      <c r="J4014" s="64" t="s">
        <v>834</v>
      </c>
      <c r="K4014" s="64" t="s">
        <v>1044</v>
      </c>
      <c r="L4014" s="64" t="s">
        <v>929</v>
      </c>
      <c r="M4014" s="64">
        <v>0</v>
      </c>
      <c r="N4014" s="64" t="s">
        <v>98</v>
      </c>
    </row>
    <row r="4015" spans="1:14" x14ac:dyDescent="0.25">
      <c r="A4015" t="s">
        <v>834</v>
      </c>
      <c r="B4015" s="1" t="s">
        <v>1020</v>
      </c>
      <c r="C4015" s="291" t="s">
        <v>1015</v>
      </c>
      <c r="D4015" s="1">
        <v>4</v>
      </c>
      <c r="E4015" s="1">
        <v>4.6500000000000004</v>
      </c>
      <c r="J4015" s="64" t="s">
        <v>834</v>
      </c>
      <c r="K4015" s="64" t="s">
        <v>1044</v>
      </c>
      <c r="L4015" s="64" t="s">
        <v>931</v>
      </c>
      <c r="M4015" s="64">
        <v>0</v>
      </c>
      <c r="N4015" s="64" t="s">
        <v>98</v>
      </c>
    </row>
    <row r="4016" spans="1:14" x14ac:dyDescent="0.25">
      <c r="A4016" t="s">
        <v>834</v>
      </c>
      <c r="B4016" s="1" t="s">
        <v>1020</v>
      </c>
      <c r="C4016" s="291" t="s">
        <v>1015</v>
      </c>
      <c r="D4016" s="1">
        <v>5</v>
      </c>
      <c r="E4016" s="1">
        <v>4.8099999999999996</v>
      </c>
      <c r="J4016" s="64" t="s">
        <v>834</v>
      </c>
      <c r="K4016" s="64" t="s">
        <v>1044</v>
      </c>
      <c r="L4016" s="64" t="s">
        <v>932</v>
      </c>
      <c r="M4016" s="64" t="s">
        <v>837</v>
      </c>
      <c r="N4016" s="64">
        <v>18.8</v>
      </c>
    </row>
    <row r="4017" spans="1:14" x14ac:dyDescent="0.25">
      <c r="A4017" t="s">
        <v>834</v>
      </c>
      <c r="B4017" s="1" t="s">
        <v>1020</v>
      </c>
      <c r="C4017" s="291" t="s">
        <v>1015</v>
      </c>
      <c r="D4017" s="1">
        <v>6</v>
      </c>
      <c r="E4017" s="1">
        <v>5.0199999999999996</v>
      </c>
      <c r="J4017" s="64" t="s">
        <v>834</v>
      </c>
      <c r="K4017" s="64" t="s">
        <v>1044</v>
      </c>
      <c r="L4017" s="64" t="s">
        <v>933</v>
      </c>
      <c r="M4017" s="64" t="s">
        <v>837</v>
      </c>
      <c r="N4017" s="64">
        <v>18.5</v>
      </c>
    </row>
    <row r="4018" spans="1:14" x14ac:dyDescent="0.25">
      <c r="A4018" t="s">
        <v>834</v>
      </c>
      <c r="B4018" s="1" t="s">
        <v>1020</v>
      </c>
      <c r="C4018" s="291" t="s">
        <v>1015</v>
      </c>
      <c r="D4018" s="1">
        <v>7</v>
      </c>
      <c r="E4018" s="1">
        <v>5.23</v>
      </c>
      <c r="J4018" s="64" t="s">
        <v>834</v>
      </c>
      <c r="K4018" s="64" t="s">
        <v>1044</v>
      </c>
      <c r="L4018" s="64" t="s">
        <v>934</v>
      </c>
      <c r="M4018" s="64" t="s">
        <v>837</v>
      </c>
      <c r="N4018" s="64">
        <v>20.399999999999999</v>
      </c>
    </row>
    <row r="4019" spans="1:14" x14ac:dyDescent="0.25">
      <c r="A4019" t="s">
        <v>834</v>
      </c>
      <c r="B4019" s="1" t="s">
        <v>1020</v>
      </c>
      <c r="C4019" s="291" t="s">
        <v>1015</v>
      </c>
      <c r="D4019" s="1">
        <v>8</v>
      </c>
      <c r="E4019" s="1">
        <v>5.45</v>
      </c>
      <c r="J4019" s="64" t="s">
        <v>834</v>
      </c>
      <c r="K4019" s="64" t="s">
        <v>1044</v>
      </c>
      <c r="L4019" s="64" t="s">
        <v>939</v>
      </c>
      <c r="M4019" s="64">
        <v>0</v>
      </c>
      <c r="N4019" s="64" t="s">
        <v>98</v>
      </c>
    </row>
    <row r="4020" spans="1:14" x14ac:dyDescent="0.25">
      <c r="A4020" t="s">
        <v>834</v>
      </c>
      <c r="B4020" s="1" t="s">
        <v>1020</v>
      </c>
      <c r="C4020" s="291" t="s">
        <v>1015</v>
      </c>
      <c r="D4020" s="1">
        <v>9</v>
      </c>
      <c r="E4020" s="1">
        <v>5.66</v>
      </c>
      <c r="J4020" s="64" t="s">
        <v>834</v>
      </c>
      <c r="K4020" s="64" t="s">
        <v>1044</v>
      </c>
      <c r="L4020" s="64" t="s">
        <v>941</v>
      </c>
      <c r="M4020" s="64">
        <v>0</v>
      </c>
      <c r="N4020" s="64" t="s">
        <v>98</v>
      </c>
    </row>
    <row r="4021" spans="1:14" x14ac:dyDescent="0.25">
      <c r="A4021" t="s">
        <v>834</v>
      </c>
      <c r="B4021" s="1" t="s">
        <v>1020</v>
      </c>
      <c r="C4021" s="291" t="s">
        <v>1015</v>
      </c>
      <c r="D4021" s="1">
        <v>10</v>
      </c>
      <c r="E4021" s="1">
        <v>5.87</v>
      </c>
      <c r="J4021" s="64" t="s">
        <v>834</v>
      </c>
      <c r="K4021" s="64" t="s">
        <v>1044</v>
      </c>
      <c r="L4021" s="64" t="s">
        <v>943</v>
      </c>
      <c r="M4021" s="64">
        <v>0</v>
      </c>
      <c r="N4021" s="64" t="s">
        <v>98</v>
      </c>
    </row>
    <row r="4022" spans="1:14" x14ac:dyDescent="0.25">
      <c r="A4022" t="s">
        <v>834</v>
      </c>
      <c r="B4022" s="1" t="s">
        <v>1020</v>
      </c>
      <c r="C4022" s="291" t="s">
        <v>1015</v>
      </c>
      <c r="D4022" s="1">
        <v>11</v>
      </c>
      <c r="E4022" s="1">
        <v>6.01</v>
      </c>
      <c r="J4022" s="64" t="s">
        <v>834</v>
      </c>
      <c r="K4022" s="64" t="s">
        <v>1044</v>
      </c>
      <c r="L4022" s="64" t="s">
        <v>944</v>
      </c>
      <c r="M4022" s="64" t="s">
        <v>837</v>
      </c>
      <c r="N4022" s="64">
        <v>26</v>
      </c>
    </row>
    <row r="4023" spans="1:14" x14ac:dyDescent="0.25">
      <c r="A4023" t="s">
        <v>834</v>
      </c>
      <c r="B4023" s="1" t="s">
        <v>1020</v>
      </c>
      <c r="C4023" s="291" t="s">
        <v>1015</v>
      </c>
      <c r="D4023" s="1">
        <v>12</v>
      </c>
      <c r="E4023" s="1">
        <v>6.15</v>
      </c>
      <c r="J4023" s="64" t="s">
        <v>834</v>
      </c>
      <c r="K4023" s="64" t="s">
        <v>1044</v>
      </c>
      <c r="L4023" s="64" t="s">
        <v>945</v>
      </c>
      <c r="M4023" s="64" t="s">
        <v>837</v>
      </c>
      <c r="N4023" s="64">
        <v>25</v>
      </c>
    </row>
    <row r="4024" spans="1:14" x14ac:dyDescent="0.25">
      <c r="A4024" t="s">
        <v>834</v>
      </c>
      <c r="B4024" s="1" t="s">
        <v>1020</v>
      </c>
      <c r="C4024" s="291" t="s">
        <v>1015</v>
      </c>
      <c r="D4024" s="1">
        <v>13</v>
      </c>
      <c r="E4024" s="1">
        <v>6.29</v>
      </c>
      <c r="J4024" s="64" t="s">
        <v>834</v>
      </c>
      <c r="K4024" s="64" t="s">
        <v>1044</v>
      </c>
      <c r="L4024" s="64" t="s">
        <v>946</v>
      </c>
      <c r="M4024" s="64" t="s">
        <v>837</v>
      </c>
      <c r="N4024" s="64">
        <v>25.3</v>
      </c>
    </row>
    <row r="4025" spans="1:14" x14ac:dyDescent="0.25">
      <c r="A4025" t="s">
        <v>834</v>
      </c>
      <c r="B4025" s="1" t="s">
        <v>1020</v>
      </c>
      <c r="C4025" s="291" t="s">
        <v>1015</v>
      </c>
      <c r="D4025" s="1">
        <v>14</v>
      </c>
      <c r="E4025" s="1">
        <v>6.43</v>
      </c>
      <c r="J4025" s="64" t="s">
        <v>834</v>
      </c>
      <c r="K4025" s="64" t="s">
        <v>1044</v>
      </c>
      <c r="L4025" s="64" t="s">
        <v>951</v>
      </c>
      <c r="M4025" s="64">
        <v>0</v>
      </c>
      <c r="N4025" s="64" t="s">
        <v>98</v>
      </c>
    </row>
    <row r="4026" spans="1:14" x14ac:dyDescent="0.25">
      <c r="A4026" t="s">
        <v>834</v>
      </c>
      <c r="B4026" s="1" t="s">
        <v>1020</v>
      </c>
      <c r="C4026" s="291" t="s">
        <v>1015</v>
      </c>
      <c r="D4026" s="1">
        <v>15</v>
      </c>
      <c r="E4026" s="1">
        <v>6.57</v>
      </c>
      <c r="J4026" s="64" t="s">
        <v>834</v>
      </c>
      <c r="K4026" s="64" t="s">
        <v>1044</v>
      </c>
      <c r="L4026" s="64" t="s">
        <v>953</v>
      </c>
      <c r="M4026" s="64">
        <v>0</v>
      </c>
      <c r="N4026" s="64" t="s">
        <v>98</v>
      </c>
    </row>
    <row r="4027" spans="1:14" x14ac:dyDescent="0.25">
      <c r="A4027" t="s">
        <v>834</v>
      </c>
      <c r="B4027" s="1" t="s">
        <v>1020</v>
      </c>
      <c r="C4027" s="291" t="s">
        <v>1016</v>
      </c>
      <c r="D4027" s="1">
        <v>-3</v>
      </c>
      <c r="E4027" s="1">
        <v>2.02</v>
      </c>
      <c r="J4027" s="64" t="s">
        <v>834</v>
      </c>
      <c r="K4027" s="64" t="s">
        <v>1044</v>
      </c>
      <c r="L4027" s="64" t="s">
        <v>956</v>
      </c>
      <c r="M4027" s="64" t="s">
        <v>837</v>
      </c>
      <c r="N4027" s="64">
        <v>27.2</v>
      </c>
    </row>
    <row r="4028" spans="1:14" x14ac:dyDescent="0.25">
      <c r="A4028" t="s">
        <v>834</v>
      </c>
      <c r="B4028" s="1" t="s">
        <v>1020</v>
      </c>
      <c r="C4028" s="291" t="s">
        <v>1016</v>
      </c>
      <c r="D4028" s="1">
        <v>-2</v>
      </c>
      <c r="E4028" s="1">
        <v>2.25</v>
      </c>
      <c r="J4028" s="64" t="s">
        <v>834</v>
      </c>
      <c r="K4028" s="64" t="s">
        <v>1044</v>
      </c>
      <c r="L4028" s="64" t="s">
        <v>957</v>
      </c>
      <c r="M4028" s="64" t="s">
        <v>837</v>
      </c>
      <c r="N4028" s="64">
        <v>30.2</v>
      </c>
    </row>
    <row r="4029" spans="1:14" x14ac:dyDescent="0.25">
      <c r="A4029" t="s">
        <v>834</v>
      </c>
      <c r="B4029" s="1" t="s">
        <v>1020</v>
      </c>
      <c r="C4029" s="291" t="s">
        <v>1016</v>
      </c>
      <c r="D4029" s="1">
        <v>-1</v>
      </c>
      <c r="E4029" s="1">
        <v>2.4900000000000002</v>
      </c>
      <c r="J4029" s="64" t="s">
        <v>834</v>
      </c>
      <c r="K4029" s="64" t="s">
        <v>1044</v>
      </c>
      <c r="L4029" s="64" t="s">
        <v>958</v>
      </c>
      <c r="M4029" s="64" t="s">
        <v>837</v>
      </c>
      <c r="N4029" s="64">
        <v>27.8</v>
      </c>
    </row>
    <row r="4030" spans="1:14" x14ac:dyDescent="0.25">
      <c r="A4030" t="s">
        <v>834</v>
      </c>
      <c r="B4030" s="1" t="s">
        <v>1020</v>
      </c>
      <c r="C4030" s="291" t="s">
        <v>1016</v>
      </c>
      <c r="D4030" s="1">
        <v>0</v>
      </c>
      <c r="E4030" s="1">
        <v>2.72</v>
      </c>
      <c r="J4030" s="64" t="s">
        <v>834</v>
      </c>
      <c r="K4030" s="64" t="s">
        <v>1044</v>
      </c>
      <c r="L4030" s="64" t="s">
        <v>907</v>
      </c>
      <c r="M4030" s="64">
        <v>0</v>
      </c>
      <c r="N4030" s="64" t="s">
        <v>98</v>
      </c>
    </row>
    <row r="4031" spans="1:14" x14ac:dyDescent="0.25">
      <c r="A4031" t="s">
        <v>834</v>
      </c>
      <c r="B4031" s="1" t="s">
        <v>1020</v>
      </c>
      <c r="C4031" s="291" t="s">
        <v>1016</v>
      </c>
      <c r="D4031" s="1">
        <v>1</v>
      </c>
      <c r="E4031" s="1">
        <v>2.95</v>
      </c>
      <c r="J4031" s="64" t="s">
        <v>834</v>
      </c>
      <c r="K4031" s="64" t="s">
        <v>1044</v>
      </c>
      <c r="L4031" s="64" t="s">
        <v>909</v>
      </c>
      <c r="M4031" s="64">
        <v>0</v>
      </c>
      <c r="N4031" s="64" t="s">
        <v>98</v>
      </c>
    </row>
    <row r="4032" spans="1:14" x14ac:dyDescent="0.25">
      <c r="A4032" t="s">
        <v>834</v>
      </c>
      <c r="B4032" s="1" t="s">
        <v>1020</v>
      </c>
      <c r="C4032" s="291" t="s">
        <v>1016</v>
      </c>
      <c r="D4032" s="1">
        <v>2</v>
      </c>
      <c r="E4032" s="1">
        <v>3.17</v>
      </c>
      <c r="J4032" s="64" t="s">
        <v>834</v>
      </c>
      <c r="K4032" s="64" t="s">
        <v>1044</v>
      </c>
      <c r="L4032" s="64" t="s">
        <v>910</v>
      </c>
      <c r="M4032" s="64" t="s">
        <v>837</v>
      </c>
      <c r="N4032" s="64">
        <v>9.1999999999999993</v>
      </c>
    </row>
    <row r="4033" spans="1:14" x14ac:dyDescent="0.25">
      <c r="A4033" t="s">
        <v>834</v>
      </c>
      <c r="B4033" s="1" t="s">
        <v>1020</v>
      </c>
      <c r="C4033" s="291" t="s">
        <v>1016</v>
      </c>
      <c r="D4033" s="1">
        <v>3</v>
      </c>
      <c r="E4033" s="1">
        <v>3.4</v>
      </c>
      <c r="J4033" s="64" t="s">
        <v>834</v>
      </c>
      <c r="K4033" s="64" t="s">
        <v>1044</v>
      </c>
      <c r="L4033" s="64" t="s">
        <v>911</v>
      </c>
      <c r="M4033" s="64" t="s">
        <v>837</v>
      </c>
      <c r="N4033" s="64">
        <v>9.3000000000000007</v>
      </c>
    </row>
    <row r="4034" spans="1:14" x14ac:dyDescent="0.25">
      <c r="A4034" t="s">
        <v>834</v>
      </c>
      <c r="B4034" s="1" t="s">
        <v>1020</v>
      </c>
      <c r="C4034" s="291" t="s">
        <v>1016</v>
      </c>
      <c r="D4034" s="1">
        <v>4</v>
      </c>
      <c r="E4034" s="1">
        <v>3.62</v>
      </c>
      <c r="J4034" s="64" t="s">
        <v>834</v>
      </c>
      <c r="K4034" s="64" t="s">
        <v>1044</v>
      </c>
      <c r="L4034" s="64" t="s">
        <v>915</v>
      </c>
      <c r="M4034" s="64">
        <v>0</v>
      </c>
      <c r="N4034" s="64" t="s">
        <v>98</v>
      </c>
    </row>
    <row r="4035" spans="1:14" x14ac:dyDescent="0.25">
      <c r="A4035" t="s">
        <v>834</v>
      </c>
      <c r="B4035" s="1" t="s">
        <v>1020</v>
      </c>
      <c r="C4035" s="291" t="s">
        <v>1016</v>
      </c>
      <c r="D4035" s="1">
        <v>5</v>
      </c>
      <c r="E4035" s="1">
        <v>3.85</v>
      </c>
      <c r="J4035" s="64" t="s">
        <v>834</v>
      </c>
      <c r="K4035" s="64" t="s">
        <v>1044</v>
      </c>
      <c r="L4035" s="64" t="s">
        <v>917</v>
      </c>
      <c r="M4035" s="64">
        <v>0</v>
      </c>
      <c r="N4035" s="64" t="s">
        <v>98</v>
      </c>
    </row>
    <row r="4036" spans="1:14" x14ac:dyDescent="0.25">
      <c r="A4036" t="s">
        <v>834</v>
      </c>
      <c r="B4036" s="1" t="s">
        <v>1020</v>
      </c>
      <c r="C4036" s="291" t="s">
        <v>1016</v>
      </c>
      <c r="D4036" s="1">
        <v>6</v>
      </c>
      <c r="E4036" s="1">
        <v>4.12</v>
      </c>
      <c r="J4036" s="64" t="s">
        <v>834</v>
      </c>
      <c r="K4036" s="64" t="s">
        <v>1044</v>
      </c>
      <c r="L4036" s="64" t="s">
        <v>919</v>
      </c>
      <c r="M4036" s="64">
        <v>0</v>
      </c>
      <c r="N4036" s="64" t="s">
        <v>98</v>
      </c>
    </row>
    <row r="4037" spans="1:14" x14ac:dyDescent="0.25">
      <c r="A4037" t="s">
        <v>834</v>
      </c>
      <c r="B4037" s="1" t="s">
        <v>1020</v>
      </c>
      <c r="C4037" s="291" t="s">
        <v>1016</v>
      </c>
      <c r="D4037" s="1">
        <v>7</v>
      </c>
      <c r="E4037" s="1">
        <v>4.3899999999999997</v>
      </c>
      <c r="J4037" s="64" t="s">
        <v>834</v>
      </c>
      <c r="K4037" s="64" t="s">
        <v>1044</v>
      </c>
      <c r="L4037" s="64" t="s">
        <v>920</v>
      </c>
      <c r="M4037" s="64" t="s">
        <v>837</v>
      </c>
      <c r="N4037" s="64">
        <v>13.6</v>
      </c>
    </row>
    <row r="4038" spans="1:14" x14ac:dyDescent="0.25">
      <c r="A4038" t="s">
        <v>834</v>
      </c>
      <c r="B4038" s="1" t="s">
        <v>1020</v>
      </c>
      <c r="C4038" s="291" t="s">
        <v>1016</v>
      </c>
      <c r="D4038" s="1">
        <v>8</v>
      </c>
      <c r="E4038" s="1">
        <v>4.6500000000000004</v>
      </c>
      <c r="J4038" s="64" t="s">
        <v>834</v>
      </c>
      <c r="K4038" s="64" t="s">
        <v>1044</v>
      </c>
      <c r="L4038" s="64" t="s">
        <v>921</v>
      </c>
      <c r="M4038" s="64" t="s">
        <v>837</v>
      </c>
      <c r="N4038" s="64">
        <v>14.1</v>
      </c>
    </row>
    <row r="4039" spans="1:14" x14ac:dyDescent="0.25">
      <c r="A4039" t="s">
        <v>834</v>
      </c>
      <c r="B4039" s="1" t="s">
        <v>1020</v>
      </c>
      <c r="C4039" s="291" t="s">
        <v>1016</v>
      </c>
      <c r="D4039" s="1">
        <v>9</v>
      </c>
      <c r="E4039" s="1">
        <v>4.92</v>
      </c>
      <c r="J4039" s="64" t="s">
        <v>834</v>
      </c>
      <c r="K4039" s="64" t="s">
        <v>1044</v>
      </c>
      <c r="L4039" s="64" t="s">
        <v>922</v>
      </c>
      <c r="M4039" s="64" t="s">
        <v>837</v>
      </c>
      <c r="N4039" s="64">
        <v>14.3</v>
      </c>
    </row>
    <row r="4040" spans="1:14" x14ac:dyDescent="0.25">
      <c r="A4040" t="s">
        <v>834</v>
      </c>
      <c r="B4040" s="1" t="s">
        <v>1020</v>
      </c>
      <c r="C4040" s="291" t="s">
        <v>1016</v>
      </c>
      <c r="D4040" s="1">
        <v>10</v>
      </c>
      <c r="E4040" s="1">
        <v>5.19</v>
      </c>
      <c r="J4040" s="64" t="s">
        <v>834</v>
      </c>
      <c r="K4040" s="64" t="s">
        <v>1044</v>
      </c>
      <c r="L4040" s="64" t="s">
        <v>927</v>
      </c>
      <c r="M4040" s="64">
        <v>0</v>
      </c>
      <c r="N4040" s="64" t="s">
        <v>98</v>
      </c>
    </row>
    <row r="4041" spans="1:14" x14ac:dyDescent="0.25">
      <c r="A4041" t="s">
        <v>834</v>
      </c>
      <c r="B4041" s="1" t="s">
        <v>1020</v>
      </c>
      <c r="C4041" s="291" t="s">
        <v>1016</v>
      </c>
      <c r="D4041" s="1">
        <v>11</v>
      </c>
      <c r="E4041" s="1">
        <v>5.42</v>
      </c>
      <c r="J4041" s="64" t="s">
        <v>834</v>
      </c>
      <c r="K4041" s="64" t="s">
        <v>1044</v>
      </c>
      <c r="L4041" s="64" t="s">
        <v>929</v>
      </c>
      <c r="M4041" s="64">
        <v>0</v>
      </c>
      <c r="N4041" s="64" t="s">
        <v>98</v>
      </c>
    </row>
    <row r="4042" spans="1:14" x14ac:dyDescent="0.25">
      <c r="A4042" t="s">
        <v>834</v>
      </c>
      <c r="B4042" s="1" t="s">
        <v>1020</v>
      </c>
      <c r="C4042" s="291" t="s">
        <v>1016</v>
      </c>
      <c r="D4042" s="1">
        <v>12</v>
      </c>
      <c r="E4042" s="1">
        <v>5.64</v>
      </c>
      <c r="J4042" s="64" t="s">
        <v>834</v>
      </c>
      <c r="K4042" s="64" t="s">
        <v>1044</v>
      </c>
      <c r="L4042" s="64" t="s">
        <v>931</v>
      </c>
      <c r="M4042" s="64">
        <v>0</v>
      </c>
      <c r="N4042" s="64" t="s">
        <v>98</v>
      </c>
    </row>
    <row r="4043" spans="1:14" x14ac:dyDescent="0.25">
      <c r="A4043" t="s">
        <v>834</v>
      </c>
      <c r="B4043" s="1" t="s">
        <v>1020</v>
      </c>
      <c r="C4043" s="291" t="s">
        <v>1016</v>
      </c>
      <c r="D4043" s="1">
        <v>13</v>
      </c>
      <c r="E4043" s="1">
        <v>5.87</v>
      </c>
      <c r="J4043" s="64" t="s">
        <v>834</v>
      </c>
      <c r="K4043" s="64" t="s">
        <v>1044</v>
      </c>
      <c r="L4043" s="64" t="s">
        <v>932</v>
      </c>
      <c r="M4043" s="64" t="s">
        <v>837</v>
      </c>
      <c r="N4043" s="64">
        <v>18.8</v>
      </c>
    </row>
    <row r="4044" spans="1:14" x14ac:dyDescent="0.25">
      <c r="A4044" t="s">
        <v>834</v>
      </c>
      <c r="B4044" s="1" t="s">
        <v>1020</v>
      </c>
      <c r="C4044" s="291" t="s">
        <v>1016</v>
      </c>
      <c r="D4044" s="1">
        <v>14</v>
      </c>
      <c r="E4044" s="1">
        <v>6.09</v>
      </c>
      <c r="J4044" s="64" t="s">
        <v>834</v>
      </c>
      <c r="K4044" s="64" t="s">
        <v>1044</v>
      </c>
      <c r="L4044" s="64" t="s">
        <v>933</v>
      </c>
      <c r="M4044" s="64" t="s">
        <v>837</v>
      </c>
      <c r="N4044" s="64">
        <v>18.5</v>
      </c>
    </row>
    <row r="4045" spans="1:14" x14ac:dyDescent="0.25">
      <c r="A4045" t="s">
        <v>834</v>
      </c>
      <c r="B4045" s="1" t="s">
        <v>1020</v>
      </c>
      <c r="C4045" s="291" t="s">
        <v>1016</v>
      </c>
      <c r="D4045" s="1">
        <v>15</v>
      </c>
      <c r="E4045" s="1">
        <v>6.32</v>
      </c>
      <c r="J4045" s="64" t="s">
        <v>834</v>
      </c>
      <c r="K4045" s="64" t="s">
        <v>1044</v>
      </c>
      <c r="L4045" s="64" t="s">
        <v>934</v>
      </c>
      <c r="M4045" s="64" t="s">
        <v>837</v>
      </c>
      <c r="N4045" s="64">
        <v>20.399999999999999</v>
      </c>
    </row>
    <row r="4046" spans="1:14" x14ac:dyDescent="0.25">
      <c r="A4046" t="s">
        <v>834</v>
      </c>
      <c r="B4046" s="1" t="s">
        <v>1020</v>
      </c>
      <c r="C4046" s="291" t="s">
        <v>1016</v>
      </c>
      <c r="D4046" s="1">
        <v>16</v>
      </c>
      <c r="E4046" s="1">
        <v>6.58</v>
      </c>
      <c r="J4046" s="64" t="s">
        <v>834</v>
      </c>
      <c r="K4046" s="64" t="s">
        <v>1044</v>
      </c>
      <c r="L4046" s="64" t="s">
        <v>939</v>
      </c>
      <c r="M4046" s="64">
        <v>0</v>
      </c>
      <c r="N4046" s="64" t="s">
        <v>98</v>
      </c>
    </row>
    <row r="4047" spans="1:14" x14ac:dyDescent="0.25">
      <c r="A4047" t="s">
        <v>834</v>
      </c>
      <c r="B4047" s="1" t="s">
        <v>1020</v>
      </c>
      <c r="C4047" s="291" t="s">
        <v>1016</v>
      </c>
      <c r="D4047" s="1">
        <v>17</v>
      </c>
      <c r="E4047" s="1">
        <v>6.84</v>
      </c>
      <c r="J4047" s="64" t="s">
        <v>834</v>
      </c>
      <c r="K4047" s="64" t="s">
        <v>1044</v>
      </c>
      <c r="L4047" s="64" t="s">
        <v>941</v>
      </c>
      <c r="M4047" s="64">
        <v>0</v>
      </c>
      <c r="N4047" s="64" t="s">
        <v>98</v>
      </c>
    </row>
    <row r="4048" spans="1:14" x14ac:dyDescent="0.25">
      <c r="A4048" t="s">
        <v>834</v>
      </c>
      <c r="B4048" s="1" t="s">
        <v>1020</v>
      </c>
      <c r="C4048" s="291" t="s">
        <v>1016</v>
      </c>
      <c r="D4048" s="1">
        <v>18</v>
      </c>
      <c r="E4048" s="1">
        <v>7.11</v>
      </c>
      <c r="J4048" s="64" t="s">
        <v>834</v>
      </c>
      <c r="K4048" s="64" t="s">
        <v>1044</v>
      </c>
      <c r="L4048" s="64" t="s">
        <v>943</v>
      </c>
      <c r="M4048" s="64">
        <v>0</v>
      </c>
      <c r="N4048" s="64" t="s">
        <v>98</v>
      </c>
    </row>
    <row r="4049" spans="1:14" x14ac:dyDescent="0.25">
      <c r="A4049" t="s">
        <v>834</v>
      </c>
      <c r="B4049" s="1" t="s">
        <v>1020</v>
      </c>
      <c r="C4049" s="291" t="s">
        <v>1016</v>
      </c>
      <c r="D4049" s="1">
        <v>19</v>
      </c>
      <c r="E4049" s="1">
        <v>7.37</v>
      </c>
      <c r="J4049" s="64" t="s">
        <v>834</v>
      </c>
      <c r="K4049" s="64" t="s">
        <v>1044</v>
      </c>
      <c r="L4049" s="64" t="s">
        <v>944</v>
      </c>
      <c r="M4049" s="64" t="s">
        <v>837</v>
      </c>
      <c r="N4049" s="64">
        <v>26</v>
      </c>
    </row>
    <row r="4050" spans="1:14" x14ac:dyDescent="0.25">
      <c r="A4050" t="s">
        <v>834</v>
      </c>
      <c r="B4050" s="1" t="s">
        <v>1020</v>
      </c>
      <c r="C4050" s="291" t="s">
        <v>1016</v>
      </c>
      <c r="D4050" s="1">
        <v>20</v>
      </c>
      <c r="E4050" s="1">
        <v>7.63</v>
      </c>
      <c r="J4050" s="64" t="s">
        <v>834</v>
      </c>
      <c r="K4050" s="64" t="s">
        <v>1044</v>
      </c>
      <c r="L4050" s="64" t="s">
        <v>945</v>
      </c>
      <c r="M4050" s="64" t="s">
        <v>837</v>
      </c>
      <c r="N4050" s="64">
        <v>25</v>
      </c>
    </row>
    <row r="4051" spans="1:14" x14ac:dyDescent="0.25">
      <c r="A4051" t="s">
        <v>834</v>
      </c>
      <c r="B4051" s="1" t="s">
        <v>1020</v>
      </c>
      <c r="C4051" s="291" t="s">
        <v>1016</v>
      </c>
      <c r="D4051" s="1">
        <v>21</v>
      </c>
      <c r="E4051" s="1">
        <v>7.85</v>
      </c>
      <c r="J4051" s="64" t="s">
        <v>834</v>
      </c>
      <c r="K4051" s="64" t="s">
        <v>1044</v>
      </c>
      <c r="L4051" s="64" t="s">
        <v>946</v>
      </c>
      <c r="M4051" s="64" t="s">
        <v>837</v>
      </c>
      <c r="N4051" s="64">
        <v>25.3</v>
      </c>
    </row>
    <row r="4052" spans="1:14" x14ac:dyDescent="0.25">
      <c r="A4052" t="s">
        <v>834</v>
      </c>
      <c r="B4052" s="1" t="s">
        <v>1020</v>
      </c>
      <c r="C4052" s="291" t="s">
        <v>1016</v>
      </c>
      <c r="D4052" s="1">
        <v>22</v>
      </c>
      <c r="E4052" s="1">
        <v>8.07</v>
      </c>
      <c r="J4052" s="64" t="s">
        <v>834</v>
      </c>
      <c r="K4052" s="64" t="s">
        <v>1044</v>
      </c>
      <c r="L4052" s="64" t="s">
        <v>951</v>
      </c>
      <c r="M4052" s="64">
        <v>0</v>
      </c>
      <c r="N4052" s="64" t="s">
        <v>98</v>
      </c>
    </row>
    <row r="4053" spans="1:14" x14ac:dyDescent="0.25">
      <c r="A4053" t="s">
        <v>834</v>
      </c>
      <c r="B4053" s="1" t="s">
        <v>1020</v>
      </c>
      <c r="C4053" s="291" t="s">
        <v>1016</v>
      </c>
      <c r="D4053" s="1">
        <v>23</v>
      </c>
      <c r="E4053" s="1">
        <v>8.2799999999999994</v>
      </c>
      <c r="J4053" s="64" t="s">
        <v>834</v>
      </c>
      <c r="K4053" s="64" t="s">
        <v>1044</v>
      </c>
      <c r="L4053" s="64" t="s">
        <v>953</v>
      </c>
      <c r="M4053" s="64">
        <v>0</v>
      </c>
      <c r="N4053" s="64" t="s">
        <v>98</v>
      </c>
    </row>
    <row r="4054" spans="1:14" x14ac:dyDescent="0.25">
      <c r="A4054" t="s">
        <v>834</v>
      </c>
      <c r="B4054" s="1" t="s">
        <v>1020</v>
      </c>
      <c r="C4054" s="291" t="s">
        <v>1016</v>
      </c>
      <c r="D4054" s="1">
        <v>24</v>
      </c>
      <c r="E4054" s="1">
        <v>8.5</v>
      </c>
      <c r="J4054" s="64" t="s">
        <v>834</v>
      </c>
      <c r="K4054" s="64" t="s">
        <v>1044</v>
      </c>
      <c r="L4054" s="64" t="s">
        <v>956</v>
      </c>
      <c r="M4054" s="64" t="s">
        <v>837</v>
      </c>
      <c r="N4054" s="64">
        <v>27.2</v>
      </c>
    </row>
    <row r="4055" spans="1:14" x14ac:dyDescent="0.25">
      <c r="A4055" t="s">
        <v>834</v>
      </c>
      <c r="B4055" s="1" t="s">
        <v>1020</v>
      </c>
      <c r="C4055" s="291" t="s">
        <v>1016</v>
      </c>
      <c r="D4055" s="1">
        <v>25</v>
      </c>
      <c r="E4055" s="1">
        <v>8.7200000000000006</v>
      </c>
      <c r="J4055" s="64" t="s">
        <v>834</v>
      </c>
      <c r="K4055" s="64" t="s">
        <v>1044</v>
      </c>
      <c r="L4055" s="64" t="s">
        <v>957</v>
      </c>
      <c r="M4055" s="64" t="s">
        <v>837</v>
      </c>
      <c r="N4055" s="64">
        <v>30.2</v>
      </c>
    </row>
    <row r="4056" spans="1:14" x14ac:dyDescent="0.25">
      <c r="A4056" t="s">
        <v>834</v>
      </c>
      <c r="B4056" s="1" t="s">
        <v>1020</v>
      </c>
      <c r="C4056" s="291" t="s">
        <v>2411</v>
      </c>
      <c r="D4056" s="1">
        <v>-3</v>
      </c>
      <c r="E4056" s="1">
        <v>1.65</v>
      </c>
      <c r="J4056" s="64" t="s">
        <v>834</v>
      </c>
      <c r="K4056" s="64" t="s">
        <v>1044</v>
      </c>
      <c r="L4056" s="64" t="s">
        <v>958</v>
      </c>
      <c r="M4056" s="64" t="s">
        <v>837</v>
      </c>
      <c r="N4056" s="64">
        <v>27.8</v>
      </c>
    </row>
    <row r="4057" spans="1:14" x14ac:dyDescent="0.25">
      <c r="A4057" t="s">
        <v>834</v>
      </c>
      <c r="B4057" s="1" t="s">
        <v>1020</v>
      </c>
      <c r="C4057" s="291" t="s">
        <v>2411</v>
      </c>
      <c r="D4057" s="1">
        <v>-2</v>
      </c>
      <c r="E4057" s="1">
        <v>1.97</v>
      </c>
      <c r="J4057" s="64" t="s">
        <v>834</v>
      </c>
      <c r="K4057" s="64" t="s">
        <v>1045</v>
      </c>
      <c r="L4057" s="64" t="s">
        <v>1022</v>
      </c>
      <c r="M4057" s="64" t="s">
        <v>837</v>
      </c>
      <c r="N4057" s="64">
        <v>8.64</v>
      </c>
    </row>
    <row r="4058" spans="1:14" x14ac:dyDescent="0.25">
      <c r="A4058" t="s">
        <v>834</v>
      </c>
      <c r="B4058" s="1" t="s">
        <v>1020</v>
      </c>
      <c r="C4058" s="291" t="s">
        <v>2411</v>
      </c>
      <c r="D4058" s="1">
        <v>-1</v>
      </c>
      <c r="E4058" s="1">
        <v>2.2999999999999998</v>
      </c>
      <c r="J4058" s="64" t="s">
        <v>834</v>
      </c>
      <c r="K4058" s="64" t="s">
        <v>1045</v>
      </c>
      <c r="L4058" s="64" t="s">
        <v>907</v>
      </c>
      <c r="M4058" s="64">
        <v>0</v>
      </c>
      <c r="N4058" s="64" t="s">
        <v>98</v>
      </c>
    </row>
    <row r="4059" spans="1:14" x14ac:dyDescent="0.25">
      <c r="A4059" t="s">
        <v>834</v>
      </c>
      <c r="B4059" s="1" t="s">
        <v>1020</v>
      </c>
      <c r="C4059" s="291" t="s">
        <v>2411</v>
      </c>
      <c r="D4059" s="1">
        <v>0</v>
      </c>
      <c r="E4059" s="1">
        <v>2.62</v>
      </c>
      <c r="J4059" s="64" t="s">
        <v>834</v>
      </c>
      <c r="K4059" s="64" t="s">
        <v>1045</v>
      </c>
      <c r="L4059" s="64" t="s">
        <v>909</v>
      </c>
      <c r="M4059" s="64">
        <v>0</v>
      </c>
      <c r="N4059" s="64" t="s">
        <v>98</v>
      </c>
    </row>
    <row r="4060" spans="1:14" x14ac:dyDescent="0.25">
      <c r="A4060" t="s">
        <v>834</v>
      </c>
      <c r="B4060" s="1" t="s">
        <v>1020</v>
      </c>
      <c r="C4060" s="291" t="s">
        <v>2411</v>
      </c>
      <c r="D4060" s="1">
        <v>1</v>
      </c>
      <c r="E4060" s="1">
        <v>2.84</v>
      </c>
      <c r="J4060" s="64" t="s">
        <v>834</v>
      </c>
      <c r="K4060" s="64" t="s">
        <v>1045</v>
      </c>
      <c r="L4060" s="64" t="s">
        <v>910</v>
      </c>
      <c r="M4060" s="64" t="s">
        <v>837</v>
      </c>
      <c r="N4060" s="64">
        <v>9.1999999999999993</v>
      </c>
    </row>
    <row r="4061" spans="1:14" x14ac:dyDescent="0.25">
      <c r="A4061" t="s">
        <v>834</v>
      </c>
      <c r="B4061" s="1" t="s">
        <v>1020</v>
      </c>
      <c r="C4061" s="291" t="s">
        <v>2411</v>
      </c>
      <c r="D4061" s="1">
        <v>2</v>
      </c>
      <c r="E4061" s="1">
        <v>3.06</v>
      </c>
      <c r="J4061" s="64" t="s">
        <v>834</v>
      </c>
      <c r="K4061" s="64" t="s">
        <v>1045</v>
      </c>
      <c r="L4061" s="64" t="s">
        <v>911</v>
      </c>
      <c r="M4061" s="64" t="s">
        <v>837</v>
      </c>
      <c r="N4061" s="64">
        <v>9.3000000000000007</v>
      </c>
    </row>
    <row r="4062" spans="1:14" x14ac:dyDescent="0.25">
      <c r="A4062" t="s">
        <v>834</v>
      </c>
      <c r="B4062" s="1" t="s">
        <v>1020</v>
      </c>
      <c r="C4062" s="291" t="s">
        <v>2411</v>
      </c>
      <c r="D4062" s="1">
        <v>3</v>
      </c>
      <c r="E4062" s="1">
        <v>3.27</v>
      </c>
      <c r="J4062" s="64" t="s">
        <v>834</v>
      </c>
      <c r="K4062" s="64" t="s">
        <v>1045</v>
      </c>
      <c r="L4062" s="64" t="s">
        <v>1024</v>
      </c>
      <c r="M4062" s="64" t="s">
        <v>837</v>
      </c>
      <c r="N4062" s="64">
        <v>10.75</v>
      </c>
    </row>
    <row r="4063" spans="1:14" x14ac:dyDescent="0.25">
      <c r="A4063" t="s">
        <v>834</v>
      </c>
      <c r="B4063" s="1" t="s">
        <v>1020</v>
      </c>
      <c r="C4063" s="291" t="s">
        <v>2411</v>
      </c>
      <c r="D4063" s="1">
        <v>4</v>
      </c>
      <c r="E4063" s="1">
        <v>3.49</v>
      </c>
      <c r="J4063" s="64" t="s">
        <v>834</v>
      </c>
      <c r="K4063" s="64" t="s">
        <v>1045</v>
      </c>
      <c r="L4063" s="64" t="s">
        <v>1025</v>
      </c>
      <c r="M4063" s="64" t="s">
        <v>837</v>
      </c>
      <c r="N4063" s="64">
        <v>12.77</v>
      </c>
    </row>
    <row r="4064" spans="1:14" x14ac:dyDescent="0.25">
      <c r="A4064" t="s">
        <v>834</v>
      </c>
      <c r="B4064" s="1" t="s">
        <v>1020</v>
      </c>
      <c r="C4064" s="291" t="s">
        <v>2411</v>
      </c>
      <c r="D4064" s="1">
        <v>5</v>
      </c>
      <c r="E4064" s="1">
        <v>3.71</v>
      </c>
      <c r="J4064" s="64" t="s">
        <v>834</v>
      </c>
      <c r="K4064" s="64" t="s">
        <v>1045</v>
      </c>
      <c r="L4064" s="64" t="s">
        <v>915</v>
      </c>
      <c r="M4064" s="64">
        <v>0</v>
      </c>
      <c r="N4064" s="64" t="s">
        <v>98</v>
      </c>
    </row>
    <row r="4065" spans="1:14" x14ac:dyDescent="0.25">
      <c r="A4065" t="s">
        <v>834</v>
      </c>
      <c r="B4065" s="1" t="s">
        <v>1020</v>
      </c>
      <c r="C4065" s="291" t="s">
        <v>2411</v>
      </c>
      <c r="D4065" s="1">
        <v>6</v>
      </c>
      <c r="E4065" s="1">
        <v>4.01</v>
      </c>
      <c r="J4065" s="64" t="s">
        <v>834</v>
      </c>
      <c r="K4065" s="64" t="s">
        <v>1045</v>
      </c>
      <c r="L4065" s="64" t="s">
        <v>917</v>
      </c>
      <c r="M4065" s="64">
        <v>0</v>
      </c>
      <c r="N4065" s="64" t="s">
        <v>98</v>
      </c>
    </row>
    <row r="4066" spans="1:14" x14ac:dyDescent="0.25">
      <c r="A4066" t="s">
        <v>834</v>
      </c>
      <c r="B4066" s="1" t="s">
        <v>1020</v>
      </c>
      <c r="C4066" s="291" t="s">
        <v>2411</v>
      </c>
      <c r="D4066" s="1">
        <v>7</v>
      </c>
      <c r="E4066" s="1">
        <v>4.3099999999999996</v>
      </c>
      <c r="J4066" s="64" t="s">
        <v>834</v>
      </c>
      <c r="K4066" s="64" t="s">
        <v>1045</v>
      </c>
      <c r="L4066" s="64" t="s">
        <v>919</v>
      </c>
      <c r="M4066" s="64">
        <v>0</v>
      </c>
      <c r="N4066" s="64" t="s">
        <v>98</v>
      </c>
    </row>
    <row r="4067" spans="1:14" x14ac:dyDescent="0.25">
      <c r="A4067" t="s">
        <v>834</v>
      </c>
      <c r="B4067" s="1" t="s">
        <v>1020</v>
      </c>
      <c r="C4067" s="291" t="s">
        <v>2411</v>
      </c>
      <c r="D4067" s="1">
        <v>8</v>
      </c>
      <c r="E4067" s="1">
        <v>4.6100000000000003</v>
      </c>
      <c r="J4067" s="64" t="s">
        <v>834</v>
      </c>
      <c r="K4067" s="64" t="s">
        <v>1045</v>
      </c>
      <c r="L4067" s="64" t="s">
        <v>920</v>
      </c>
      <c r="M4067" s="64" t="s">
        <v>837</v>
      </c>
      <c r="N4067" s="64">
        <v>13.6</v>
      </c>
    </row>
    <row r="4068" spans="1:14" x14ac:dyDescent="0.25">
      <c r="A4068" t="s">
        <v>834</v>
      </c>
      <c r="B4068" s="1" t="s">
        <v>1020</v>
      </c>
      <c r="C4068" s="291" t="s">
        <v>2411</v>
      </c>
      <c r="D4068" s="1">
        <v>9</v>
      </c>
      <c r="E4068" s="1">
        <v>4.91</v>
      </c>
      <c r="J4068" s="64" t="s">
        <v>834</v>
      </c>
      <c r="K4068" s="64" t="s">
        <v>1045</v>
      </c>
      <c r="L4068" s="64" t="s">
        <v>921</v>
      </c>
      <c r="M4068" s="64" t="s">
        <v>837</v>
      </c>
      <c r="N4068" s="64">
        <v>14.1</v>
      </c>
    </row>
    <row r="4069" spans="1:14" x14ac:dyDescent="0.25">
      <c r="A4069" t="s">
        <v>834</v>
      </c>
      <c r="B4069" s="1" t="s">
        <v>1020</v>
      </c>
      <c r="C4069" s="291" t="s">
        <v>2411</v>
      </c>
      <c r="D4069" s="1">
        <v>10</v>
      </c>
      <c r="E4069" s="1">
        <v>5.21</v>
      </c>
      <c r="J4069" s="64" t="s">
        <v>834</v>
      </c>
      <c r="K4069" s="64" t="s">
        <v>1045</v>
      </c>
      <c r="L4069" s="64" t="s">
        <v>922</v>
      </c>
      <c r="M4069" s="64" t="s">
        <v>837</v>
      </c>
      <c r="N4069" s="64">
        <v>14.3</v>
      </c>
    </row>
    <row r="4070" spans="1:14" x14ac:dyDescent="0.25">
      <c r="A4070" t="s">
        <v>834</v>
      </c>
      <c r="B4070" s="1" t="s">
        <v>1020</v>
      </c>
      <c r="C4070" s="291" t="s">
        <v>2411</v>
      </c>
      <c r="D4070" s="1">
        <v>11</v>
      </c>
      <c r="E4070" s="1">
        <v>5.38</v>
      </c>
      <c r="J4070" s="64" t="s">
        <v>834</v>
      </c>
      <c r="K4070" s="64" t="s">
        <v>1045</v>
      </c>
      <c r="L4070" s="64" t="s">
        <v>1028</v>
      </c>
      <c r="M4070" s="64" t="s">
        <v>837</v>
      </c>
      <c r="N4070" s="64">
        <v>15.71</v>
      </c>
    </row>
    <row r="4071" spans="1:14" x14ac:dyDescent="0.25">
      <c r="A4071" t="s">
        <v>834</v>
      </c>
      <c r="B4071" s="1" t="s">
        <v>1020</v>
      </c>
      <c r="C4071" s="291" t="s">
        <v>2411</v>
      </c>
      <c r="D4071" s="1">
        <v>12</v>
      </c>
      <c r="E4071" s="1">
        <v>5.55</v>
      </c>
      <c r="J4071" s="64" t="s">
        <v>834</v>
      </c>
      <c r="K4071" s="64" t="s">
        <v>1045</v>
      </c>
      <c r="L4071" s="64" t="s">
        <v>1029</v>
      </c>
      <c r="M4071" s="64" t="s">
        <v>837</v>
      </c>
      <c r="N4071" s="64">
        <v>18.260000000000002</v>
      </c>
    </row>
    <row r="4072" spans="1:14" x14ac:dyDescent="0.25">
      <c r="A4072" t="s">
        <v>834</v>
      </c>
      <c r="B4072" s="1" t="s">
        <v>1020</v>
      </c>
      <c r="C4072" s="291" t="s">
        <v>2411</v>
      </c>
      <c r="D4072" s="1">
        <v>13</v>
      </c>
      <c r="E4072" s="1">
        <v>5.73</v>
      </c>
      <c r="J4072" s="64" t="s">
        <v>834</v>
      </c>
      <c r="K4072" s="64" t="s">
        <v>1045</v>
      </c>
      <c r="L4072" s="64" t="s">
        <v>927</v>
      </c>
      <c r="M4072" s="64">
        <v>0</v>
      </c>
      <c r="N4072" s="64" t="s">
        <v>98</v>
      </c>
    </row>
    <row r="4073" spans="1:14" x14ac:dyDescent="0.25">
      <c r="A4073" t="s">
        <v>834</v>
      </c>
      <c r="B4073" s="1" t="s">
        <v>1020</v>
      </c>
      <c r="C4073" s="291" t="s">
        <v>2411</v>
      </c>
      <c r="D4073" s="1">
        <v>14</v>
      </c>
      <c r="E4073" s="1">
        <v>5.9</v>
      </c>
      <c r="J4073" s="64" t="s">
        <v>834</v>
      </c>
      <c r="K4073" s="64" t="s">
        <v>1045</v>
      </c>
      <c r="L4073" s="64" t="s">
        <v>929</v>
      </c>
      <c r="M4073" s="64">
        <v>0</v>
      </c>
      <c r="N4073" s="64" t="s">
        <v>98</v>
      </c>
    </row>
    <row r="4074" spans="1:14" x14ac:dyDescent="0.25">
      <c r="A4074" t="s">
        <v>834</v>
      </c>
      <c r="B4074" s="1" t="s">
        <v>1020</v>
      </c>
      <c r="C4074" s="291" t="s">
        <v>2411</v>
      </c>
      <c r="D4074" s="1">
        <v>15</v>
      </c>
      <c r="E4074" s="1">
        <v>6.07</v>
      </c>
      <c r="J4074" s="64" t="s">
        <v>834</v>
      </c>
      <c r="K4074" s="64" t="s">
        <v>1045</v>
      </c>
      <c r="L4074" s="64" t="s">
        <v>931</v>
      </c>
      <c r="M4074" s="64">
        <v>0</v>
      </c>
      <c r="N4074" s="64" t="s">
        <v>98</v>
      </c>
    </row>
    <row r="4075" spans="1:14" x14ac:dyDescent="0.25">
      <c r="A4075" t="s">
        <v>834</v>
      </c>
      <c r="B4075" s="1" t="s">
        <v>1020</v>
      </c>
      <c r="C4075" s="291" t="s">
        <v>2411</v>
      </c>
      <c r="D4075" s="1">
        <v>16</v>
      </c>
      <c r="E4075" s="1">
        <v>6.34</v>
      </c>
      <c r="J4075" s="64" t="s">
        <v>834</v>
      </c>
      <c r="K4075" s="64" t="s">
        <v>1045</v>
      </c>
      <c r="L4075" s="64" t="s">
        <v>932</v>
      </c>
      <c r="M4075" s="64" t="s">
        <v>837</v>
      </c>
      <c r="N4075" s="64">
        <v>18.8</v>
      </c>
    </row>
    <row r="4076" spans="1:14" x14ac:dyDescent="0.25">
      <c r="A4076" t="s">
        <v>834</v>
      </c>
      <c r="B4076" s="1" t="s">
        <v>1020</v>
      </c>
      <c r="C4076" s="291" t="s">
        <v>2411</v>
      </c>
      <c r="D4076" s="1">
        <v>17</v>
      </c>
      <c r="E4076" s="1">
        <v>6.6</v>
      </c>
      <c r="J4076" s="64" t="s">
        <v>834</v>
      </c>
      <c r="K4076" s="64" t="s">
        <v>1045</v>
      </c>
      <c r="L4076" s="64" t="s">
        <v>933</v>
      </c>
      <c r="M4076" s="64" t="s">
        <v>837</v>
      </c>
      <c r="N4076" s="64">
        <v>18.5</v>
      </c>
    </row>
    <row r="4077" spans="1:14" x14ac:dyDescent="0.25">
      <c r="A4077" t="s">
        <v>834</v>
      </c>
      <c r="B4077" s="1" t="s">
        <v>1020</v>
      </c>
      <c r="C4077" s="291" t="s">
        <v>2411</v>
      </c>
      <c r="D4077" s="1">
        <v>18</v>
      </c>
      <c r="E4077" s="1">
        <v>6.87</v>
      </c>
      <c r="J4077" s="64" t="s">
        <v>834</v>
      </c>
      <c r="K4077" s="64" t="s">
        <v>1045</v>
      </c>
      <c r="L4077" s="64" t="s">
        <v>934</v>
      </c>
      <c r="M4077" s="64" t="s">
        <v>837</v>
      </c>
      <c r="N4077" s="64">
        <v>20.399999999999999</v>
      </c>
    </row>
    <row r="4078" spans="1:14" x14ac:dyDescent="0.25">
      <c r="A4078" t="s">
        <v>834</v>
      </c>
      <c r="B4078" s="1" t="s">
        <v>1020</v>
      </c>
      <c r="C4078" s="291" t="s">
        <v>2411</v>
      </c>
      <c r="D4078" s="1">
        <v>19</v>
      </c>
      <c r="E4078" s="1">
        <v>7.13</v>
      </c>
      <c r="J4078" s="64" t="s">
        <v>834</v>
      </c>
      <c r="K4078" s="64" t="s">
        <v>1045</v>
      </c>
      <c r="L4078" s="64" t="s">
        <v>1032</v>
      </c>
      <c r="M4078" s="64" t="s">
        <v>837</v>
      </c>
      <c r="N4078" s="64">
        <v>20.63</v>
      </c>
    </row>
    <row r="4079" spans="1:14" x14ac:dyDescent="0.25">
      <c r="A4079" t="s">
        <v>834</v>
      </c>
      <c r="B4079" s="1" t="s">
        <v>1020</v>
      </c>
      <c r="C4079" s="291" t="s">
        <v>2411</v>
      </c>
      <c r="D4079" s="1">
        <v>20</v>
      </c>
      <c r="E4079" s="1">
        <v>7.4</v>
      </c>
      <c r="J4079" s="64" t="s">
        <v>834</v>
      </c>
      <c r="K4079" s="64" t="s">
        <v>1045</v>
      </c>
      <c r="L4079" s="64" t="s">
        <v>1033</v>
      </c>
      <c r="M4079" s="64" t="s">
        <v>837</v>
      </c>
      <c r="N4079" s="64">
        <v>23.44</v>
      </c>
    </row>
    <row r="4080" spans="1:14" x14ac:dyDescent="0.25">
      <c r="A4080" t="s">
        <v>834</v>
      </c>
      <c r="B4080" s="1" t="s">
        <v>1020</v>
      </c>
      <c r="C4080" s="291" t="s">
        <v>2411</v>
      </c>
      <c r="D4080" s="1">
        <v>21</v>
      </c>
      <c r="E4080" s="1">
        <v>7.64</v>
      </c>
      <c r="J4080" s="64" t="s">
        <v>834</v>
      </c>
      <c r="K4080" s="64" t="s">
        <v>1045</v>
      </c>
      <c r="L4080" s="64" t="s">
        <v>939</v>
      </c>
      <c r="M4080" s="64">
        <v>0</v>
      </c>
      <c r="N4080" s="64" t="s">
        <v>98</v>
      </c>
    </row>
    <row r="4081" spans="1:14" x14ac:dyDescent="0.25">
      <c r="A4081" t="s">
        <v>834</v>
      </c>
      <c r="B4081" s="1" t="s">
        <v>1020</v>
      </c>
      <c r="C4081" s="291" t="s">
        <v>2411</v>
      </c>
      <c r="D4081" s="1">
        <v>22</v>
      </c>
      <c r="E4081" s="1">
        <v>7.88</v>
      </c>
      <c r="J4081" s="64" t="s">
        <v>834</v>
      </c>
      <c r="K4081" s="64" t="s">
        <v>1045</v>
      </c>
      <c r="L4081" s="64" t="s">
        <v>941</v>
      </c>
      <c r="M4081" s="64">
        <v>0</v>
      </c>
      <c r="N4081" s="64" t="s">
        <v>98</v>
      </c>
    </row>
    <row r="4082" spans="1:14" x14ac:dyDescent="0.25">
      <c r="A4082" t="s">
        <v>834</v>
      </c>
      <c r="B4082" s="1" t="s">
        <v>1020</v>
      </c>
      <c r="C4082" s="291" t="s">
        <v>2411</v>
      </c>
      <c r="D4082" s="1">
        <v>23</v>
      </c>
      <c r="E4082" s="1">
        <v>8.1199999999999992</v>
      </c>
      <c r="J4082" s="64" t="s">
        <v>834</v>
      </c>
      <c r="K4082" s="64" t="s">
        <v>1045</v>
      </c>
      <c r="L4082" s="64" t="s">
        <v>943</v>
      </c>
      <c r="M4082" s="64">
        <v>0</v>
      </c>
      <c r="N4082" s="64" t="s">
        <v>98</v>
      </c>
    </row>
    <row r="4083" spans="1:14" x14ac:dyDescent="0.25">
      <c r="A4083" t="s">
        <v>834</v>
      </c>
      <c r="B4083" s="1" t="s">
        <v>1020</v>
      </c>
      <c r="C4083" s="291" t="s">
        <v>2411</v>
      </c>
      <c r="D4083" s="1">
        <v>24</v>
      </c>
      <c r="E4083" s="1">
        <v>8.36</v>
      </c>
      <c r="J4083" s="64" t="s">
        <v>834</v>
      </c>
      <c r="K4083" s="64" t="s">
        <v>1045</v>
      </c>
      <c r="L4083" s="64" t="s">
        <v>944</v>
      </c>
      <c r="M4083" s="64" t="s">
        <v>837</v>
      </c>
      <c r="N4083" s="64">
        <v>26</v>
      </c>
    </row>
    <row r="4084" spans="1:14" x14ac:dyDescent="0.25">
      <c r="A4084" t="s">
        <v>834</v>
      </c>
      <c r="B4084" s="1" t="s">
        <v>1020</v>
      </c>
      <c r="C4084" s="291" t="s">
        <v>2411</v>
      </c>
      <c r="D4084" s="1">
        <v>25</v>
      </c>
      <c r="E4084" s="1">
        <v>8.6</v>
      </c>
      <c r="J4084" s="64" t="s">
        <v>834</v>
      </c>
      <c r="K4084" s="64" t="s">
        <v>1045</v>
      </c>
      <c r="L4084" s="64" t="s">
        <v>945</v>
      </c>
      <c r="M4084" s="64" t="s">
        <v>837</v>
      </c>
      <c r="N4084" s="64">
        <v>25</v>
      </c>
    </row>
    <row r="4085" spans="1:14" x14ac:dyDescent="0.25">
      <c r="A4085" t="s">
        <v>834</v>
      </c>
      <c r="B4085" s="1" t="s">
        <v>1020</v>
      </c>
      <c r="C4085" s="291" t="s">
        <v>1017</v>
      </c>
      <c r="D4085" s="1">
        <v>-3</v>
      </c>
      <c r="E4085" s="1">
        <v>2.11</v>
      </c>
      <c r="J4085" s="64" t="s">
        <v>834</v>
      </c>
      <c r="K4085" s="64" t="s">
        <v>1045</v>
      </c>
      <c r="L4085" s="64" t="s">
        <v>946</v>
      </c>
      <c r="M4085" s="64" t="s">
        <v>837</v>
      </c>
      <c r="N4085" s="64">
        <v>25.3</v>
      </c>
    </row>
    <row r="4086" spans="1:14" x14ac:dyDescent="0.25">
      <c r="A4086" t="s">
        <v>834</v>
      </c>
      <c r="B4086" s="1" t="s">
        <v>1020</v>
      </c>
      <c r="C4086" s="291" t="s">
        <v>1017</v>
      </c>
      <c r="D4086" s="1">
        <v>-2</v>
      </c>
      <c r="E4086" s="1">
        <v>2.41</v>
      </c>
      <c r="J4086" s="64" t="s">
        <v>834</v>
      </c>
      <c r="K4086" s="64" t="s">
        <v>1045</v>
      </c>
      <c r="L4086" s="64" t="s">
        <v>1036</v>
      </c>
      <c r="M4086" s="64" t="s">
        <v>837</v>
      </c>
      <c r="N4086" s="64">
        <v>28.17</v>
      </c>
    </row>
    <row r="4087" spans="1:14" x14ac:dyDescent="0.25">
      <c r="A4087" t="s">
        <v>834</v>
      </c>
      <c r="B4087" s="1" t="s">
        <v>1020</v>
      </c>
      <c r="C4087" s="291" t="s">
        <v>1017</v>
      </c>
      <c r="D4087" s="1">
        <v>-1</v>
      </c>
      <c r="E4087" s="1">
        <v>2.7</v>
      </c>
      <c r="J4087" s="64" t="s">
        <v>834</v>
      </c>
      <c r="K4087" s="64" t="s">
        <v>1045</v>
      </c>
      <c r="L4087" s="64" t="s">
        <v>1037</v>
      </c>
      <c r="M4087" s="64" t="s">
        <v>837</v>
      </c>
      <c r="N4087" s="64">
        <v>27.66</v>
      </c>
    </row>
    <row r="4088" spans="1:14" x14ac:dyDescent="0.25">
      <c r="A4088" t="s">
        <v>834</v>
      </c>
      <c r="B4088" s="1" t="s">
        <v>1020</v>
      </c>
      <c r="C4088" s="291" t="s">
        <v>1017</v>
      </c>
      <c r="D4088" s="1">
        <v>0</v>
      </c>
      <c r="E4088" s="1">
        <v>3</v>
      </c>
      <c r="J4088" s="64" t="s">
        <v>834</v>
      </c>
      <c r="K4088" s="64" t="s">
        <v>1045</v>
      </c>
      <c r="L4088" s="64" t="s">
        <v>951</v>
      </c>
      <c r="M4088" s="64">
        <v>0</v>
      </c>
      <c r="N4088" s="64" t="s">
        <v>98</v>
      </c>
    </row>
    <row r="4089" spans="1:14" x14ac:dyDescent="0.25">
      <c r="A4089" t="s">
        <v>834</v>
      </c>
      <c r="B4089" s="1" t="s">
        <v>1020</v>
      </c>
      <c r="C4089" s="291" t="s">
        <v>1017</v>
      </c>
      <c r="D4089" s="60">
        <v>1</v>
      </c>
      <c r="E4089" s="1">
        <v>3.18</v>
      </c>
      <c r="J4089" s="64" t="s">
        <v>834</v>
      </c>
      <c r="K4089" s="64" t="s">
        <v>1045</v>
      </c>
      <c r="L4089" s="64" t="s">
        <v>953</v>
      </c>
      <c r="M4089" s="64">
        <v>0</v>
      </c>
      <c r="N4089" s="64" t="s">
        <v>98</v>
      </c>
    </row>
    <row r="4090" spans="1:14" x14ac:dyDescent="0.25">
      <c r="A4090" t="s">
        <v>834</v>
      </c>
      <c r="B4090" s="1" t="s">
        <v>1020</v>
      </c>
      <c r="C4090" s="291" t="s">
        <v>1017</v>
      </c>
      <c r="D4090" s="1">
        <v>2</v>
      </c>
      <c r="E4090" s="1">
        <v>3.36</v>
      </c>
      <c r="J4090" s="64" t="s">
        <v>834</v>
      </c>
      <c r="K4090" s="64" t="s">
        <v>1045</v>
      </c>
      <c r="L4090" s="64" t="s">
        <v>956</v>
      </c>
      <c r="M4090" s="64" t="s">
        <v>837</v>
      </c>
      <c r="N4090" s="64">
        <v>27.2</v>
      </c>
    </row>
    <row r="4091" spans="1:14" x14ac:dyDescent="0.25">
      <c r="A4091" t="s">
        <v>834</v>
      </c>
      <c r="B4091" s="1" t="s">
        <v>1020</v>
      </c>
      <c r="C4091" s="291" t="s">
        <v>1017</v>
      </c>
      <c r="D4091" s="1">
        <v>3</v>
      </c>
      <c r="E4091" s="1">
        <v>3.54</v>
      </c>
      <c r="J4091" s="64" t="s">
        <v>834</v>
      </c>
      <c r="K4091" s="64" t="s">
        <v>1045</v>
      </c>
      <c r="L4091" s="64" t="s">
        <v>957</v>
      </c>
      <c r="M4091" s="64" t="s">
        <v>837</v>
      </c>
      <c r="N4091" s="64">
        <v>30.2</v>
      </c>
    </row>
    <row r="4092" spans="1:14" x14ac:dyDescent="0.25">
      <c r="A4092" t="s">
        <v>834</v>
      </c>
      <c r="B4092" s="1" t="s">
        <v>1020</v>
      </c>
      <c r="C4092" s="291" t="s">
        <v>1017</v>
      </c>
      <c r="D4092" s="60">
        <v>4</v>
      </c>
      <c r="E4092" s="1">
        <v>3.72</v>
      </c>
      <c r="J4092" s="64" t="s">
        <v>834</v>
      </c>
      <c r="K4092" s="64" t="s">
        <v>1045</v>
      </c>
      <c r="L4092" s="64" t="s">
        <v>958</v>
      </c>
      <c r="M4092" s="64" t="s">
        <v>837</v>
      </c>
      <c r="N4092" s="64">
        <v>27.8</v>
      </c>
    </row>
    <row r="4093" spans="1:14" x14ac:dyDescent="0.25">
      <c r="A4093" t="s">
        <v>834</v>
      </c>
      <c r="B4093" s="1" t="s">
        <v>1020</v>
      </c>
      <c r="C4093" s="291" t="s">
        <v>1017</v>
      </c>
      <c r="D4093" s="60">
        <v>5</v>
      </c>
      <c r="E4093" s="1">
        <v>3.9</v>
      </c>
      <c r="J4093" s="64" t="s">
        <v>834</v>
      </c>
      <c r="K4093" s="64" t="s">
        <v>1045</v>
      </c>
      <c r="L4093" s="64" t="s">
        <v>927</v>
      </c>
      <c r="M4093" s="64">
        <v>0</v>
      </c>
      <c r="N4093" s="64" t="s">
        <v>98</v>
      </c>
    </row>
    <row r="4094" spans="1:14" x14ac:dyDescent="0.25">
      <c r="A4094" t="s">
        <v>834</v>
      </c>
      <c r="B4094" s="1" t="s">
        <v>1020</v>
      </c>
      <c r="C4094" s="291" t="s">
        <v>1017</v>
      </c>
      <c r="D4094" s="60">
        <v>6</v>
      </c>
      <c r="E4094" s="1">
        <v>4.21</v>
      </c>
      <c r="J4094" s="64" t="s">
        <v>834</v>
      </c>
      <c r="K4094" s="64" t="s">
        <v>1045</v>
      </c>
      <c r="L4094" s="64" t="s">
        <v>929</v>
      </c>
      <c r="M4094" s="64">
        <v>0</v>
      </c>
      <c r="N4094" s="64" t="s">
        <v>98</v>
      </c>
    </row>
    <row r="4095" spans="1:14" x14ac:dyDescent="0.25">
      <c r="A4095" t="s">
        <v>834</v>
      </c>
      <c r="B4095" s="1" t="s">
        <v>1020</v>
      </c>
      <c r="C4095" s="291" t="s">
        <v>1017</v>
      </c>
      <c r="D4095" s="60">
        <v>7</v>
      </c>
      <c r="E4095" s="1">
        <v>4.5199999999999996</v>
      </c>
      <c r="J4095" s="64" t="s">
        <v>834</v>
      </c>
      <c r="K4095" s="64" t="s">
        <v>1045</v>
      </c>
      <c r="L4095" s="64" t="s">
        <v>931</v>
      </c>
      <c r="M4095" s="64">
        <v>0</v>
      </c>
      <c r="N4095" s="64" t="s">
        <v>98</v>
      </c>
    </row>
    <row r="4096" spans="1:14" x14ac:dyDescent="0.25">
      <c r="A4096" t="s">
        <v>834</v>
      </c>
      <c r="B4096" s="1" t="s">
        <v>1020</v>
      </c>
      <c r="C4096" s="291" t="s">
        <v>1017</v>
      </c>
      <c r="D4096" s="60">
        <v>8</v>
      </c>
      <c r="E4096" s="1">
        <v>4.84</v>
      </c>
      <c r="J4096" s="64" t="s">
        <v>834</v>
      </c>
      <c r="K4096" s="64" t="s">
        <v>1045</v>
      </c>
      <c r="L4096" s="64" t="s">
        <v>932</v>
      </c>
      <c r="M4096" s="64" t="s">
        <v>837</v>
      </c>
      <c r="N4096" s="64">
        <v>18.8</v>
      </c>
    </row>
    <row r="4097" spans="1:14" x14ac:dyDescent="0.25">
      <c r="A4097" t="s">
        <v>834</v>
      </c>
      <c r="B4097" s="1" t="s">
        <v>1020</v>
      </c>
      <c r="C4097" s="291" t="s">
        <v>1017</v>
      </c>
      <c r="D4097" s="60">
        <v>9</v>
      </c>
      <c r="E4097" s="1">
        <v>5.15</v>
      </c>
      <c r="J4097" s="64" t="s">
        <v>834</v>
      </c>
      <c r="K4097" s="64" t="s">
        <v>1045</v>
      </c>
      <c r="L4097" s="64" t="s">
        <v>933</v>
      </c>
      <c r="M4097" s="64" t="s">
        <v>837</v>
      </c>
      <c r="N4097" s="64">
        <v>18.5</v>
      </c>
    </row>
    <row r="4098" spans="1:14" x14ac:dyDescent="0.25">
      <c r="A4098" t="s">
        <v>834</v>
      </c>
      <c r="B4098" s="1" t="s">
        <v>1020</v>
      </c>
      <c r="C4098" s="291" t="s">
        <v>1017</v>
      </c>
      <c r="D4098" s="60">
        <v>10</v>
      </c>
      <c r="E4098" s="1">
        <v>5.46</v>
      </c>
      <c r="J4098" s="64" t="s">
        <v>834</v>
      </c>
      <c r="K4098" s="64" t="s">
        <v>1045</v>
      </c>
      <c r="L4098" s="64" t="s">
        <v>934</v>
      </c>
      <c r="M4098" s="64" t="s">
        <v>837</v>
      </c>
      <c r="N4098" s="64">
        <v>20.399999999999999</v>
      </c>
    </row>
    <row r="4099" spans="1:14" x14ac:dyDescent="0.25">
      <c r="A4099" t="s">
        <v>834</v>
      </c>
      <c r="B4099" s="1" t="s">
        <v>1020</v>
      </c>
      <c r="C4099" s="291" t="s">
        <v>1017</v>
      </c>
      <c r="D4099" s="60">
        <v>11</v>
      </c>
      <c r="E4099" s="1">
        <v>5.68</v>
      </c>
      <c r="J4099" s="64" t="s">
        <v>834</v>
      </c>
      <c r="K4099" s="64" t="s">
        <v>1045</v>
      </c>
      <c r="L4099" s="64" t="s">
        <v>939</v>
      </c>
      <c r="M4099" s="64">
        <v>0</v>
      </c>
      <c r="N4099" s="64" t="s">
        <v>98</v>
      </c>
    </row>
    <row r="4100" spans="1:14" x14ac:dyDescent="0.25">
      <c r="A4100" t="s">
        <v>834</v>
      </c>
      <c r="B4100" s="1" t="s">
        <v>1020</v>
      </c>
      <c r="C4100" s="291" t="s">
        <v>1017</v>
      </c>
      <c r="D4100" s="60">
        <v>12</v>
      </c>
      <c r="E4100" s="1">
        <v>5.89</v>
      </c>
      <c r="J4100" s="64" t="s">
        <v>834</v>
      </c>
      <c r="K4100" s="64" t="s">
        <v>1045</v>
      </c>
      <c r="L4100" s="64" t="s">
        <v>941</v>
      </c>
      <c r="M4100" s="64">
        <v>0</v>
      </c>
      <c r="N4100" s="64" t="s">
        <v>98</v>
      </c>
    </row>
    <row r="4101" spans="1:14" x14ac:dyDescent="0.25">
      <c r="A4101" t="s">
        <v>834</v>
      </c>
      <c r="B4101" s="1" t="s">
        <v>1020</v>
      </c>
      <c r="C4101" s="291" t="s">
        <v>1017</v>
      </c>
      <c r="D4101" s="60">
        <v>13</v>
      </c>
      <c r="E4101" s="1">
        <v>6.11</v>
      </c>
      <c r="J4101" s="64" t="s">
        <v>834</v>
      </c>
      <c r="K4101" s="64" t="s">
        <v>1045</v>
      </c>
      <c r="L4101" s="64" t="s">
        <v>943</v>
      </c>
      <c r="M4101" s="64">
        <v>0</v>
      </c>
      <c r="N4101" s="64" t="s">
        <v>98</v>
      </c>
    </row>
    <row r="4102" spans="1:14" x14ac:dyDescent="0.25">
      <c r="A4102" t="s">
        <v>834</v>
      </c>
      <c r="B4102" s="1" t="s">
        <v>1020</v>
      </c>
      <c r="C4102" s="291" t="s">
        <v>1017</v>
      </c>
      <c r="D4102" s="60">
        <v>14</v>
      </c>
      <c r="E4102" s="1">
        <v>6.32</v>
      </c>
      <c r="J4102" s="64" t="s">
        <v>834</v>
      </c>
      <c r="K4102" s="64" t="s">
        <v>1045</v>
      </c>
      <c r="L4102" s="64" t="s">
        <v>944</v>
      </c>
      <c r="M4102" s="64" t="s">
        <v>837</v>
      </c>
      <c r="N4102" s="64">
        <v>26</v>
      </c>
    </row>
    <row r="4103" spans="1:14" x14ac:dyDescent="0.25">
      <c r="A4103" t="s">
        <v>834</v>
      </c>
      <c r="B4103" s="1" t="s">
        <v>1020</v>
      </c>
      <c r="C4103" s="291" t="s">
        <v>1017</v>
      </c>
      <c r="D4103" s="60">
        <v>15</v>
      </c>
      <c r="E4103" s="1">
        <v>6.54</v>
      </c>
      <c r="J4103" s="64" t="s">
        <v>834</v>
      </c>
      <c r="K4103" s="64" t="s">
        <v>1045</v>
      </c>
      <c r="L4103" s="64" t="s">
        <v>945</v>
      </c>
      <c r="M4103" s="64" t="s">
        <v>837</v>
      </c>
      <c r="N4103" s="64">
        <v>25</v>
      </c>
    </row>
    <row r="4104" spans="1:14" x14ac:dyDescent="0.25">
      <c r="A4104" t="s">
        <v>834</v>
      </c>
      <c r="B4104" s="1" t="s">
        <v>1020</v>
      </c>
      <c r="C4104" s="291" t="s">
        <v>1017</v>
      </c>
      <c r="D4104" s="60">
        <v>16</v>
      </c>
      <c r="E4104" s="1">
        <v>6.79</v>
      </c>
      <c r="J4104" s="64" t="s">
        <v>834</v>
      </c>
      <c r="K4104" s="64" t="s">
        <v>1045</v>
      </c>
      <c r="L4104" s="64" t="s">
        <v>946</v>
      </c>
      <c r="M4104" s="64" t="s">
        <v>837</v>
      </c>
      <c r="N4104" s="64">
        <v>25.3</v>
      </c>
    </row>
    <row r="4105" spans="1:14" x14ac:dyDescent="0.25">
      <c r="A4105" t="s">
        <v>834</v>
      </c>
      <c r="B4105" s="1" t="s">
        <v>1020</v>
      </c>
      <c r="C4105" s="291" t="s">
        <v>1017</v>
      </c>
      <c r="D4105" s="60">
        <v>17</v>
      </c>
      <c r="E4105" s="1">
        <v>7.04</v>
      </c>
      <c r="J4105" s="64" t="s">
        <v>834</v>
      </c>
      <c r="K4105" s="64" t="s">
        <v>1045</v>
      </c>
      <c r="L4105" s="64" t="s">
        <v>951</v>
      </c>
      <c r="M4105" s="64">
        <v>0</v>
      </c>
      <c r="N4105" s="64" t="s">
        <v>98</v>
      </c>
    </row>
    <row r="4106" spans="1:14" x14ac:dyDescent="0.25">
      <c r="A4106" t="s">
        <v>834</v>
      </c>
      <c r="B4106" s="1" t="s">
        <v>1020</v>
      </c>
      <c r="C4106" s="291" t="s">
        <v>1017</v>
      </c>
      <c r="D4106" s="60">
        <v>18</v>
      </c>
      <c r="E4106" s="1">
        <v>7.3</v>
      </c>
      <c r="J4106" s="64" t="s">
        <v>834</v>
      </c>
      <c r="K4106" s="64" t="s">
        <v>1045</v>
      </c>
      <c r="L4106" s="64" t="s">
        <v>953</v>
      </c>
      <c r="M4106" s="64">
        <v>0</v>
      </c>
      <c r="N4106" s="64" t="s">
        <v>98</v>
      </c>
    </row>
    <row r="4107" spans="1:14" x14ac:dyDescent="0.25">
      <c r="A4107" t="s">
        <v>834</v>
      </c>
      <c r="B4107" s="1" t="s">
        <v>1020</v>
      </c>
      <c r="C4107" s="291" t="s">
        <v>1017</v>
      </c>
      <c r="D4107" s="60">
        <v>19</v>
      </c>
      <c r="E4107" s="1">
        <v>7.55</v>
      </c>
      <c r="J4107" s="64" t="s">
        <v>834</v>
      </c>
      <c r="K4107" s="64" t="s">
        <v>1045</v>
      </c>
      <c r="L4107" s="64" t="s">
        <v>956</v>
      </c>
      <c r="M4107" s="64" t="s">
        <v>837</v>
      </c>
      <c r="N4107" s="64">
        <v>27.2</v>
      </c>
    </row>
    <row r="4108" spans="1:14" x14ac:dyDescent="0.25">
      <c r="A4108" t="s">
        <v>834</v>
      </c>
      <c r="B4108" s="1" t="s">
        <v>1020</v>
      </c>
      <c r="C4108" s="291" t="s">
        <v>1017</v>
      </c>
      <c r="D4108" s="60">
        <v>20</v>
      </c>
      <c r="E4108" s="1">
        <v>7.8</v>
      </c>
      <c r="J4108" s="64" t="s">
        <v>834</v>
      </c>
      <c r="K4108" s="64" t="s">
        <v>1045</v>
      </c>
      <c r="L4108" s="64" t="s">
        <v>957</v>
      </c>
      <c r="M4108" s="64" t="s">
        <v>837</v>
      </c>
      <c r="N4108" s="64">
        <v>30.2</v>
      </c>
    </row>
    <row r="4109" spans="1:14" x14ac:dyDescent="0.25">
      <c r="A4109" t="s">
        <v>834</v>
      </c>
      <c r="B4109" s="1" t="s">
        <v>1020</v>
      </c>
      <c r="C4109" s="291" t="s">
        <v>1017</v>
      </c>
      <c r="D4109" s="60">
        <v>21</v>
      </c>
      <c r="E4109" s="1">
        <v>8.02</v>
      </c>
      <c r="J4109" s="64" t="s">
        <v>834</v>
      </c>
      <c r="K4109" s="64" t="s">
        <v>1045</v>
      </c>
      <c r="L4109" s="64" t="s">
        <v>958</v>
      </c>
      <c r="M4109" s="64" t="s">
        <v>837</v>
      </c>
      <c r="N4109" s="64">
        <v>27.8</v>
      </c>
    </row>
    <row r="4110" spans="1:14" x14ac:dyDescent="0.25">
      <c r="A4110" t="s">
        <v>834</v>
      </c>
      <c r="B4110" s="1" t="s">
        <v>1020</v>
      </c>
      <c r="C4110" s="291" t="s">
        <v>1017</v>
      </c>
      <c r="D4110" s="60">
        <v>22</v>
      </c>
      <c r="E4110" s="1">
        <v>8.24</v>
      </c>
      <c r="J4110" s="64" t="s">
        <v>834</v>
      </c>
      <c r="K4110" s="64" t="s">
        <v>1045</v>
      </c>
      <c r="L4110" s="64" t="s">
        <v>921</v>
      </c>
      <c r="M4110" s="64" t="s">
        <v>837</v>
      </c>
      <c r="N4110" s="64">
        <v>14.1</v>
      </c>
    </row>
    <row r="4111" spans="1:14" x14ac:dyDescent="0.25">
      <c r="A4111" t="s">
        <v>834</v>
      </c>
      <c r="B4111" s="1" t="s">
        <v>1020</v>
      </c>
      <c r="C4111" s="291" t="s">
        <v>1017</v>
      </c>
      <c r="D4111" s="60">
        <v>23</v>
      </c>
      <c r="E4111" s="1">
        <v>8.4600000000000009</v>
      </c>
      <c r="J4111" s="64" t="s">
        <v>834</v>
      </c>
      <c r="K4111" s="64" t="s">
        <v>1045</v>
      </c>
      <c r="L4111" s="64" t="s">
        <v>922</v>
      </c>
      <c r="M4111" s="64" t="s">
        <v>837</v>
      </c>
      <c r="N4111" s="64">
        <v>14.3</v>
      </c>
    </row>
    <row r="4112" spans="1:14" x14ac:dyDescent="0.25">
      <c r="A4112" t="s">
        <v>834</v>
      </c>
      <c r="B4112" s="1" t="s">
        <v>1020</v>
      </c>
      <c r="C4112" s="291" t="s">
        <v>1017</v>
      </c>
      <c r="D4112" s="60">
        <v>24</v>
      </c>
      <c r="E4112" s="1">
        <v>8.68</v>
      </c>
      <c r="J4112" s="64" t="s">
        <v>834</v>
      </c>
      <c r="K4112" s="64" t="s">
        <v>1045</v>
      </c>
      <c r="L4112" s="64" t="s">
        <v>927</v>
      </c>
      <c r="M4112" s="64">
        <v>0</v>
      </c>
      <c r="N4112" s="64" t="s">
        <v>98</v>
      </c>
    </row>
    <row r="4113" spans="1:14" x14ac:dyDescent="0.25">
      <c r="A4113" t="s">
        <v>834</v>
      </c>
      <c r="B4113" s="1" t="s">
        <v>1020</v>
      </c>
      <c r="C4113" s="291" t="s">
        <v>1017</v>
      </c>
      <c r="D4113" s="60">
        <v>25</v>
      </c>
      <c r="E4113" s="1">
        <v>8.9</v>
      </c>
      <c r="J4113" s="64" t="s">
        <v>834</v>
      </c>
      <c r="K4113" s="64" t="s">
        <v>1045</v>
      </c>
      <c r="L4113" s="64" t="s">
        <v>929</v>
      </c>
      <c r="M4113" s="64">
        <v>0</v>
      </c>
      <c r="N4113" s="64" t="s">
        <v>98</v>
      </c>
    </row>
    <row r="4114" spans="1:14" x14ac:dyDescent="0.25">
      <c r="A4114" t="s">
        <v>834</v>
      </c>
      <c r="B4114" s="1" t="s">
        <v>1021</v>
      </c>
      <c r="C4114" s="291" t="s">
        <v>902</v>
      </c>
      <c r="D4114" s="60">
        <v>0</v>
      </c>
      <c r="E4114" s="1" t="s">
        <v>98</v>
      </c>
      <c r="J4114" s="64" t="s">
        <v>834</v>
      </c>
      <c r="K4114" s="64" t="s">
        <v>1045</v>
      </c>
      <c r="L4114" s="64" t="s">
        <v>931</v>
      </c>
      <c r="M4114" s="64">
        <v>0</v>
      </c>
      <c r="N4114" s="64" t="s">
        <v>98</v>
      </c>
    </row>
    <row r="4115" spans="1:14" x14ac:dyDescent="0.25">
      <c r="A4115" t="s">
        <v>834</v>
      </c>
      <c r="B4115" s="1" t="s">
        <v>1021</v>
      </c>
      <c r="C4115" s="291" t="s">
        <v>905</v>
      </c>
      <c r="D4115" s="1" t="s">
        <v>837</v>
      </c>
      <c r="E4115" s="1">
        <v>10.4</v>
      </c>
      <c r="J4115" s="64" t="s">
        <v>834</v>
      </c>
      <c r="K4115" s="64" t="s">
        <v>1045</v>
      </c>
      <c r="L4115" s="64" t="s">
        <v>932</v>
      </c>
      <c r="M4115" s="64" t="s">
        <v>837</v>
      </c>
      <c r="N4115" s="64">
        <v>18.8</v>
      </c>
    </row>
    <row r="4116" spans="1:14" x14ac:dyDescent="0.25">
      <c r="A4116" t="s">
        <v>834</v>
      </c>
      <c r="B4116" s="1" t="s">
        <v>1021</v>
      </c>
      <c r="C4116" s="291" t="s">
        <v>1023</v>
      </c>
      <c r="D4116" s="309" t="s">
        <v>837</v>
      </c>
      <c r="E4116" s="1">
        <v>16.86</v>
      </c>
      <c r="J4116" s="64" t="s">
        <v>834</v>
      </c>
      <c r="K4116" s="64" t="s">
        <v>1045</v>
      </c>
      <c r="L4116" s="64" t="s">
        <v>933</v>
      </c>
      <c r="M4116" s="64" t="s">
        <v>837</v>
      </c>
      <c r="N4116" s="64">
        <v>18.5</v>
      </c>
    </row>
    <row r="4117" spans="1:14" x14ac:dyDescent="0.25">
      <c r="A4117" t="s">
        <v>834</v>
      </c>
      <c r="B4117" s="1" t="s">
        <v>1021</v>
      </c>
      <c r="C4117" s="291" t="s">
        <v>906</v>
      </c>
      <c r="D4117" s="1">
        <v>0</v>
      </c>
      <c r="E4117" s="1" t="s">
        <v>98</v>
      </c>
      <c r="J4117" s="64" t="s">
        <v>834</v>
      </c>
      <c r="K4117" s="64" t="s">
        <v>1045</v>
      </c>
      <c r="L4117" s="64" t="s">
        <v>934</v>
      </c>
      <c r="M4117" s="64" t="s">
        <v>837</v>
      </c>
      <c r="N4117" s="64">
        <v>20.399999999999999</v>
      </c>
    </row>
    <row r="4118" spans="1:14" x14ac:dyDescent="0.25">
      <c r="A4118" t="s">
        <v>834</v>
      </c>
      <c r="B4118" s="1" t="s">
        <v>1021</v>
      </c>
      <c r="C4118" s="291" t="s">
        <v>908</v>
      </c>
      <c r="D4118" s="1">
        <v>0</v>
      </c>
      <c r="E4118" s="1" t="s">
        <v>98</v>
      </c>
      <c r="J4118" s="64" t="s">
        <v>834</v>
      </c>
      <c r="K4118" s="64" t="s">
        <v>1045</v>
      </c>
      <c r="L4118" s="64" t="s">
        <v>939</v>
      </c>
      <c r="M4118" s="64">
        <v>0</v>
      </c>
      <c r="N4118" s="64" t="s">
        <v>98</v>
      </c>
    </row>
    <row r="4119" spans="1:14" x14ac:dyDescent="0.25">
      <c r="A4119" t="s">
        <v>834</v>
      </c>
      <c r="B4119" s="1" t="s">
        <v>1021</v>
      </c>
      <c r="C4119" s="291" t="s">
        <v>912</v>
      </c>
      <c r="D4119" s="1" t="s">
        <v>837</v>
      </c>
      <c r="E4119" s="1">
        <v>12</v>
      </c>
      <c r="J4119" s="64" t="s">
        <v>834</v>
      </c>
      <c r="K4119" s="64" t="s">
        <v>1045</v>
      </c>
      <c r="L4119" s="64" t="s">
        <v>941</v>
      </c>
      <c r="M4119" s="64">
        <v>0</v>
      </c>
      <c r="N4119" s="64" t="s">
        <v>98</v>
      </c>
    </row>
    <row r="4120" spans="1:14" x14ac:dyDescent="0.25">
      <c r="A4120" t="s">
        <v>834</v>
      </c>
      <c r="B4120" s="1" t="s">
        <v>1021</v>
      </c>
      <c r="C4120" s="291" t="s">
        <v>913</v>
      </c>
      <c r="D4120" s="1" t="s">
        <v>837</v>
      </c>
      <c r="E4120" s="1">
        <v>12.6</v>
      </c>
      <c r="J4120" s="64" t="s">
        <v>834</v>
      </c>
      <c r="K4120" s="64" t="s">
        <v>1045</v>
      </c>
      <c r="L4120" s="64" t="s">
        <v>943</v>
      </c>
      <c r="M4120" s="64">
        <v>0</v>
      </c>
      <c r="N4120" s="64" t="s">
        <v>98</v>
      </c>
    </row>
    <row r="4121" spans="1:14" x14ac:dyDescent="0.25">
      <c r="A4121" t="s">
        <v>834</v>
      </c>
      <c r="B4121" s="1" t="s">
        <v>1021</v>
      </c>
      <c r="C4121" s="291" t="s">
        <v>1026</v>
      </c>
      <c r="D4121" s="1" t="s">
        <v>837</v>
      </c>
      <c r="E4121" s="1">
        <v>26.52</v>
      </c>
      <c r="J4121" s="64" t="s">
        <v>834</v>
      </c>
      <c r="K4121" s="64" t="s">
        <v>1045</v>
      </c>
      <c r="L4121" s="64" t="s">
        <v>944</v>
      </c>
      <c r="M4121" s="64" t="s">
        <v>837</v>
      </c>
      <c r="N4121" s="64">
        <v>26</v>
      </c>
    </row>
    <row r="4122" spans="1:14" x14ac:dyDescent="0.25">
      <c r="A4122" t="s">
        <v>834</v>
      </c>
      <c r="B4122" s="1" t="s">
        <v>1021</v>
      </c>
      <c r="C4122" s="291" t="s">
        <v>1027</v>
      </c>
      <c r="D4122" s="1" t="s">
        <v>837</v>
      </c>
      <c r="E4122" s="1">
        <v>20.45</v>
      </c>
      <c r="J4122" s="64" t="s">
        <v>834</v>
      </c>
      <c r="K4122" s="64" t="s">
        <v>1045</v>
      </c>
      <c r="L4122" s="64" t="s">
        <v>945</v>
      </c>
      <c r="M4122" s="64" t="s">
        <v>837</v>
      </c>
      <c r="N4122" s="64">
        <v>25</v>
      </c>
    </row>
    <row r="4123" spans="1:14" x14ac:dyDescent="0.25">
      <c r="A4123" t="s">
        <v>834</v>
      </c>
      <c r="B4123" s="1" t="s">
        <v>1021</v>
      </c>
      <c r="C4123" s="291" t="s">
        <v>914</v>
      </c>
      <c r="D4123" s="1">
        <v>0</v>
      </c>
      <c r="E4123" s="1" t="s">
        <v>98</v>
      </c>
      <c r="J4123" s="64" t="s">
        <v>834</v>
      </c>
      <c r="K4123" s="64" t="s">
        <v>1045</v>
      </c>
      <c r="L4123" s="64" t="s">
        <v>946</v>
      </c>
      <c r="M4123" s="64" t="s">
        <v>837</v>
      </c>
      <c r="N4123" s="64">
        <v>25.3</v>
      </c>
    </row>
    <row r="4124" spans="1:14" x14ac:dyDescent="0.25">
      <c r="A4124" t="s">
        <v>834</v>
      </c>
      <c r="B4124" s="1" t="s">
        <v>1021</v>
      </c>
      <c r="C4124" s="291" t="s">
        <v>916</v>
      </c>
      <c r="D4124" s="1">
        <v>0</v>
      </c>
      <c r="E4124" s="1" t="s">
        <v>98</v>
      </c>
      <c r="J4124" s="64" t="s">
        <v>834</v>
      </c>
      <c r="K4124" s="64" t="s">
        <v>1045</v>
      </c>
      <c r="L4124" s="64" t="s">
        <v>951</v>
      </c>
      <c r="M4124" s="64">
        <v>0</v>
      </c>
      <c r="N4124" s="64" t="s">
        <v>98</v>
      </c>
    </row>
    <row r="4125" spans="1:14" x14ac:dyDescent="0.25">
      <c r="A4125" t="s">
        <v>834</v>
      </c>
      <c r="B4125" s="1" t="s">
        <v>1021</v>
      </c>
      <c r="C4125" s="291" t="s">
        <v>918</v>
      </c>
      <c r="D4125" s="1">
        <v>0</v>
      </c>
      <c r="E4125" s="1" t="s">
        <v>98</v>
      </c>
      <c r="J4125" s="64" t="s">
        <v>834</v>
      </c>
      <c r="K4125" s="64" t="s">
        <v>1045</v>
      </c>
      <c r="L4125" s="64" t="s">
        <v>953</v>
      </c>
      <c r="M4125" s="64">
        <v>0</v>
      </c>
      <c r="N4125" s="64" t="s">
        <v>98</v>
      </c>
    </row>
    <row r="4126" spans="1:14" x14ac:dyDescent="0.25">
      <c r="A4126" t="s">
        <v>834</v>
      </c>
      <c r="B4126" s="1" t="s">
        <v>1021</v>
      </c>
      <c r="C4126" s="291" t="s">
        <v>924</v>
      </c>
      <c r="D4126" s="1" t="s">
        <v>837</v>
      </c>
      <c r="E4126" s="1">
        <v>16.5</v>
      </c>
      <c r="J4126" s="64" t="s">
        <v>834</v>
      </c>
      <c r="K4126" s="64" t="s">
        <v>1045</v>
      </c>
      <c r="L4126" s="64" t="s">
        <v>956</v>
      </c>
      <c r="M4126" s="64" t="s">
        <v>837</v>
      </c>
      <c r="N4126" s="64">
        <v>27.2</v>
      </c>
    </row>
    <row r="4127" spans="1:14" x14ac:dyDescent="0.25">
      <c r="A4127" t="s">
        <v>834</v>
      </c>
      <c r="B4127" s="1" t="s">
        <v>1021</v>
      </c>
      <c r="C4127" s="291" t="s">
        <v>925</v>
      </c>
      <c r="D4127" s="1" t="s">
        <v>837</v>
      </c>
      <c r="E4127" s="1">
        <v>15.7</v>
      </c>
      <c r="J4127" s="64" t="s">
        <v>834</v>
      </c>
      <c r="K4127" s="64" t="s">
        <v>1045</v>
      </c>
      <c r="L4127" s="64" t="s">
        <v>957</v>
      </c>
      <c r="M4127" s="64" t="s">
        <v>837</v>
      </c>
      <c r="N4127" s="64">
        <v>30.2</v>
      </c>
    </row>
    <row r="4128" spans="1:14" x14ac:dyDescent="0.25">
      <c r="A4128" t="s">
        <v>834</v>
      </c>
      <c r="B4128" s="1" t="s">
        <v>1021</v>
      </c>
      <c r="C4128" s="291" t="s">
        <v>1030</v>
      </c>
      <c r="D4128" s="1" t="s">
        <v>837</v>
      </c>
      <c r="E4128" s="1">
        <v>27.7</v>
      </c>
      <c r="J4128" s="64" t="s">
        <v>834</v>
      </c>
      <c r="K4128" s="64" t="s">
        <v>1045</v>
      </c>
      <c r="L4128" s="64" t="s">
        <v>958</v>
      </c>
      <c r="M4128" s="64" t="s">
        <v>837</v>
      </c>
      <c r="N4128" s="64">
        <v>27.8</v>
      </c>
    </row>
    <row r="4129" spans="1:14" x14ac:dyDescent="0.25">
      <c r="A4129" t="s">
        <v>834</v>
      </c>
      <c r="B4129" s="1" t="s">
        <v>1021</v>
      </c>
      <c r="C4129" s="291" t="s">
        <v>1031</v>
      </c>
      <c r="D4129" s="1" t="s">
        <v>837</v>
      </c>
      <c r="E4129" s="1">
        <v>25.23</v>
      </c>
      <c r="J4129" s="64" t="s">
        <v>834</v>
      </c>
      <c r="K4129" s="64" t="s">
        <v>1045</v>
      </c>
      <c r="L4129" s="64" t="s">
        <v>907</v>
      </c>
      <c r="M4129" s="64">
        <v>0</v>
      </c>
      <c r="N4129" s="64" t="s">
        <v>98</v>
      </c>
    </row>
    <row r="4130" spans="1:14" x14ac:dyDescent="0.25">
      <c r="A4130" t="s">
        <v>834</v>
      </c>
      <c r="B4130" s="1" t="s">
        <v>1021</v>
      </c>
      <c r="C4130" s="291" t="s">
        <v>926</v>
      </c>
      <c r="D4130" s="1">
        <v>0</v>
      </c>
      <c r="E4130" s="1" t="s">
        <v>98</v>
      </c>
      <c r="J4130" s="64" t="s">
        <v>834</v>
      </c>
      <c r="K4130" s="64" t="s">
        <v>1045</v>
      </c>
      <c r="L4130" s="64" t="s">
        <v>909</v>
      </c>
      <c r="M4130" s="64">
        <v>0</v>
      </c>
      <c r="N4130" s="64" t="s">
        <v>98</v>
      </c>
    </row>
    <row r="4131" spans="1:14" x14ac:dyDescent="0.25">
      <c r="A4131" t="s">
        <v>834</v>
      </c>
      <c r="B4131" s="1" t="s">
        <v>1021</v>
      </c>
      <c r="C4131" s="291" t="s">
        <v>928</v>
      </c>
      <c r="D4131" s="1">
        <v>0</v>
      </c>
      <c r="E4131" s="1" t="s">
        <v>98</v>
      </c>
      <c r="J4131" s="64" t="s">
        <v>834</v>
      </c>
      <c r="K4131" s="64" t="s">
        <v>1045</v>
      </c>
      <c r="L4131" s="64" t="s">
        <v>910</v>
      </c>
      <c r="M4131" s="64" t="s">
        <v>837</v>
      </c>
      <c r="N4131" s="64">
        <v>9.1999999999999993</v>
      </c>
    </row>
    <row r="4132" spans="1:14" x14ac:dyDescent="0.25">
      <c r="A4132" t="s">
        <v>834</v>
      </c>
      <c r="B4132" s="1" t="s">
        <v>1021</v>
      </c>
      <c r="C4132" s="291" t="s">
        <v>930</v>
      </c>
      <c r="D4132" s="1">
        <v>0</v>
      </c>
      <c r="E4132" s="1" t="s">
        <v>98</v>
      </c>
      <c r="J4132" s="64" t="s">
        <v>834</v>
      </c>
      <c r="K4132" s="64" t="s">
        <v>1045</v>
      </c>
      <c r="L4132" s="64" t="s">
        <v>911</v>
      </c>
      <c r="M4132" s="64" t="s">
        <v>837</v>
      </c>
      <c r="N4132" s="64">
        <v>9.3000000000000007</v>
      </c>
    </row>
    <row r="4133" spans="1:14" x14ac:dyDescent="0.25">
      <c r="A4133" t="s">
        <v>834</v>
      </c>
      <c r="B4133" s="1" t="s">
        <v>1021</v>
      </c>
      <c r="C4133" s="291" t="s">
        <v>935</v>
      </c>
      <c r="D4133" s="1" t="s">
        <v>837</v>
      </c>
      <c r="E4133" s="1">
        <v>19</v>
      </c>
      <c r="J4133" s="64" t="s">
        <v>834</v>
      </c>
      <c r="K4133" s="64" t="s">
        <v>1045</v>
      </c>
      <c r="L4133" s="64" t="s">
        <v>915</v>
      </c>
      <c r="M4133" s="64">
        <v>0</v>
      </c>
      <c r="N4133" s="64" t="s">
        <v>98</v>
      </c>
    </row>
    <row r="4134" spans="1:14" x14ac:dyDescent="0.25">
      <c r="A4134" t="s">
        <v>834</v>
      </c>
      <c r="B4134" s="1" t="s">
        <v>1021</v>
      </c>
      <c r="C4134" s="291" t="s">
        <v>936</v>
      </c>
      <c r="D4134" s="1" t="s">
        <v>837</v>
      </c>
      <c r="E4134" s="1">
        <v>20.6</v>
      </c>
      <c r="J4134" s="64" t="s">
        <v>834</v>
      </c>
      <c r="K4134" s="64" t="s">
        <v>1045</v>
      </c>
      <c r="L4134" s="64" t="s">
        <v>917</v>
      </c>
      <c r="M4134" s="64">
        <v>0</v>
      </c>
      <c r="N4134" s="64" t="s">
        <v>98</v>
      </c>
    </row>
    <row r="4135" spans="1:14" x14ac:dyDescent="0.25">
      <c r="A4135" t="s">
        <v>834</v>
      </c>
      <c r="B4135" s="1" t="s">
        <v>1021</v>
      </c>
      <c r="C4135" s="291" t="s">
        <v>937</v>
      </c>
      <c r="D4135" s="1" t="s">
        <v>837</v>
      </c>
      <c r="E4135" s="1">
        <v>19.899999999999999</v>
      </c>
      <c r="J4135" s="64" t="s">
        <v>834</v>
      </c>
      <c r="K4135" s="64" t="s">
        <v>1045</v>
      </c>
      <c r="L4135" s="64" t="s">
        <v>919</v>
      </c>
      <c r="M4135" s="64">
        <v>0</v>
      </c>
      <c r="N4135" s="64" t="s">
        <v>98</v>
      </c>
    </row>
    <row r="4136" spans="1:14" x14ac:dyDescent="0.25">
      <c r="A4136" t="s">
        <v>834</v>
      </c>
      <c r="B4136" s="1" t="s">
        <v>1021</v>
      </c>
      <c r="C4136" s="291" t="s">
        <v>1034</v>
      </c>
      <c r="D4136" s="1" t="s">
        <v>837</v>
      </c>
      <c r="E4136" s="1">
        <v>34.07</v>
      </c>
      <c r="J4136" s="64" t="s">
        <v>834</v>
      </c>
      <c r="K4136" s="64" t="s">
        <v>1045</v>
      </c>
      <c r="L4136" s="64" t="s">
        <v>920</v>
      </c>
      <c r="M4136" s="64" t="s">
        <v>837</v>
      </c>
      <c r="N4136" s="64">
        <v>13.6</v>
      </c>
    </row>
    <row r="4137" spans="1:14" x14ac:dyDescent="0.25">
      <c r="A4137" t="s">
        <v>834</v>
      </c>
      <c r="B4137" s="1" t="s">
        <v>1021</v>
      </c>
      <c r="C4137" s="291" t="s">
        <v>1035</v>
      </c>
      <c r="D4137" s="1" t="s">
        <v>837</v>
      </c>
      <c r="E4137" s="1">
        <v>31.05</v>
      </c>
      <c r="J4137" s="64" t="s">
        <v>834</v>
      </c>
      <c r="K4137" s="64" t="s">
        <v>1045</v>
      </c>
      <c r="L4137" s="64" t="s">
        <v>921</v>
      </c>
      <c r="M4137" s="64" t="s">
        <v>837</v>
      </c>
      <c r="N4137" s="64">
        <v>14.1</v>
      </c>
    </row>
    <row r="4138" spans="1:14" x14ac:dyDescent="0.25">
      <c r="A4138" t="s">
        <v>834</v>
      </c>
      <c r="B4138" s="1" t="s">
        <v>1021</v>
      </c>
      <c r="C4138" s="291" t="s">
        <v>938</v>
      </c>
      <c r="D4138" s="1">
        <v>0</v>
      </c>
      <c r="E4138" s="1" t="s">
        <v>98</v>
      </c>
      <c r="J4138" s="64" t="s">
        <v>834</v>
      </c>
      <c r="K4138" s="64" t="s">
        <v>1045</v>
      </c>
      <c r="L4138" s="64" t="s">
        <v>922</v>
      </c>
      <c r="M4138" s="64" t="s">
        <v>837</v>
      </c>
      <c r="N4138" s="64">
        <v>14.3</v>
      </c>
    </row>
    <row r="4139" spans="1:14" x14ac:dyDescent="0.25">
      <c r="A4139" t="s">
        <v>834</v>
      </c>
      <c r="B4139" s="1" t="s">
        <v>1021</v>
      </c>
      <c r="C4139" s="291" t="s">
        <v>940</v>
      </c>
      <c r="D4139" s="1">
        <v>0</v>
      </c>
      <c r="E4139" s="1" t="s">
        <v>98</v>
      </c>
      <c r="J4139" s="64" t="s">
        <v>834</v>
      </c>
      <c r="K4139" s="64" t="s">
        <v>1045</v>
      </c>
      <c r="L4139" s="64" t="s">
        <v>927</v>
      </c>
      <c r="M4139" s="64">
        <v>0</v>
      </c>
      <c r="N4139" s="64" t="s">
        <v>98</v>
      </c>
    </row>
    <row r="4140" spans="1:14" x14ac:dyDescent="0.25">
      <c r="A4140" t="s">
        <v>834</v>
      </c>
      <c r="B4140" s="1" t="s">
        <v>1021</v>
      </c>
      <c r="C4140" s="291" t="s">
        <v>942</v>
      </c>
      <c r="D4140" s="1">
        <v>0</v>
      </c>
      <c r="E4140" s="1" t="s">
        <v>98</v>
      </c>
      <c r="J4140" s="64" t="s">
        <v>834</v>
      </c>
      <c r="K4140" s="64" t="s">
        <v>1045</v>
      </c>
      <c r="L4140" s="64" t="s">
        <v>929</v>
      </c>
      <c r="M4140" s="64">
        <v>0</v>
      </c>
      <c r="N4140" s="64" t="s">
        <v>98</v>
      </c>
    </row>
    <row r="4141" spans="1:14" x14ac:dyDescent="0.25">
      <c r="A4141" t="s">
        <v>834</v>
      </c>
      <c r="B4141" s="1" t="s">
        <v>1021</v>
      </c>
      <c r="C4141" s="291" t="s">
        <v>947</v>
      </c>
      <c r="D4141" s="1" t="s">
        <v>837</v>
      </c>
      <c r="E4141" s="1">
        <v>31.2</v>
      </c>
      <c r="J4141" s="64" t="s">
        <v>834</v>
      </c>
      <c r="K4141" s="64" t="s">
        <v>1045</v>
      </c>
      <c r="L4141" s="64" t="s">
        <v>931</v>
      </c>
      <c r="M4141" s="64">
        <v>0</v>
      </c>
      <c r="N4141" s="64" t="s">
        <v>98</v>
      </c>
    </row>
    <row r="4142" spans="1:14" x14ac:dyDescent="0.25">
      <c r="A4142" t="s">
        <v>834</v>
      </c>
      <c r="B4142" s="1" t="s">
        <v>1021</v>
      </c>
      <c r="C4142" s="291" t="s">
        <v>948</v>
      </c>
      <c r="D4142" s="1" t="s">
        <v>837</v>
      </c>
      <c r="E4142" s="1">
        <v>32.299999999999997</v>
      </c>
      <c r="J4142" s="64" t="s">
        <v>834</v>
      </c>
      <c r="K4142" s="64" t="s">
        <v>1045</v>
      </c>
      <c r="L4142" s="64" t="s">
        <v>932</v>
      </c>
      <c r="M4142" s="64" t="s">
        <v>837</v>
      </c>
      <c r="N4142" s="64">
        <v>18.8</v>
      </c>
    </row>
    <row r="4143" spans="1:14" x14ac:dyDescent="0.25">
      <c r="A4143" t="s">
        <v>834</v>
      </c>
      <c r="B4143" s="1" t="s">
        <v>1021</v>
      </c>
      <c r="C4143" s="291" t="s">
        <v>949</v>
      </c>
      <c r="D4143" s="1" t="s">
        <v>837</v>
      </c>
      <c r="E4143" s="1">
        <v>36.299999999999997</v>
      </c>
      <c r="J4143" s="64" t="s">
        <v>834</v>
      </c>
      <c r="K4143" s="64" t="s">
        <v>1045</v>
      </c>
      <c r="L4143" s="64" t="s">
        <v>933</v>
      </c>
      <c r="M4143" s="64" t="s">
        <v>837</v>
      </c>
      <c r="N4143" s="64">
        <v>18.5</v>
      </c>
    </row>
    <row r="4144" spans="1:14" x14ac:dyDescent="0.25">
      <c r="A4144" t="s">
        <v>834</v>
      </c>
      <c r="B4144" s="1" t="s">
        <v>1021</v>
      </c>
      <c r="C4144" s="291" t="s">
        <v>1038</v>
      </c>
      <c r="D4144" s="1" t="s">
        <v>837</v>
      </c>
      <c r="E4144" s="1">
        <v>45.47</v>
      </c>
      <c r="J4144" s="64" t="s">
        <v>834</v>
      </c>
      <c r="K4144" s="64" t="s">
        <v>1045</v>
      </c>
      <c r="L4144" s="64" t="s">
        <v>934</v>
      </c>
      <c r="M4144" s="64" t="s">
        <v>837</v>
      </c>
      <c r="N4144" s="64">
        <v>20.399999999999999</v>
      </c>
    </row>
    <row r="4145" spans="1:14" x14ac:dyDescent="0.25">
      <c r="A4145" t="s">
        <v>834</v>
      </c>
      <c r="B4145" s="1" t="s">
        <v>1021</v>
      </c>
      <c r="C4145" s="291" t="s">
        <v>1039</v>
      </c>
      <c r="D4145" s="1" t="s">
        <v>837</v>
      </c>
      <c r="E4145" s="1">
        <v>38.270000000000003</v>
      </c>
      <c r="J4145" s="64" t="s">
        <v>834</v>
      </c>
      <c r="K4145" s="64" t="s">
        <v>1045</v>
      </c>
      <c r="L4145" s="64" t="s">
        <v>939</v>
      </c>
      <c r="M4145" s="64">
        <v>0</v>
      </c>
      <c r="N4145" s="64" t="s">
        <v>98</v>
      </c>
    </row>
    <row r="4146" spans="1:14" x14ac:dyDescent="0.25">
      <c r="A4146" t="s">
        <v>834</v>
      </c>
      <c r="B4146" s="1" t="s">
        <v>1021</v>
      </c>
      <c r="C4146" s="291" t="s">
        <v>950</v>
      </c>
      <c r="D4146" s="1">
        <v>0</v>
      </c>
      <c r="E4146" s="1" t="s">
        <v>98</v>
      </c>
      <c r="J4146" s="64" t="s">
        <v>834</v>
      </c>
      <c r="K4146" s="64" t="s">
        <v>1045</v>
      </c>
      <c r="L4146" s="64" t="s">
        <v>941</v>
      </c>
      <c r="M4146" s="64">
        <v>0</v>
      </c>
      <c r="N4146" s="64" t="s">
        <v>98</v>
      </c>
    </row>
    <row r="4147" spans="1:14" x14ac:dyDescent="0.25">
      <c r="A4147" t="s">
        <v>834</v>
      </c>
      <c r="B4147" s="1" t="s">
        <v>1021</v>
      </c>
      <c r="C4147" s="291" t="s">
        <v>952</v>
      </c>
      <c r="D4147" s="1">
        <v>0</v>
      </c>
      <c r="E4147" s="1" t="s">
        <v>98</v>
      </c>
      <c r="J4147" s="64" t="s">
        <v>834</v>
      </c>
      <c r="K4147" s="64" t="s">
        <v>1045</v>
      </c>
      <c r="L4147" s="64" t="s">
        <v>943</v>
      </c>
      <c r="M4147" s="64">
        <v>0</v>
      </c>
      <c r="N4147" s="64" t="s">
        <v>98</v>
      </c>
    </row>
    <row r="4148" spans="1:14" x14ac:dyDescent="0.25">
      <c r="A4148" t="s">
        <v>834</v>
      </c>
      <c r="B4148" s="1" t="s">
        <v>1021</v>
      </c>
      <c r="C4148" s="291" t="s">
        <v>954</v>
      </c>
      <c r="D4148" s="1">
        <v>0</v>
      </c>
      <c r="E4148" s="1" t="s">
        <v>98</v>
      </c>
      <c r="J4148" s="64" t="s">
        <v>834</v>
      </c>
      <c r="K4148" s="64" t="s">
        <v>1045</v>
      </c>
      <c r="L4148" s="64" t="s">
        <v>944</v>
      </c>
      <c r="M4148" s="64" t="s">
        <v>837</v>
      </c>
      <c r="N4148" s="64">
        <v>26</v>
      </c>
    </row>
    <row r="4149" spans="1:14" x14ac:dyDescent="0.25">
      <c r="A4149" t="s">
        <v>834</v>
      </c>
      <c r="B4149" s="1" t="s">
        <v>1021</v>
      </c>
      <c r="C4149" s="291" t="s">
        <v>959</v>
      </c>
      <c r="D4149" s="1" t="s">
        <v>837</v>
      </c>
      <c r="E4149" s="1">
        <v>68.900000000000006</v>
      </c>
      <c r="J4149" s="64" t="s">
        <v>834</v>
      </c>
      <c r="K4149" s="64" t="s">
        <v>1045</v>
      </c>
      <c r="L4149" s="64" t="s">
        <v>945</v>
      </c>
      <c r="M4149" s="64" t="s">
        <v>837</v>
      </c>
      <c r="N4149" s="64">
        <v>25</v>
      </c>
    </row>
    <row r="4150" spans="1:14" x14ac:dyDescent="0.25">
      <c r="A4150" t="s">
        <v>834</v>
      </c>
      <c r="B4150" s="1" t="s">
        <v>1021</v>
      </c>
      <c r="C4150" s="291" t="s">
        <v>960</v>
      </c>
      <c r="D4150" s="1" t="s">
        <v>837</v>
      </c>
      <c r="E4150" s="1">
        <v>29.5</v>
      </c>
      <c r="J4150" s="64" t="s">
        <v>834</v>
      </c>
      <c r="K4150" s="64" t="s">
        <v>1045</v>
      </c>
      <c r="L4150" s="64" t="s">
        <v>946</v>
      </c>
      <c r="M4150" s="64" t="s">
        <v>837</v>
      </c>
      <c r="N4150" s="64">
        <v>25.3</v>
      </c>
    </row>
    <row r="4151" spans="1:14" x14ac:dyDescent="0.25">
      <c r="A4151" t="s">
        <v>834</v>
      </c>
      <c r="B4151" s="1" t="s">
        <v>1021</v>
      </c>
      <c r="C4151" s="291" t="s">
        <v>961</v>
      </c>
      <c r="D4151" s="1" t="s">
        <v>837</v>
      </c>
      <c r="E4151" s="1">
        <v>35.4</v>
      </c>
      <c r="J4151" s="64" t="s">
        <v>834</v>
      </c>
      <c r="K4151" s="64" t="s">
        <v>1045</v>
      </c>
      <c r="L4151" s="64" t="s">
        <v>951</v>
      </c>
      <c r="M4151" s="64">
        <v>0</v>
      </c>
      <c r="N4151" s="64" t="s">
        <v>98</v>
      </c>
    </row>
    <row r="4152" spans="1:14" x14ac:dyDescent="0.25">
      <c r="A4152" t="s">
        <v>834</v>
      </c>
      <c r="B4152" s="1" t="s">
        <v>1021</v>
      </c>
      <c r="C4152" s="291" t="s">
        <v>1042</v>
      </c>
      <c r="D4152" s="1" t="s">
        <v>837</v>
      </c>
      <c r="E4152" s="1">
        <v>41.62</v>
      </c>
      <c r="J4152" s="64" t="s">
        <v>834</v>
      </c>
      <c r="K4152" s="64" t="s">
        <v>1045</v>
      </c>
      <c r="L4152" s="64" t="s">
        <v>953</v>
      </c>
      <c r="M4152" s="64">
        <v>0</v>
      </c>
      <c r="N4152" s="64" t="s">
        <v>98</v>
      </c>
    </row>
    <row r="4153" spans="1:14" x14ac:dyDescent="0.25">
      <c r="A4153" t="s">
        <v>834</v>
      </c>
      <c r="B4153" s="1" t="s">
        <v>1021</v>
      </c>
      <c r="C4153" s="291" t="s">
        <v>1043</v>
      </c>
      <c r="D4153" s="1" t="s">
        <v>837</v>
      </c>
      <c r="E4153" s="1">
        <v>40.270000000000003</v>
      </c>
      <c r="J4153" s="64" t="s">
        <v>834</v>
      </c>
      <c r="K4153" s="64" t="s">
        <v>1045</v>
      </c>
      <c r="L4153" s="64" t="s">
        <v>956</v>
      </c>
      <c r="M4153" s="64" t="s">
        <v>837</v>
      </c>
      <c r="N4153" s="64">
        <v>27.2</v>
      </c>
    </row>
    <row r="4154" spans="1:14" x14ac:dyDescent="0.25">
      <c r="A4154" t="s">
        <v>834</v>
      </c>
      <c r="B4154" s="1" t="s">
        <v>1021</v>
      </c>
      <c r="C4154" s="291" t="s">
        <v>962</v>
      </c>
      <c r="D4154" s="1">
        <v>0</v>
      </c>
      <c r="E4154" s="1" t="s">
        <v>98</v>
      </c>
      <c r="J4154" s="64" t="s">
        <v>834</v>
      </c>
      <c r="K4154" s="64" t="s">
        <v>1045</v>
      </c>
      <c r="L4154" s="64" t="s">
        <v>957</v>
      </c>
      <c r="M4154" s="64" t="s">
        <v>837</v>
      </c>
      <c r="N4154" s="64">
        <v>30.2</v>
      </c>
    </row>
    <row r="4155" spans="1:14" x14ac:dyDescent="0.25">
      <c r="A4155" t="s">
        <v>834</v>
      </c>
      <c r="B4155" s="1" t="s">
        <v>1021</v>
      </c>
      <c r="C4155" s="291" t="s">
        <v>964</v>
      </c>
      <c r="D4155" s="1">
        <v>0</v>
      </c>
      <c r="E4155" s="1" t="s">
        <v>98</v>
      </c>
      <c r="J4155" s="64" t="s">
        <v>834</v>
      </c>
      <c r="K4155" s="64" t="s">
        <v>1045</v>
      </c>
      <c r="L4155" s="64" t="s">
        <v>958</v>
      </c>
      <c r="M4155" s="64" t="s">
        <v>837</v>
      </c>
      <c r="N4155" s="64">
        <v>27.8</v>
      </c>
    </row>
    <row r="4156" spans="1:14" x14ac:dyDescent="0.25">
      <c r="A4156" t="s">
        <v>834</v>
      </c>
      <c r="B4156" s="1" t="s">
        <v>1021</v>
      </c>
      <c r="C4156" s="291" t="s">
        <v>968</v>
      </c>
      <c r="D4156" s="1" t="s">
        <v>837</v>
      </c>
      <c r="E4156" s="1">
        <v>35.799999999999997</v>
      </c>
      <c r="J4156" s="64" t="s">
        <v>834</v>
      </c>
      <c r="K4156" s="64" t="s">
        <v>1046</v>
      </c>
      <c r="L4156" s="64" t="s">
        <v>972</v>
      </c>
      <c r="M4156" s="64" t="s">
        <v>837</v>
      </c>
      <c r="N4156" s="64">
        <v>8.25</v>
      </c>
    </row>
    <row r="4157" spans="1:14" x14ac:dyDescent="0.25">
      <c r="A4157" t="s">
        <v>834</v>
      </c>
      <c r="B4157" s="1" t="s">
        <v>1021</v>
      </c>
      <c r="C4157" s="291" t="s">
        <v>969</v>
      </c>
      <c r="D4157" s="1" t="s">
        <v>837</v>
      </c>
      <c r="E4157" s="1">
        <v>43.3</v>
      </c>
      <c r="J4157" s="64" t="s">
        <v>834</v>
      </c>
      <c r="K4157" s="64" t="s">
        <v>1046</v>
      </c>
      <c r="L4157" s="64" t="s">
        <v>973</v>
      </c>
      <c r="M4157" s="64" t="s">
        <v>837</v>
      </c>
      <c r="N4157" s="64">
        <v>13.3</v>
      </c>
    </row>
    <row r="4158" spans="1:14" x14ac:dyDescent="0.25">
      <c r="A4158" t="s">
        <v>834</v>
      </c>
      <c r="B4158" s="1" t="s">
        <v>1044</v>
      </c>
      <c r="C4158" s="291" t="s">
        <v>1023</v>
      </c>
      <c r="D4158" s="1" t="s">
        <v>837</v>
      </c>
      <c r="E4158" s="1">
        <v>15.83</v>
      </c>
      <c r="J4158" s="64" t="s">
        <v>834</v>
      </c>
      <c r="K4158" s="64" t="s">
        <v>1046</v>
      </c>
      <c r="L4158" s="64" t="s">
        <v>974</v>
      </c>
      <c r="M4158" s="64" t="s">
        <v>837</v>
      </c>
      <c r="N4158" s="64">
        <v>19.5</v>
      </c>
    </row>
    <row r="4159" spans="1:14" x14ac:dyDescent="0.25">
      <c r="A4159" t="s">
        <v>834</v>
      </c>
      <c r="B4159" s="1" t="s">
        <v>1044</v>
      </c>
      <c r="C4159" s="291" t="s">
        <v>906</v>
      </c>
      <c r="D4159" s="1">
        <v>0</v>
      </c>
      <c r="E4159" s="1" t="s">
        <v>98</v>
      </c>
      <c r="J4159" s="64" t="s">
        <v>834</v>
      </c>
      <c r="K4159" s="64" t="s">
        <v>1046</v>
      </c>
      <c r="L4159" s="64" t="s">
        <v>975</v>
      </c>
      <c r="M4159" s="64" t="s">
        <v>837</v>
      </c>
      <c r="N4159" s="64">
        <v>30.8</v>
      </c>
    </row>
    <row r="4160" spans="1:14" x14ac:dyDescent="0.25">
      <c r="A4160" t="s">
        <v>834</v>
      </c>
      <c r="B4160" s="1" t="s">
        <v>1044</v>
      </c>
      <c r="C4160" s="291" t="s">
        <v>906</v>
      </c>
      <c r="D4160" s="1">
        <v>0</v>
      </c>
      <c r="E4160" s="1" t="s">
        <v>98</v>
      </c>
      <c r="J4160" s="64" t="s">
        <v>834</v>
      </c>
      <c r="K4160" s="64" t="s">
        <v>1046</v>
      </c>
      <c r="L4160" s="64" t="s">
        <v>976</v>
      </c>
      <c r="M4160" s="64" t="s">
        <v>837</v>
      </c>
      <c r="N4160" s="64">
        <v>39.299999999999997</v>
      </c>
    </row>
    <row r="4161" spans="1:14" x14ac:dyDescent="0.25">
      <c r="A4161" t="s">
        <v>834</v>
      </c>
      <c r="B4161" s="1" t="s">
        <v>1044</v>
      </c>
      <c r="C4161" s="291" t="s">
        <v>908</v>
      </c>
      <c r="D4161" s="1">
        <v>0</v>
      </c>
      <c r="E4161" s="1" t="s">
        <v>98</v>
      </c>
      <c r="J4161" s="64" t="s">
        <v>834</v>
      </c>
      <c r="K4161" s="64" t="s">
        <v>1047</v>
      </c>
      <c r="L4161" s="64" t="s">
        <v>1022</v>
      </c>
      <c r="M4161" s="64" t="s">
        <v>837</v>
      </c>
      <c r="N4161" s="64">
        <v>8.06</v>
      </c>
    </row>
    <row r="4162" spans="1:14" x14ac:dyDescent="0.25">
      <c r="A4162" t="s">
        <v>834</v>
      </c>
      <c r="B4162" s="1" t="s">
        <v>1044</v>
      </c>
      <c r="C4162" s="291" t="s">
        <v>908</v>
      </c>
      <c r="D4162" s="1">
        <v>0</v>
      </c>
      <c r="E4162" s="1" t="s">
        <v>98</v>
      </c>
      <c r="J4162" s="64" t="s">
        <v>834</v>
      </c>
      <c r="K4162" s="64" t="s">
        <v>1047</v>
      </c>
      <c r="L4162" s="64" t="s">
        <v>907</v>
      </c>
      <c r="M4162" s="64">
        <v>0</v>
      </c>
      <c r="N4162" s="64" t="s">
        <v>98</v>
      </c>
    </row>
    <row r="4163" spans="1:14" x14ac:dyDescent="0.25">
      <c r="A4163" t="s">
        <v>834</v>
      </c>
      <c r="B4163" s="1" t="s">
        <v>1044</v>
      </c>
      <c r="C4163" s="291" t="s">
        <v>912</v>
      </c>
      <c r="D4163" s="1" t="s">
        <v>837</v>
      </c>
      <c r="E4163" s="1">
        <v>11.5</v>
      </c>
      <c r="J4163" s="64" t="s">
        <v>834</v>
      </c>
      <c r="K4163" s="64" t="s">
        <v>1047</v>
      </c>
      <c r="L4163" s="64" t="s">
        <v>909</v>
      </c>
      <c r="M4163" s="64">
        <v>0</v>
      </c>
      <c r="N4163" s="64" t="s">
        <v>98</v>
      </c>
    </row>
    <row r="4164" spans="1:14" x14ac:dyDescent="0.25">
      <c r="A4164" t="s">
        <v>834</v>
      </c>
      <c r="B4164" s="1" t="s">
        <v>1044</v>
      </c>
      <c r="C4164" s="291" t="s">
        <v>912</v>
      </c>
      <c r="D4164" s="1" t="s">
        <v>837</v>
      </c>
      <c r="E4164" s="1">
        <v>11.5</v>
      </c>
      <c r="J4164" s="64" t="s">
        <v>834</v>
      </c>
      <c r="K4164" s="64" t="s">
        <v>1047</v>
      </c>
      <c r="L4164" s="64" t="s">
        <v>910</v>
      </c>
      <c r="M4164" s="64" t="s">
        <v>837</v>
      </c>
      <c r="N4164" s="64">
        <v>7.4</v>
      </c>
    </row>
    <row r="4165" spans="1:14" x14ac:dyDescent="0.25">
      <c r="A4165" t="s">
        <v>834</v>
      </c>
      <c r="B4165" s="1" t="s">
        <v>1044</v>
      </c>
      <c r="C4165" s="291" t="s">
        <v>913</v>
      </c>
      <c r="D4165" s="1" t="s">
        <v>837</v>
      </c>
      <c r="E4165" s="1">
        <v>11.3</v>
      </c>
      <c r="J4165" s="64" t="s">
        <v>834</v>
      </c>
      <c r="K4165" s="64" t="s">
        <v>1047</v>
      </c>
      <c r="L4165" s="64" t="s">
        <v>911</v>
      </c>
      <c r="M4165" s="64" t="s">
        <v>837</v>
      </c>
      <c r="N4165" s="64">
        <v>8.1999999999999993</v>
      </c>
    </row>
    <row r="4166" spans="1:14" x14ac:dyDescent="0.25">
      <c r="A4166" t="s">
        <v>834</v>
      </c>
      <c r="B4166" s="1" t="s">
        <v>1044</v>
      </c>
      <c r="C4166" s="291" t="s">
        <v>913</v>
      </c>
      <c r="D4166" s="1" t="s">
        <v>837</v>
      </c>
      <c r="E4166" s="1">
        <v>11.3</v>
      </c>
      <c r="J4166" s="64" t="s">
        <v>834</v>
      </c>
      <c r="K4166" s="64" t="s">
        <v>1047</v>
      </c>
      <c r="L4166" s="64" t="s">
        <v>1024</v>
      </c>
      <c r="M4166" s="64" t="s">
        <v>837</v>
      </c>
      <c r="N4166" s="64">
        <v>10.91</v>
      </c>
    </row>
    <row r="4167" spans="1:14" x14ac:dyDescent="0.25">
      <c r="A4167" t="s">
        <v>834</v>
      </c>
      <c r="B4167" s="1" t="s">
        <v>1044</v>
      </c>
      <c r="C4167" s="291" t="s">
        <v>1026</v>
      </c>
      <c r="D4167" s="1" t="s">
        <v>837</v>
      </c>
      <c r="E4167" s="1">
        <v>20.84</v>
      </c>
      <c r="J4167" s="64" t="s">
        <v>834</v>
      </c>
      <c r="K4167" s="64" t="s">
        <v>1047</v>
      </c>
      <c r="L4167" s="64" t="s">
        <v>1025</v>
      </c>
      <c r="M4167" s="64" t="s">
        <v>837</v>
      </c>
      <c r="N4167" s="64">
        <v>11.65</v>
      </c>
    </row>
    <row r="4168" spans="1:14" x14ac:dyDescent="0.25">
      <c r="A4168" t="s">
        <v>834</v>
      </c>
      <c r="B4168" s="1" t="s">
        <v>1044</v>
      </c>
      <c r="C4168" s="291" t="s">
        <v>1027</v>
      </c>
      <c r="D4168" s="1" t="s">
        <v>837</v>
      </c>
      <c r="E4168" s="1">
        <v>18.579999999999998</v>
      </c>
      <c r="J4168" s="64" t="s">
        <v>834</v>
      </c>
      <c r="K4168" s="64" t="s">
        <v>1047</v>
      </c>
      <c r="L4168" s="64" t="s">
        <v>915</v>
      </c>
      <c r="M4168" s="64">
        <v>0</v>
      </c>
      <c r="N4168" s="64" t="s">
        <v>98</v>
      </c>
    </row>
    <row r="4169" spans="1:14" x14ac:dyDescent="0.25">
      <c r="A4169" t="s">
        <v>834</v>
      </c>
      <c r="B4169" s="1" t="s">
        <v>1044</v>
      </c>
      <c r="C4169" s="291" t="s">
        <v>914</v>
      </c>
      <c r="D4169" s="1">
        <v>0</v>
      </c>
      <c r="E4169" s="1" t="s">
        <v>98</v>
      </c>
      <c r="J4169" s="64" t="s">
        <v>834</v>
      </c>
      <c r="K4169" s="64" t="s">
        <v>1047</v>
      </c>
      <c r="L4169" s="64" t="s">
        <v>917</v>
      </c>
      <c r="M4169" s="64">
        <v>0</v>
      </c>
      <c r="N4169" s="64" t="s">
        <v>98</v>
      </c>
    </row>
    <row r="4170" spans="1:14" x14ac:dyDescent="0.25">
      <c r="A4170" t="s">
        <v>834</v>
      </c>
      <c r="B4170" s="1" t="s">
        <v>1044</v>
      </c>
      <c r="C4170" s="291" t="s">
        <v>914</v>
      </c>
      <c r="D4170" s="1">
        <v>0</v>
      </c>
      <c r="E4170" s="1" t="s">
        <v>98</v>
      </c>
      <c r="J4170" s="64" t="s">
        <v>834</v>
      </c>
      <c r="K4170" s="64" t="s">
        <v>1047</v>
      </c>
      <c r="L4170" s="64" t="s">
        <v>919</v>
      </c>
      <c r="M4170" s="64">
        <v>0</v>
      </c>
      <c r="N4170" s="64" t="s">
        <v>98</v>
      </c>
    </row>
    <row r="4171" spans="1:14" x14ac:dyDescent="0.25">
      <c r="A4171" t="s">
        <v>834</v>
      </c>
      <c r="B4171" s="1" t="s">
        <v>1044</v>
      </c>
      <c r="C4171" s="291" t="s">
        <v>916</v>
      </c>
      <c r="D4171" s="1">
        <v>0</v>
      </c>
      <c r="E4171" s="1" t="s">
        <v>98</v>
      </c>
      <c r="J4171" s="64" t="s">
        <v>834</v>
      </c>
      <c r="K4171" s="64" t="s">
        <v>1047</v>
      </c>
      <c r="L4171" s="64" t="s">
        <v>920</v>
      </c>
      <c r="M4171" s="64" t="s">
        <v>837</v>
      </c>
      <c r="N4171" s="64">
        <v>10.4</v>
      </c>
    </row>
    <row r="4172" spans="1:14" x14ac:dyDescent="0.25">
      <c r="A4172" t="s">
        <v>834</v>
      </c>
      <c r="B4172" s="1" t="s">
        <v>1044</v>
      </c>
      <c r="C4172" s="291" t="s">
        <v>916</v>
      </c>
      <c r="D4172" s="1">
        <v>0</v>
      </c>
      <c r="E4172" s="1" t="s">
        <v>98</v>
      </c>
      <c r="J4172" s="64" t="s">
        <v>834</v>
      </c>
      <c r="K4172" s="64" t="s">
        <v>1047</v>
      </c>
      <c r="L4172" s="64" t="s">
        <v>921</v>
      </c>
      <c r="M4172" s="64" t="s">
        <v>837</v>
      </c>
      <c r="N4172" s="64">
        <v>11.3</v>
      </c>
    </row>
    <row r="4173" spans="1:14" x14ac:dyDescent="0.25">
      <c r="A4173" t="s">
        <v>834</v>
      </c>
      <c r="B4173" s="1" t="s">
        <v>1044</v>
      </c>
      <c r="C4173" s="291" t="s">
        <v>918</v>
      </c>
      <c r="D4173" s="1">
        <v>0</v>
      </c>
      <c r="E4173" s="1" t="s">
        <v>98</v>
      </c>
      <c r="J4173" s="64" t="s">
        <v>834</v>
      </c>
      <c r="K4173" s="64" t="s">
        <v>1047</v>
      </c>
      <c r="L4173" s="64" t="s">
        <v>922</v>
      </c>
      <c r="M4173" s="64" t="s">
        <v>837</v>
      </c>
      <c r="N4173" s="64">
        <v>11.4</v>
      </c>
    </row>
    <row r="4174" spans="1:14" x14ac:dyDescent="0.25">
      <c r="A4174" t="s">
        <v>834</v>
      </c>
      <c r="B4174" s="1" t="s">
        <v>1044</v>
      </c>
      <c r="C4174" s="291" t="s">
        <v>918</v>
      </c>
      <c r="D4174" s="1">
        <v>0</v>
      </c>
      <c r="E4174" s="1" t="s">
        <v>98</v>
      </c>
      <c r="J4174" s="64" t="s">
        <v>834</v>
      </c>
      <c r="K4174" s="64" t="s">
        <v>1047</v>
      </c>
      <c r="L4174" s="64" t="s">
        <v>1028</v>
      </c>
      <c r="M4174" s="64" t="s">
        <v>837</v>
      </c>
      <c r="N4174" s="64">
        <v>15.57</v>
      </c>
    </row>
    <row r="4175" spans="1:14" x14ac:dyDescent="0.25">
      <c r="A4175" t="s">
        <v>834</v>
      </c>
      <c r="B4175" s="1" t="s">
        <v>1044</v>
      </c>
      <c r="C4175" s="291" t="s">
        <v>924</v>
      </c>
      <c r="D4175" s="1" t="s">
        <v>837</v>
      </c>
      <c r="E4175" s="1">
        <v>15.8</v>
      </c>
      <c r="J4175" s="64" t="s">
        <v>834</v>
      </c>
      <c r="K4175" s="64" t="s">
        <v>1047</v>
      </c>
      <c r="L4175" s="64" t="s">
        <v>1029</v>
      </c>
      <c r="M4175" s="64" t="s">
        <v>837</v>
      </c>
      <c r="N4175" s="64">
        <v>15.84</v>
      </c>
    </row>
    <row r="4176" spans="1:14" x14ac:dyDescent="0.25">
      <c r="A4176" t="s">
        <v>834</v>
      </c>
      <c r="B4176" s="1" t="s">
        <v>1044</v>
      </c>
      <c r="C4176" s="291" t="s">
        <v>924</v>
      </c>
      <c r="D4176" s="1" t="s">
        <v>837</v>
      </c>
      <c r="E4176" s="1">
        <v>15.8</v>
      </c>
      <c r="J4176" s="64" t="s">
        <v>834</v>
      </c>
      <c r="K4176" s="64" t="s">
        <v>1047</v>
      </c>
      <c r="L4176" s="64" t="s">
        <v>927</v>
      </c>
      <c r="M4176" s="64">
        <v>0</v>
      </c>
      <c r="N4176" s="64" t="s">
        <v>98</v>
      </c>
    </row>
    <row r="4177" spans="1:14" x14ac:dyDescent="0.25">
      <c r="A4177" t="s">
        <v>834</v>
      </c>
      <c r="B4177" s="1" t="s">
        <v>1044</v>
      </c>
      <c r="C4177" s="291" t="s">
        <v>925</v>
      </c>
      <c r="D4177" s="1" t="s">
        <v>837</v>
      </c>
      <c r="E4177" s="1">
        <v>15.3</v>
      </c>
      <c r="J4177" s="64" t="s">
        <v>834</v>
      </c>
      <c r="K4177" s="64" t="s">
        <v>1047</v>
      </c>
      <c r="L4177" s="64" t="s">
        <v>929</v>
      </c>
      <c r="M4177" s="64">
        <v>0</v>
      </c>
      <c r="N4177" s="64" t="s">
        <v>98</v>
      </c>
    </row>
    <row r="4178" spans="1:14" x14ac:dyDescent="0.25">
      <c r="A4178" t="s">
        <v>834</v>
      </c>
      <c r="B4178" s="1" t="s">
        <v>1044</v>
      </c>
      <c r="C4178" s="291" t="s">
        <v>925</v>
      </c>
      <c r="D4178" s="1" t="s">
        <v>837</v>
      </c>
      <c r="E4178" s="1">
        <v>15.3</v>
      </c>
      <c r="J4178" s="64" t="s">
        <v>834</v>
      </c>
      <c r="K4178" s="64" t="s">
        <v>1047</v>
      </c>
      <c r="L4178" s="64" t="s">
        <v>931</v>
      </c>
      <c r="M4178" s="64">
        <v>0</v>
      </c>
      <c r="N4178" s="64" t="s">
        <v>98</v>
      </c>
    </row>
    <row r="4179" spans="1:14" x14ac:dyDescent="0.25">
      <c r="A4179" t="s">
        <v>834</v>
      </c>
      <c r="B4179" s="1" t="s">
        <v>1044</v>
      </c>
      <c r="C4179" s="291" t="s">
        <v>1030</v>
      </c>
      <c r="D4179" s="1" t="s">
        <v>837</v>
      </c>
      <c r="E4179" s="1">
        <v>18.39</v>
      </c>
      <c r="J4179" s="64" t="s">
        <v>834</v>
      </c>
      <c r="K4179" s="64" t="s">
        <v>1047</v>
      </c>
      <c r="L4179" s="64" t="s">
        <v>932</v>
      </c>
      <c r="M4179" s="64" t="s">
        <v>837</v>
      </c>
      <c r="N4179" s="64">
        <v>12.8</v>
      </c>
    </row>
    <row r="4180" spans="1:14" x14ac:dyDescent="0.25">
      <c r="A4180" t="s">
        <v>834</v>
      </c>
      <c r="B4180" s="1" t="s">
        <v>1044</v>
      </c>
      <c r="C4180" s="291" t="s">
        <v>1031</v>
      </c>
      <c r="D4180" s="1" t="s">
        <v>837</v>
      </c>
      <c r="E4180" s="1">
        <v>19.98</v>
      </c>
      <c r="J4180" s="64" t="s">
        <v>834</v>
      </c>
      <c r="K4180" s="64" t="s">
        <v>1047</v>
      </c>
      <c r="L4180" s="64" t="s">
        <v>933</v>
      </c>
      <c r="M4180" s="64" t="s">
        <v>837</v>
      </c>
      <c r="N4180" s="64">
        <v>10.8</v>
      </c>
    </row>
    <row r="4181" spans="1:14" x14ac:dyDescent="0.25">
      <c r="A4181" t="s">
        <v>834</v>
      </c>
      <c r="B4181" s="1" t="s">
        <v>1044</v>
      </c>
      <c r="C4181" s="291" t="s">
        <v>926</v>
      </c>
      <c r="D4181" s="1">
        <v>0</v>
      </c>
      <c r="E4181" s="1" t="s">
        <v>98</v>
      </c>
      <c r="J4181" s="64" t="s">
        <v>834</v>
      </c>
      <c r="K4181" s="64" t="s">
        <v>1047</v>
      </c>
      <c r="L4181" s="64" t="s">
        <v>934</v>
      </c>
      <c r="M4181" s="64" t="s">
        <v>837</v>
      </c>
      <c r="N4181" s="64">
        <v>16.2</v>
      </c>
    </row>
    <row r="4182" spans="1:14" x14ac:dyDescent="0.25">
      <c r="A4182" t="s">
        <v>834</v>
      </c>
      <c r="B4182" s="1" t="s">
        <v>1044</v>
      </c>
      <c r="C4182" s="291" t="s">
        <v>926</v>
      </c>
      <c r="D4182" s="1">
        <v>0</v>
      </c>
      <c r="E4182" s="1" t="s">
        <v>98</v>
      </c>
      <c r="J4182" s="64" t="s">
        <v>834</v>
      </c>
      <c r="K4182" s="64" t="s">
        <v>1047</v>
      </c>
      <c r="L4182" s="64" t="s">
        <v>1032</v>
      </c>
      <c r="M4182" s="64" t="s">
        <v>837</v>
      </c>
      <c r="N4182" s="64">
        <v>21.22</v>
      </c>
    </row>
    <row r="4183" spans="1:14" x14ac:dyDescent="0.25">
      <c r="A4183" t="s">
        <v>834</v>
      </c>
      <c r="B4183" s="1" t="s">
        <v>1044</v>
      </c>
      <c r="C4183" s="291" t="s">
        <v>926</v>
      </c>
      <c r="D4183" s="1">
        <v>0</v>
      </c>
      <c r="E4183" s="1" t="s">
        <v>98</v>
      </c>
      <c r="J4183" s="64" t="s">
        <v>834</v>
      </c>
      <c r="K4183" s="64" t="s">
        <v>1047</v>
      </c>
      <c r="L4183" s="64" t="s">
        <v>1033</v>
      </c>
      <c r="M4183" s="64" t="s">
        <v>837</v>
      </c>
      <c r="N4183" s="64">
        <v>21.04</v>
      </c>
    </row>
    <row r="4184" spans="1:14" x14ac:dyDescent="0.25">
      <c r="A4184" t="s">
        <v>834</v>
      </c>
      <c r="B4184" s="1" t="s">
        <v>1044</v>
      </c>
      <c r="C4184" s="291" t="s">
        <v>926</v>
      </c>
      <c r="D4184" s="1">
        <v>0</v>
      </c>
      <c r="E4184" s="1" t="s">
        <v>98</v>
      </c>
      <c r="J4184" s="64" t="s">
        <v>834</v>
      </c>
      <c r="K4184" s="64" t="s">
        <v>1047</v>
      </c>
      <c r="L4184" s="64" t="s">
        <v>939</v>
      </c>
      <c r="M4184" s="64">
        <v>0</v>
      </c>
      <c r="N4184" s="64" t="s">
        <v>98</v>
      </c>
    </row>
    <row r="4185" spans="1:14" x14ac:dyDescent="0.25">
      <c r="A4185" t="s">
        <v>834</v>
      </c>
      <c r="B4185" s="1" t="s">
        <v>1044</v>
      </c>
      <c r="C4185" s="291" t="s">
        <v>928</v>
      </c>
      <c r="D4185" s="1">
        <v>0</v>
      </c>
      <c r="E4185" s="1" t="s">
        <v>98</v>
      </c>
      <c r="J4185" s="64" t="s">
        <v>834</v>
      </c>
      <c r="K4185" s="64" t="s">
        <v>1047</v>
      </c>
      <c r="L4185" s="64" t="s">
        <v>941</v>
      </c>
      <c r="M4185" s="64">
        <v>0</v>
      </c>
      <c r="N4185" s="64" t="s">
        <v>98</v>
      </c>
    </row>
    <row r="4186" spans="1:14" x14ac:dyDescent="0.25">
      <c r="A4186" t="s">
        <v>834</v>
      </c>
      <c r="B4186" s="1" t="s">
        <v>1044</v>
      </c>
      <c r="C4186" s="291" t="s">
        <v>928</v>
      </c>
      <c r="D4186" s="1">
        <v>0</v>
      </c>
      <c r="E4186" s="1" t="s">
        <v>98</v>
      </c>
      <c r="J4186" s="64" t="s">
        <v>834</v>
      </c>
      <c r="K4186" s="64" t="s">
        <v>1047</v>
      </c>
      <c r="L4186" s="64" t="s">
        <v>943</v>
      </c>
      <c r="M4186" s="64">
        <v>0</v>
      </c>
      <c r="N4186" s="64" t="s">
        <v>98</v>
      </c>
    </row>
    <row r="4187" spans="1:14" x14ac:dyDescent="0.25">
      <c r="A4187" t="s">
        <v>834</v>
      </c>
      <c r="B4187" s="1" t="s">
        <v>1044</v>
      </c>
      <c r="C4187" s="291" t="s">
        <v>928</v>
      </c>
      <c r="D4187" s="1">
        <v>0</v>
      </c>
      <c r="E4187" s="1" t="s">
        <v>98</v>
      </c>
      <c r="J4187" s="64" t="s">
        <v>834</v>
      </c>
      <c r="K4187" s="64" t="s">
        <v>1047</v>
      </c>
      <c r="L4187" s="64" t="s">
        <v>944</v>
      </c>
      <c r="M4187" s="64" t="s">
        <v>837</v>
      </c>
      <c r="N4187" s="64">
        <v>18.600000000000001</v>
      </c>
    </row>
    <row r="4188" spans="1:14" x14ac:dyDescent="0.25">
      <c r="A4188" t="s">
        <v>834</v>
      </c>
      <c r="B4188" s="1" t="s">
        <v>1044</v>
      </c>
      <c r="C4188" s="291" t="s">
        <v>928</v>
      </c>
      <c r="D4188" s="1">
        <v>0</v>
      </c>
      <c r="E4188" s="1" t="s">
        <v>98</v>
      </c>
      <c r="J4188" s="64" t="s">
        <v>834</v>
      </c>
      <c r="K4188" s="64" t="s">
        <v>1047</v>
      </c>
      <c r="L4188" s="64" t="s">
        <v>945</v>
      </c>
      <c r="M4188" s="64" t="s">
        <v>837</v>
      </c>
      <c r="N4188" s="64">
        <v>21</v>
      </c>
    </row>
    <row r="4189" spans="1:14" x14ac:dyDescent="0.25">
      <c r="A4189" t="s">
        <v>834</v>
      </c>
      <c r="B4189" s="1" t="s">
        <v>1044</v>
      </c>
      <c r="C4189" s="291" t="s">
        <v>930</v>
      </c>
      <c r="D4189" s="1">
        <v>0</v>
      </c>
      <c r="E4189" s="1" t="s">
        <v>98</v>
      </c>
      <c r="J4189" s="64" t="s">
        <v>834</v>
      </c>
      <c r="K4189" s="64" t="s">
        <v>1047</v>
      </c>
      <c r="L4189" s="64" t="s">
        <v>946</v>
      </c>
      <c r="M4189" s="64" t="s">
        <v>837</v>
      </c>
      <c r="N4189" s="64">
        <v>20.100000000000001</v>
      </c>
    </row>
    <row r="4190" spans="1:14" x14ac:dyDescent="0.25">
      <c r="A4190" t="s">
        <v>834</v>
      </c>
      <c r="B4190" s="1" t="s">
        <v>1044</v>
      </c>
      <c r="C4190" s="291" t="s">
        <v>930</v>
      </c>
      <c r="D4190" s="1">
        <v>0</v>
      </c>
      <c r="E4190" s="1" t="s">
        <v>98</v>
      </c>
      <c r="J4190" s="64" t="s">
        <v>834</v>
      </c>
      <c r="K4190" s="64" t="s">
        <v>1047</v>
      </c>
      <c r="L4190" s="64" t="s">
        <v>1036</v>
      </c>
      <c r="M4190" s="64" t="s">
        <v>837</v>
      </c>
      <c r="N4190" s="64">
        <v>30.03</v>
      </c>
    </row>
    <row r="4191" spans="1:14" x14ac:dyDescent="0.25">
      <c r="A4191" t="s">
        <v>834</v>
      </c>
      <c r="B4191" s="1" t="s">
        <v>1044</v>
      </c>
      <c r="C4191" s="291" t="s">
        <v>930</v>
      </c>
      <c r="D4191" s="1">
        <v>0</v>
      </c>
      <c r="E4191" s="1" t="s">
        <v>98</v>
      </c>
      <c r="J4191" s="64" t="s">
        <v>834</v>
      </c>
      <c r="K4191" s="64" t="s">
        <v>1047</v>
      </c>
      <c r="L4191" s="64" t="s">
        <v>1037</v>
      </c>
      <c r="M4191" s="64" t="s">
        <v>837</v>
      </c>
      <c r="N4191" s="64">
        <v>26.83</v>
      </c>
    </row>
    <row r="4192" spans="1:14" x14ac:dyDescent="0.25">
      <c r="A4192" t="s">
        <v>834</v>
      </c>
      <c r="B4192" s="1" t="s">
        <v>1044</v>
      </c>
      <c r="C4192" s="291" t="s">
        <v>930</v>
      </c>
      <c r="D4192" s="1">
        <v>0</v>
      </c>
      <c r="E4192" s="1" t="s">
        <v>98</v>
      </c>
      <c r="J4192" s="64" t="s">
        <v>834</v>
      </c>
      <c r="K4192" s="64" t="s">
        <v>1047</v>
      </c>
      <c r="L4192" s="64" t="s">
        <v>951</v>
      </c>
      <c r="M4192" s="64">
        <v>0</v>
      </c>
      <c r="N4192" s="64" t="s">
        <v>98</v>
      </c>
    </row>
    <row r="4193" spans="1:14" x14ac:dyDescent="0.25">
      <c r="A4193" t="s">
        <v>834</v>
      </c>
      <c r="B4193" s="1" t="s">
        <v>1044</v>
      </c>
      <c r="C4193" s="291" t="s">
        <v>935</v>
      </c>
      <c r="D4193" s="1" t="s">
        <v>837</v>
      </c>
      <c r="E4193" s="1">
        <v>19.100000000000001</v>
      </c>
      <c r="J4193" s="64" t="s">
        <v>834</v>
      </c>
      <c r="K4193" s="64" t="s">
        <v>1047</v>
      </c>
      <c r="L4193" s="64" t="s">
        <v>953</v>
      </c>
      <c r="M4193" s="64">
        <v>0</v>
      </c>
      <c r="N4193" s="64" t="s">
        <v>98</v>
      </c>
    </row>
    <row r="4194" spans="1:14" x14ac:dyDescent="0.25">
      <c r="A4194" t="s">
        <v>834</v>
      </c>
      <c r="B4194" s="1" t="s">
        <v>1044</v>
      </c>
      <c r="C4194" s="291" t="s">
        <v>935</v>
      </c>
      <c r="D4194" s="1" t="s">
        <v>837</v>
      </c>
      <c r="E4194" s="1">
        <v>19.100000000000001</v>
      </c>
      <c r="J4194" s="64" t="s">
        <v>834</v>
      </c>
      <c r="K4194" s="64" t="s">
        <v>1047</v>
      </c>
      <c r="L4194" s="64" t="s">
        <v>955</v>
      </c>
      <c r="M4194" s="64">
        <v>0</v>
      </c>
      <c r="N4194" s="64" t="s">
        <v>98</v>
      </c>
    </row>
    <row r="4195" spans="1:14" x14ac:dyDescent="0.25">
      <c r="A4195" t="s">
        <v>834</v>
      </c>
      <c r="B4195" s="1" t="s">
        <v>1044</v>
      </c>
      <c r="C4195" s="291" t="s">
        <v>935</v>
      </c>
      <c r="D4195" s="1" t="s">
        <v>837</v>
      </c>
      <c r="E4195" s="1">
        <v>19.100000000000001</v>
      </c>
      <c r="J4195" s="64" t="s">
        <v>834</v>
      </c>
      <c r="K4195" s="64" t="s">
        <v>1047</v>
      </c>
      <c r="L4195" s="64" t="s">
        <v>956</v>
      </c>
      <c r="M4195" s="64" t="s">
        <v>837</v>
      </c>
      <c r="N4195" s="64">
        <v>24.9</v>
      </c>
    </row>
    <row r="4196" spans="1:14" x14ac:dyDescent="0.25">
      <c r="A4196" t="s">
        <v>834</v>
      </c>
      <c r="B4196" s="1" t="s">
        <v>1044</v>
      </c>
      <c r="C4196" s="291" t="s">
        <v>935</v>
      </c>
      <c r="D4196" s="1" t="s">
        <v>837</v>
      </c>
      <c r="E4196" s="1">
        <v>19.100000000000001</v>
      </c>
      <c r="J4196" s="64" t="s">
        <v>834</v>
      </c>
      <c r="K4196" s="64" t="s">
        <v>1047</v>
      </c>
      <c r="L4196" s="64" t="s">
        <v>957</v>
      </c>
      <c r="M4196" s="64" t="s">
        <v>837</v>
      </c>
      <c r="N4196" s="64">
        <v>21.9</v>
      </c>
    </row>
    <row r="4197" spans="1:14" x14ac:dyDescent="0.25">
      <c r="A4197" t="s">
        <v>834</v>
      </c>
      <c r="B4197" s="1" t="s">
        <v>1044</v>
      </c>
      <c r="C4197" s="291" t="s">
        <v>936</v>
      </c>
      <c r="D4197" s="1" t="s">
        <v>837</v>
      </c>
      <c r="E4197" s="1">
        <v>18</v>
      </c>
      <c r="J4197" s="64" t="s">
        <v>834</v>
      </c>
      <c r="K4197" s="64" t="s">
        <v>1047</v>
      </c>
      <c r="L4197" s="64" t="s">
        <v>958</v>
      </c>
      <c r="M4197" s="64" t="s">
        <v>837</v>
      </c>
      <c r="N4197" s="64">
        <v>25.8</v>
      </c>
    </row>
    <row r="4198" spans="1:14" x14ac:dyDescent="0.25">
      <c r="A4198" t="s">
        <v>834</v>
      </c>
      <c r="B4198" s="1" t="s">
        <v>1044</v>
      </c>
      <c r="C4198" s="291" t="s">
        <v>936</v>
      </c>
      <c r="D4198" s="1" t="s">
        <v>837</v>
      </c>
      <c r="E4198" s="1">
        <v>18</v>
      </c>
      <c r="J4198" s="64" t="s">
        <v>834</v>
      </c>
      <c r="K4198" s="64" t="s">
        <v>1047</v>
      </c>
      <c r="L4198" s="64" t="s">
        <v>1040</v>
      </c>
      <c r="M4198" s="64" t="s">
        <v>837</v>
      </c>
      <c r="N4198" s="64">
        <v>33.76</v>
      </c>
    </row>
    <row r="4199" spans="1:14" x14ac:dyDescent="0.25">
      <c r="A4199" t="s">
        <v>834</v>
      </c>
      <c r="B4199" s="1" t="s">
        <v>1044</v>
      </c>
      <c r="C4199" s="291" t="s">
        <v>936</v>
      </c>
      <c r="D4199" s="1" t="s">
        <v>837</v>
      </c>
      <c r="E4199" s="1">
        <v>18</v>
      </c>
      <c r="J4199" s="64" t="s">
        <v>834</v>
      </c>
      <c r="K4199" s="64" t="s">
        <v>1047</v>
      </c>
      <c r="L4199" s="64" t="s">
        <v>1041</v>
      </c>
      <c r="M4199" s="64" t="s">
        <v>837</v>
      </c>
      <c r="N4199" s="64">
        <v>32.6</v>
      </c>
    </row>
    <row r="4200" spans="1:14" x14ac:dyDescent="0.25">
      <c r="A4200" t="s">
        <v>834</v>
      </c>
      <c r="B4200" s="1" t="s">
        <v>1044</v>
      </c>
      <c r="C4200" s="291" t="s">
        <v>936</v>
      </c>
      <c r="D4200" s="1" t="s">
        <v>837</v>
      </c>
      <c r="E4200" s="1">
        <v>18</v>
      </c>
      <c r="J4200" s="64" t="s">
        <v>834</v>
      </c>
      <c r="K4200" s="64" t="s">
        <v>1047</v>
      </c>
      <c r="L4200" s="64" t="s">
        <v>963</v>
      </c>
      <c r="M4200" s="64">
        <v>0</v>
      </c>
      <c r="N4200" s="64" t="s">
        <v>98</v>
      </c>
    </row>
    <row r="4201" spans="1:14" x14ac:dyDescent="0.25">
      <c r="A4201" t="s">
        <v>834</v>
      </c>
      <c r="B4201" s="1" t="s">
        <v>1044</v>
      </c>
      <c r="C4201" s="291" t="s">
        <v>937</v>
      </c>
      <c r="D4201" s="1" t="s">
        <v>837</v>
      </c>
      <c r="E4201" s="1">
        <v>17.899999999999999</v>
      </c>
      <c r="J4201" s="64" t="s">
        <v>834</v>
      </c>
      <c r="K4201" s="64" t="s">
        <v>1047</v>
      </c>
      <c r="L4201" s="64" t="s">
        <v>965</v>
      </c>
      <c r="M4201" s="64">
        <v>0</v>
      </c>
      <c r="N4201" s="64" t="s">
        <v>98</v>
      </c>
    </row>
    <row r="4202" spans="1:14" x14ac:dyDescent="0.25">
      <c r="A4202" t="s">
        <v>834</v>
      </c>
      <c r="B4202" s="1" t="s">
        <v>1044</v>
      </c>
      <c r="C4202" s="291" t="s">
        <v>937</v>
      </c>
      <c r="D4202" s="1" t="s">
        <v>837</v>
      </c>
      <c r="E4202" s="1">
        <v>17.899999999999999</v>
      </c>
      <c r="J4202" s="64" t="s">
        <v>834</v>
      </c>
      <c r="K4202" s="64" t="s">
        <v>1047</v>
      </c>
      <c r="L4202" s="64" t="s">
        <v>966</v>
      </c>
      <c r="M4202" s="64" t="s">
        <v>837</v>
      </c>
      <c r="N4202" s="64">
        <v>27.1</v>
      </c>
    </row>
    <row r="4203" spans="1:14" x14ac:dyDescent="0.25">
      <c r="A4203" t="s">
        <v>834</v>
      </c>
      <c r="B4203" s="1" t="s">
        <v>1044</v>
      </c>
      <c r="C4203" s="291" t="s">
        <v>937</v>
      </c>
      <c r="D4203" s="1" t="s">
        <v>837</v>
      </c>
      <c r="E4203" s="1">
        <v>17.899999999999999</v>
      </c>
      <c r="J4203" s="64" t="s">
        <v>834</v>
      </c>
      <c r="K4203" s="64" t="s">
        <v>1047</v>
      </c>
      <c r="L4203" s="64" t="s">
        <v>967</v>
      </c>
      <c r="M4203" s="64" t="s">
        <v>837</v>
      </c>
      <c r="N4203" s="64">
        <v>26.2</v>
      </c>
    </row>
    <row r="4204" spans="1:14" x14ac:dyDescent="0.25">
      <c r="A4204" t="s">
        <v>834</v>
      </c>
      <c r="B4204" s="1" t="s">
        <v>1044</v>
      </c>
      <c r="C4204" s="291" t="s">
        <v>937</v>
      </c>
      <c r="D4204" s="1" t="s">
        <v>837</v>
      </c>
      <c r="E4204" s="1">
        <v>17.899999999999999</v>
      </c>
      <c r="J4204" s="64" t="s">
        <v>834</v>
      </c>
      <c r="K4204" s="64" t="s">
        <v>1048</v>
      </c>
      <c r="L4204" s="64" t="s">
        <v>1022</v>
      </c>
      <c r="M4204" s="64" t="s">
        <v>837</v>
      </c>
      <c r="N4204" s="64">
        <v>8.18</v>
      </c>
    </row>
    <row r="4205" spans="1:14" x14ac:dyDescent="0.25">
      <c r="A4205" t="s">
        <v>834</v>
      </c>
      <c r="B4205" s="1" t="s">
        <v>1044</v>
      </c>
      <c r="C4205" s="291" t="s">
        <v>1034</v>
      </c>
      <c r="D4205" s="1" t="s">
        <v>837</v>
      </c>
      <c r="E4205" s="1">
        <v>22.15</v>
      </c>
      <c r="J4205" s="64" t="s">
        <v>834</v>
      </c>
      <c r="K4205" s="64" t="s">
        <v>1048</v>
      </c>
      <c r="L4205" s="64" t="s">
        <v>907</v>
      </c>
      <c r="M4205" s="64">
        <v>0</v>
      </c>
      <c r="N4205" s="64" t="s">
        <v>98</v>
      </c>
    </row>
    <row r="4206" spans="1:14" x14ac:dyDescent="0.25">
      <c r="A4206" t="s">
        <v>834</v>
      </c>
      <c r="B4206" s="1" t="s">
        <v>1044</v>
      </c>
      <c r="C4206" s="291" t="s">
        <v>1035</v>
      </c>
      <c r="D4206" s="1" t="s">
        <v>837</v>
      </c>
      <c r="E4206" s="1">
        <v>23.58</v>
      </c>
      <c r="J4206" s="64" t="s">
        <v>834</v>
      </c>
      <c r="K4206" s="64" t="s">
        <v>1048</v>
      </c>
      <c r="L4206" s="64" t="s">
        <v>909</v>
      </c>
      <c r="M4206" s="64">
        <v>0</v>
      </c>
      <c r="N4206" s="64" t="s">
        <v>98</v>
      </c>
    </row>
    <row r="4207" spans="1:14" x14ac:dyDescent="0.25">
      <c r="A4207" t="s">
        <v>834</v>
      </c>
      <c r="B4207" s="1" t="s">
        <v>1044</v>
      </c>
      <c r="C4207" s="291" t="s">
        <v>938</v>
      </c>
      <c r="D4207" s="1">
        <v>0</v>
      </c>
      <c r="E4207" s="1" t="s">
        <v>98</v>
      </c>
      <c r="J4207" s="64" t="s">
        <v>834</v>
      </c>
      <c r="K4207" s="64" t="s">
        <v>1048</v>
      </c>
      <c r="L4207" s="64" t="s">
        <v>910</v>
      </c>
      <c r="M4207" s="64" t="s">
        <v>837</v>
      </c>
      <c r="N4207" s="64">
        <v>9.1999999999999993</v>
      </c>
    </row>
    <row r="4208" spans="1:14" x14ac:dyDescent="0.25">
      <c r="A4208" t="s">
        <v>834</v>
      </c>
      <c r="B4208" s="1" t="s">
        <v>1044</v>
      </c>
      <c r="C4208" s="291" t="s">
        <v>938</v>
      </c>
      <c r="D4208" s="1">
        <v>0</v>
      </c>
      <c r="E4208" s="1" t="s">
        <v>98</v>
      </c>
      <c r="J4208" s="64" t="s">
        <v>834</v>
      </c>
      <c r="K4208" s="64" t="s">
        <v>1048</v>
      </c>
      <c r="L4208" s="64" t="s">
        <v>911</v>
      </c>
      <c r="M4208" s="64" t="s">
        <v>837</v>
      </c>
      <c r="N4208" s="64">
        <v>9.3000000000000007</v>
      </c>
    </row>
    <row r="4209" spans="1:14" x14ac:dyDescent="0.25">
      <c r="A4209" t="s">
        <v>834</v>
      </c>
      <c r="B4209" s="1" t="s">
        <v>1044</v>
      </c>
      <c r="C4209" s="291" t="s">
        <v>938</v>
      </c>
      <c r="D4209" s="1">
        <v>0</v>
      </c>
      <c r="E4209" s="1" t="s">
        <v>98</v>
      </c>
      <c r="J4209" s="64" t="s">
        <v>834</v>
      </c>
      <c r="K4209" s="64" t="s">
        <v>1048</v>
      </c>
      <c r="L4209" s="64" t="s">
        <v>1024</v>
      </c>
      <c r="M4209" s="64" t="s">
        <v>837</v>
      </c>
      <c r="N4209" s="64">
        <v>10.65</v>
      </c>
    </row>
    <row r="4210" spans="1:14" x14ac:dyDescent="0.25">
      <c r="A4210" t="s">
        <v>834</v>
      </c>
      <c r="B4210" s="1" t="s">
        <v>1044</v>
      </c>
      <c r="C4210" s="291" t="s">
        <v>938</v>
      </c>
      <c r="D4210" s="1">
        <v>0</v>
      </c>
      <c r="E4210" s="1" t="s">
        <v>98</v>
      </c>
      <c r="J4210" s="64" t="s">
        <v>834</v>
      </c>
      <c r="K4210" s="64" t="s">
        <v>1048</v>
      </c>
      <c r="L4210" s="64" t="s">
        <v>1025</v>
      </c>
      <c r="M4210" s="64" t="s">
        <v>837</v>
      </c>
      <c r="N4210" s="64">
        <v>12.32</v>
      </c>
    </row>
    <row r="4211" spans="1:14" x14ac:dyDescent="0.25">
      <c r="A4211" t="s">
        <v>834</v>
      </c>
      <c r="B4211" s="1" t="s">
        <v>1044</v>
      </c>
      <c r="C4211" s="291" t="s">
        <v>940</v>
      </c>
      <c r="D4211" s="1">
        <v>0</v>
      </c>
      <c r="E4211" s="1" t="s">
        <v>98</v>
      </c>
      <c r="J4211" s="64" t="s">
        <v>834</v>
      </c>
      <c r="K4211" s="64" t="s">
        <v>1048</v>
      </c>
      <c r="L4211" s="64" t="s">
        <v>915</v>
      </c>
      <c r="M4211" s="64">
        <v>0</v>
      </c>
      <c r="N4211" s="64" t="s">
        <v>98</v>
      </c>
    </row>
    <row r="4212" spans="1:14" x14ac:dyDescent="0.25">
      <c r="A4212" t="s">
        <v>834</v>
      </c>
      <c r="B4212" s="1" t="s">
        <v>1044</v>
      </c>
      <c r="C4212" s="291" t="s">
        <v>940</v>
      </c>
      <c r="D4212" s="1">
        <v>0</v>
      </c>
      <c r="E4212" s="1" t="s">
        <v>98</v>
      </c>
      <c r="J4212" s="64" t="s">
        <v>834</v>
      </c>
      <c r="K4212" s="64" t="s">
        <v>1048</v>
      </c>
      <c r="L4212" s="64" t="s">
        <v>917</v>
      </c>
      <c r="M4212" s="64">
        <v>0</v>
      </c>
      <c r="N4212" s="64" t="s">
        <v>98</v>
      </c>
    </row>
    <row r="4213" spans="1:14" x14ac:dyDescent="0.25">
      <c r="A4213" t="s">
        <v>834</v>
      </c>
      <c r="B4213" s="1" t="s">
        <v>1044</v>
      </c>
      <c r="C4213" s="291" t="s">
        <v>940</v>
      </c>
      <c r="D4213" s="1">
        <v>0</v>
      </c>
      <c r="E4213" s="1" t="s">
        <v>98</v>
      </c>
      <c r="J4213" s="64" t="s">
        <v>834</v>
      </c>
      <c r="K4213" s="64" t="s">
        <v>1048</v>
      </c>
      <c r="L4213" s="64" t="s">
        <v>919</v>
      </c>
      <c r="M4213" s="64">
        <v>0</v>
      </c>
      <c r="N4213" s="64" t="s">
        <v>98</v>
      </c>
    </row>
    <row r="4214" spans="1:14" x14ac:dyDescent="0.25">
      <c r="A4214" t="s">
        <v>834</v>
      </c>
      <c r="B4214" s="1" t="s">
        <v>1044</v>
      </c>
      <c r="C4214" s="291" t="s">
        <v>940</v>
      </c>
      <c r="D4214" s="1">
        <v>0</v>
      </c>
      <c r="E4214" s="1" t="s">
        <v>98</v>
      </c>
      <c r="J4214" s="64" t="s">
        <v>834</v>
      </c>
      <c r="K4214" s="64" t="s">
        <v>1048</v>
      </c>
      <c r="L4214" s="64" t="s">
        <v>920</v>
      </c>
      <c r="M4214" s="64" t="s">
        <v>837</v>
      </c>
      <c r="N4214" s="64">
        <v>13.6</v>
      </c>
    </row>
    <row r="4215" spans="1:14" x14ac:dyDescent="0.25">
      <c r="A4215" t="s">
        <v>834</v>
      </c>
      <c r="B4215" s="1" t="s">
        <v>1044</v>
      </c>
      <c r="C4215" s="291" t="s">
        <v>942</v>
      </c>
      <c r="D4215" s="1">
        <v>0</v>
      </c>
      <c r="E4215" s="1" t="s">
        <v>98</v>
      </c>
      <c r="J4215" s="64" t="s">
        <v>834</v>
      </c>
      <c r="K4215" s="64" t="s">
        <v>1048</v>
      </c>
      <c r="L4215" s="64" t="s">
        <v>921</v>
      </c>
      <c r="M4215" s="64" t="s">
        <v>837</v>
      </c>
      <c r="N4215" s="64">
        <v>14.1</v>
      </c>
    </row>
    <row r="4216" spans="1:14" x14ac:dyDescent="0.25">
      <c r="A4216" t="s">
        <v>834</v>
      </c>
      <c r="B4216" s="1" t="s">
        <v>1044</v>
      </c>
      <c r="C4216" s="291" t="s">
        <v>942</v>
      </c>
      <c r="D4216" s="1">
        <v>0</v>
      </c>
      <c r="E4216" s="1" t="s">
        <v>98</v>
      </c>
      <c r="J4216" s="64" t="s">
        <v>834</v>
      </c>
      <c r="K4216" s="64" t="s">
        <v>1048</v>
      </c>
      <c r="L4216" s="64" t="s">
        <v>922</v>
      </c>
      <c r="M4216" s="64" t="s">
        <v>837</v>
      </c>
      <c r="N4216" s="64">
        <v>14.3</v>
      </c>
    </row>
    <row r="4217" spans="1:14" x14ac:dyDescent="0.25">
      <c r="A4217" t="s">
        <v>834</v>
      </c>
      <c r="B4217" s="1" t="s">
        <v>1044</v>
      </c>
      <c r="C4217" s="291" t="s">
        <v>942</v>
      </c>
      <c r="D4217" s="1">
        <v>0</v>
      </c>
      <c r="E4217" s="1" t="s">
        <v>98</v>
      </c>
      <c r="J4217" s="64" t="s">
        <v>834</v>
      </c>
      <c r="K4217" s="64" t="s">
        <v>1048</v>
      </c>
      <c r="L4217" s="64" t="s">
        <v>1028</v>
      </c>
      <c r="M4217" s="64" t="s">
        <v>837</v>
      </c>
      <c r="N4217" s="64">
        <v>15.19</v>
      </c>
    </row>
    <row r="4218" spans="1:14" x14ac:dyDescent="0.25">
      <c r="A4218" t="s">
        <v>834</v>
      </c>
      <c r="B4218" s="1" t="s">
        <v>1044</v>
      </c>
      <c r="C4218" s="291" t="s">
        <v>942</v>
      </c>
      <c r="D4218" s="1">
        <v>0</v>
      </c>
      <c r="E4218" s="1" t="s">
        <v>98</v>
      </c>
      <c r="J4218" s="64" t="s">
        <v>834</v>
      </c>
      <c r="K4218" s="64" t="s">
        <v>1048</v>
      </c>
      <c r="L4218" s="64" t="s">
        <v>1029</v>
      </c>
      <c r="M4218" s="64" t="s">
        <v>837</v>
      </c>
      <c r="N4218" s="64">
        <v>17.309999999999999</v>
      </c>
    </row>
    <row r="4219" spans="1:14" x14ac:dyDescent="0.25">
      <c r="A4219" t="s">
        <v>834</v>
      </c>
      <c r="B4219" s="1" t="s">
        <v>1044</v>
      </c>
      <c r="C4219" s="291" t="s">
        <v>947</v>
      </c>
      <c r="D4219" s="1" t="s">
        <v>837</v>
      </c>
      <c r="E4219" s="1">
        <v>28.4</v>
      </c>
      <c r="J4219" s="64" t="s">
        <v>834</v>
      </c>
      <c r="K4219" s="64" t="s">
        <v>1048</v>
      </c>
      <c r="L4219" s="64" t="s">
        <v>927</v>
      </c>
      <c r="M4219" s="64">
        <v>0</v>
      </c>
      <c r="N4219" s="64" t="s">
        <v>98</v>
      </c>
    </row>
    <row r="4220" spans="1:14" x14ac:dyDescent="0.25">
      <c r="A4220" t="s">
        <v>834</v>
      </c>
      <c r="B4220" s="1" t="s">
        <v>1044</v>
      </c>
      <c r="C4220" s="291" t="s">
        <v>947</v>
      </c>
      <c r="D4220" s="1" t="s">
        <v>837</v>
      </c>
      <c r="E4220" s="1">
        <v>28.4</v>
      </c>
      <c r="J4220" s="64" t="s">
        <v>834</v>
      </c>
      <c r="K4220" s="64" t="s">
        <v>1048</v>
      </c>
      <c r="L4220" s="64" t="s">
        <v>929</v>
      </c>
      <c r="M4220" s="64">
        <v>0</v>
      </c>
      <c r="N4220" s="64" t="s">
        <v>98</v>
      </c>
    </row>
    <row r="4221" spans="1:14" x14ac:dyDescent="0.25">
      <c r="A4221" t="s">
        <v>834</v>
      </c>
      <c r="B4221" s="1" t="s">
        <v>1044</v>
      </c>
      <c r="C4221" s="291" t="s">
        <v>947</v>
      </c>
      <c r="D4221" s="1" t="s">
        <v>837</v>
      </c>
      <c r="E4221" s="1">
        <v>28.4</v>
      </c>
      <c r="J4221" s="64" t="s">
        <v>834</v>
      </c>
      <c r="K4221" s="64" t="s">
        <v>1048</v>
      </c>
      <c r="L4221" s="64" t="s">
        <v>931</v>
      </c>
      <c r="M4221" s="64">
        <v>0</v>
      </c>
      <c r="N4221" s="64" t="s">
        <v>98</v>
      </c>
    </row>
    <row r="4222" spans="1:14" x14ac:dyDescent="0.25">
      <c r="A4222" t="s">
        <v>834</v>
      </c>
      <c r="B4222" s="1" t="s">
        <v>1044</v>
      </c>
      <c r="C4222" s="291" t="s">
        <v>947</v>
      </c>
      <c r="D4222" s="1" t="s">
        <v>837</v>
      </c>
      <c r="E4222" s="1">
        <v>28.4</v>
      </c>
      <c r="J4222" s="64" t="s">
        <v>834</v>
      </c>
      <c r="K4222" s="64" t="s">
        <v>1048</v>
      </c>
      <c r="L4222" s="64" t="s">
        <v>932</v>
      </c>
      <c r="M4222" s="64" t="s">
        <v>837</v>
      </c>
      <c r="N4222" s="64">
        <v>18.8</v>
      </c>
    </row>
    <row r="4223" spans="1:14" x14ac:dyDescent="0.25">
      <c r="A4223" t="s">
        <v>834</v>
      </c>
      <c r="B4223" s="1" t="s">
        <v>1044</v>
      </c>
      <c r="C4223" s="291" t="s">
        <v>948</v>
      </c>
      <c r="D4223" s="1" t="s">
        <v>837</v>
      </c>
      <c r="E4223" s="1">
        <v>21.6</v>
      </c>
      <c r="J4223" s="64" t="s">
        <v>834</v>
      </c>
      <c r="K4223" s="64" t="s">
        <v>1048</v>
      </c>
      <c r="L4223" s="64" t="s">
        <v>933</v>
      </c>
      <c r="M4223" s="64" t="s">
        <v>837</v>
      </c>
      <c r="N4223" s="64">
        <v>18.5</v>
      </c>
    </row>
    <row r="4224" spans="1:14" x14ac:dyDescent="0.25">
      <c r="A4224" t="s">
        <v>834</v>
      </c>
      <c r="B4224" s="1" t="s">
        <v>1044</v>
      </c>
      <c r="C4224" s="291" t="s">
        <v>948</v>
      </c>
      <c r="D4224" s="1" t="s">
        <v>837</v>
      </c>
      <c r="E4224" s="1">
        <v>10.1</v>
      </c>
      <c r="J4224" s="64" t="s">
        <v>834</v>
      </c>
      <c r="K4224" s="64" t="s">
        <v>1048</v>
      </c>
      <c r="L4224" s="64" t="s">
        <v>934</v>
      </c>
      <c r="M4224" s="64" t="s">
        <v>837</v>
      </c>
      <c r="N4224" s="64">
        <v>20.399999999999999</v>
      </c>
    </row>
    <row r="4225" spans="1:14" x14ac:dyDescent="0.25">
      <c r="A4225" t="s">
        <v>834</v>
      </c>
      <c r="B4225" s="1" t="s">
        <v>1044</v>
      </c>
      <c r="C4225" s="291" t="s">
        <v>948</v>
      </c>
      <c r="D4225" s="1" t="s">
        <v>837</v>
      </c>
      <c r="E4225" s="1">
        <v>10.1</v>
      </c>
      <c r="J4225" s="64" t="s">
        <v>834</v>
      </c>
      <c r="K4225" s="64" t="s">
        <v>1048</v>
      </c>
      <c r="L4225" s="64" t="s">
        <v>1032</v>
      </c>
      <c r="M4225" s="64" t="s">
        <v>837</v>
      </c>
      <c r="N4225" s="64">
        <v>21.58</v>
      </c>
    </row>
    <row r="4226" spans="1:14" x14ac:dyDescent="0.25">
      <c r="A4226" t="s">
        <v>834</v>
      </c>
      <c r="B4226" s="1" t="s">
        <v>1044</v>
      </c>
      <c r="C4226" s="291" t="s">
        <v>948</v>
      </c>
      <c r="D4226" s="1" t="s">
        <v>837</v>
      </c>
      <c r="E4226" s="1">
        <v>10.1</v>
      </c>
      <c r="J4226" s="64" t="s">
        <v>834</v>
      </c>
      <c r="K4226" s="64" t="s">
        <v>1048</v>
      </c>
      <c r="L4226" s="64" t="s">
        <v>1033</v>
      </c>
      <c r="M4226" s="64" t="s">
        <v>837</v>
      </c>
      <c r="N4226" s="64">
        <v>24.6</v>
      </c>
    </row>
    <row r="4227" spans="1:14" x14ac:dyDescent="0.25">
      <c r="A4227" t="s">
        <v>834</v>
      </c>
      <c r="B4227" s="1" t="s">
        <v>1044</v>
      </c>
      <c r="C4227" s="291" t="s">
        <v>949</v>
      </c>
      <c r="D4227" s="1" t="s">
        <v>837</v>
      </c>
      <c r="E4227" s="1">
        <v>18.899999999999999</v>
      </c>
      <c r="J4227" s="64" t="s">
        <v>834</v>
      </c>
      <c r="K4227" s="64" t="s">
        <v>1048</v>
      </c>
      <c r="L4227" s="64" t="s">
        <v>939</v>
      </c>
      <c r="M4227" s="64">
        <v>0</v>
      </c>
      <c r="N4227" s="64" t="s">
        <v>98</v>
      </c>
    </row>
    <row r="4228" spans="1:14" x14ac:dyDescent="0.25">
      <c r="A4228" t="s">
        <v>834</v>
      </c>
      <c r="B4228" s="1" t="s">
        <v>1044</v>
      </c>
      <c r="C4228" s="291" t="s">
        <v>949</v>
      </c>
      <c r="D4228" s="1" t="s">
        <v>837</v>
      </c>
      <c r="E4228" s="1">
        <v>18.899999999999999</v>
      </c>
      <c r="J4228" s="64" t="s">
        <v>834</v>
      </c>
      <c r="K4228" s="64" t="s">
        <v>1048</v>
      </c>
      <c r="L4228" s="64" t="s">
        <v>941</v>
      </c>
      <c r="M4228" s="64">
        <v>0</v>
      </c>
      <c r="N4228" s="64" t="s">
        <v>98</v>
      </c>
    </row>
    <row r="4229" spans="1:14" x14ac:dyDescent="0.25">
      <c r="A4229" t="s">
        <v>834</v>
      </c>
      <c r="B4229" s="1" t="s">
        <v>1044</v>
      </c>
      <c r="C4229" s="291" t="s">
        <v>949</v>
      </c>
      <c r="D4229" s="1" t="s">
        <v>837</v>
      </c>
      <c r="E4229" s="1">
        <v>18.899999999999999</v>
      </c>
      <c r="J4229" s="64" t="s">
        <v>834</v>
      </c>
      <c r="K4229" s="64" t="s">
        <v>1048</v>
      </c>
      <c r="L4229" s="64" t="s">
        <v>943</v>
      </c>
      <c r="M4229" s="64">
        <v>0</v>
      </c>
      <c r="N4229" s="64" t="s">
        <v>98</v>
      </c>
    </row>
    <row r="4230" spans="1:14" x14ac:dyDescent="0.25">
      <c r="A4230" t="s">
        <v>834</v>
      </c>
      <c r="B4230" s="1" t="s">
        <v>1044</v>
      </c>
      <c r="C4230" s="291" t="s">
        <v>949</v>
      </c>
      <c r="D4230" s="1" t="s">
        <v>837</v>
      </c>
      <c r="E4230" s="1">
        <v>18.899999999999999</v>
      </c>
      <c r="J4230" s="64" t="s">
        <v>834</v>
      </c>
      <c r="K4230" s="64" t="s">
        <v>1048</v>
      </c>
      <c r="L4230" s="64" t="s">
        <v>944</v>
      </c>
      <c r="M4230" s="64" t="s">
        <v>837</v>
      </c>
      <c r="N4230" s="64">
        <v>26</v>
      </c>
    </row>
    <row r="4231" spans="1:14" x14ac:dyDescent="0.25">
      <c r="A4231" t="s">
        <v>834</v>
      </c>
      <c r="B4231" s="1" t="s">
        <v>1044</v>
      </c>
      <c r="C4231" s="291" t="s">
        <v>1038</v>
      </c>
      <c r="D4231" s="1" t="s">
        <v>837</v>
      </c>
      <c r="E4231" s="1">
        <v>29.64</v>
      </c>
      <c r="J4231" s="64" t="s">
        <v>834</v>
      </c>
      <c r="K4231" s="64" t="s">
        <v>1048</v>
      </c>
      <c r="L4231" s="64" t="s">
        <v>945</v>
      </c>
      <c r="M4231" s="64" t="s">
        <v>837</v>
      </c>
      <c r="N4231" s="64">
        <v>25</v>
      </c>
    </row>
    <row r="4232" spans="1:14" x14ac:dyDescent="0.25">
      <c r="A4232" t="s">
        <v>834</v>
      </c>
      <c r="B4232" s="1" t="s">
        <v>1044</v>
      </c>
      <c r="C4232" s="291" t="s">
        <v>1039</v>
      </c>
      <c r="D4232" s="1" t="s">
        <v>837</v>
      </c>
      <c r="E4232" s="1">
        <v>22.99</v>
      </c>
      <c r="J4232" s="64" t="s">
        <v>834</v>
      </c>
      <c r="K4232" s="64" t="s">
        <v>1048</v>
      </c>
      <c r="L4232" s="64" t="s">
        <v>946</v>
      </c>
      <c r="M4232" s="64" t="s">
        <v>837</v>
      </c>
      <c r="N4232" s="64">
        <v>25.3</v>
      </c>
    </row>
    <row r="4233" spans="1:14" x14ac:dyDescent="0.25">
      <c r="A4233" t="s">
        <v>834</v>
      </c>
      <c r="B4233" s="1" t="s">
        <v>1044</v>
      </c>
      <c r="C4233" s="291" t="s">
        <v>950</v>
      </c>
      <c r="D4233" s="1">
        <v>0</v>
      </c>
      <c r="E4233" s="1" t="s">
        <v>98</v>
      </c>
      <c r="J4233" s="64" t="s">
        <v>834</v>
      </c>
      <c r="K4233" s="64" t="s">
        <v>1048</v>
      </c>
      <c r="L4233" s="64" t="s">
        <v>1036</v>
      </c>
      <c r="M4233" s="64" t="s">
        <v>837</v>
      </c>
      <c r="N4233" s="64">
        <v>29.48</v>
      </c>
    </row>
    <row r="4234" spans="1:14" x14ac:dyDescent="0.25">
      <c r="A4234" t="s">
        <v>834</v>
      </c>
      <c r="B4234" s="1" t="s">
        <v>1044</v>
      </c>
      <c r="C4234" s="291" t="s">
        <v>950</v>
      </c>
      <c r="D4234" s="1">
        <v>0</v>
      </c>
      <c r="E4234" s="1" t="s">
        <v>98</v>
      </c>
      <c r="J4234" s="64" t="s">
        <v>834</v>
      </c>
      <c r="K4234" s="64" t="s">
        <v>1048</v>
      </c>
      <c r="L4234" s="64" t="s">
        <v>1037</v>
      </c>
      <c r="M4234" s="64" t="s">
        <v>837</v>
      </c>
      <c r="N4234" s="64">
        <v>28.6</v>
      </c>
    </row>
    <row r="4235" spans="1:14" x14ac:dyDescent="0.25">
      <c r="A4235" t="s">
        <v>834</v>
      </c>
      <c r="B4235" s="1" t="s">
        <v>1044</v>
      </c>
      <c r="C4235" s="291" t="s">
        <v>950</v>
      </c>
      <c r="D4235" s="1">
        <v>0</v>
      </c>
      <c r="E4235" s="1" t="s">
        <v>98</v>
      </c>
      <c r="J4235" s="64" t="s">
        <v>834</v>
      </c>
      <c r="K4235" s="64" t="s">
        <v>1048</v>
      </c>
      <c r="L4235" s="64" t="s">
        <v>951</v>
      </c>
      <c r="M4235" s="64">
        <v>0</v>
      </c>
      <c r="N4235" s="64" t="s">
        <v>98</v>
      </c>
    </row>
    <row r="4236" spans="1:14" x14ac:dyDescent="0.25">
      <c r="A4236" t="s">
        <v>834</v>
      </c>
      <c r="B4236" s="1" t="s">
        <v>1044</v>
      </c>
      <c r="C4236" s="291" t="s">
        <v>950</v>
      </c>
      <c r="D4236" s="1">
        <v>0</v>
      </c>
      <c r="E4236" s="1" t="s">
        <v>98</v>
      </c>
      <c r="J4236" s="64" t="s">
        <v>834</v>
      </c>
      <c r="K4236" s="64" t="s">
        <v>1048</v>
      </c>
      <c r="L4236" s="64" t="s">
        <v>953</v>
      </c>
      <c r="M4236" s="64">
        <v>0</v>
      </c>
      <c r="N4236" s="64" t="s">
        <v>98</v>
      </c>
    </row>
    <row r="4237" spans="1:14" x14ac:dyDescent="0.25">
      <c r="A4237" t="s">
        <v>834</v>
      </c>
      <c r="B4237" s="1" t="s">
        <v>1044</v>
      </c>
      <c r="C4237" s="291" t="s">
        <v>952</v>
      </c>
      <c r="D4237" s="1">
        <v>0</v>
      </c>
      <c r="E4237" s="1" t="s">
        <v>98</v>
      </c>
      <c r="J4237" s="64" t="s">
        <v>834</v>
      </c>
      <c r="K4237" s="64" t="s">
        <v>1048</v>
      </c>
      <c r="L4237" s="64" t="s">
        <v>955</v>
      </c>
      <c r="M4237" s="64">
        <v>0</v>
      </c>
      <c r="N4237" s="64" t="s">
        <v>98</v>
      </c>
    </row>
    <row r="4238" spans="1:14" x14ac:dyDescent="0.25">
      <c r="A4238" t="s">
        <v>834</v>
      </c>
      <c r="B4238" s="1" t="s">
        <v>1044</v>
      </c>
      <c r="C4238" s="291" t="s">
        <v>952</v>
      </c>
      <c r="D4238" s="1">
        <v>0</v>
      </c>
      <c r="E4238" s="1" t="s">
        <v>98</v>
      </c>
      <c r="J4238" s="64" t="s">
        <v>834</v>
      </c>
      <c r="K4238" s="64" t="s">
        <v>1048</v>
      </c>
      <c r="L4238" s="64" t="s">
        <v>956</v>
      </c>
      <c r="M4238" s="64" t="s">
        <v>837</v>
      </c>
      <c r="N4238" s="64">
        <v>27.2</v>
      </c>
    </row>
    <row r="4239" spans="1:14" x14ac:dyDescent="0.25">
      <c r="A4239" t="s">
        <v>834</v>
      </c>
      <c r="B4239" s="1" t="s">
        <v>1044</v>
      </c>
      <c r="C4239" s="291" t="s">
        <v>952</v>
      </c>
      <c r="D4239" s="1">
        <v>0</v>
      </c>
      <c r="E4239" s="1" t="s">
        <v>98</v>
      </c>
      <c r="J4239" s="64" t="s">
        <v>834</v>
      </c>
      <c r="K4239" s="64" t="s">
        <v>1048</v>
      </c>
      <c r="L4239" s="64" t="s">
        <v>957</v>
      </c>
      <c r="M4239" s="64" t="s">
        <v>837</v>
      </c>
      <c r="N4239" s="64">
        <v>30.2</v>
      </c>
    </row>
    <row r="4240" spans="1:14" x14ac:dyDescent="0.25">
      <c r="A4240" t="s">
        <v>834</v>
      </c>
      <c r="B4240" s="1" t="s">
        <v>1044</v>
      </c>
      <c r="C4240" s="291" t="s">
        <v>952</v>
      </c>
      <c r="D4240" s="1">
        <v>0</v>
      </c>
      <c r="E4240" s="1" t="s">
        <v>98</v>
      </c>
      <c r="J4240" s="64" t="s">
        <v>834</v>
      </c>
      <c r="K4240" s="64" t="s">
        <v>1048</v>
      </c>
      <c r="L4240" s="64" t="s">
        <v>958</v>
      </c>
      <c r="M4240" s="64" t="s">
        <v>837</v>
      </c>
      <c r="N4240" s="64">
        <v>27.8</v>
      </c>
    </row>
    <row r="4241" spans="1:14" x14ac:dyDescent="0.25">
      <c r="A4241" t="s">
        <v>834</v>
      </c>
      <c r="B4241" s="1" t="s">
        <v>1044</v>
      </c>
      <c r="C4241" s="291" t="s">
        <v>954</v>
      </c>
      <c r="D4241" s="1">
        <v>0</v>
      </c>
      <c r="E4241" s="1" t="s">
        <v>98</v>
      </c>
      <c r="J4241" s="64" t="s">
        <v>834</v>
      </c>
      <c r="K4241" s="64" t="s">
        <v>1048</v>
      </c>
      <c r="L4241" s="64" t="s">
        <v>927</v>
      </c>
      <c r="M4241" s="64">
        <v>0</v>
      </c>
      <c r="N4241" s="64" t="s">
        <v>98</v>
      </c>
    </row>
    <row r="4242" spans="1:14" x14ac:dyDescent="0.25">
      <c r="A4242" t="s">
        <v>834</v>
      </c>
      <c r="B4242" s="1" t="s">
        <v>1044</v>
      </c>
      <c r="C4242" s="291" t="s">
        <v>954</v>
      </c>
      <c r="D4242" s="1">
        <v>0</v>
      </c>
      <c r="E4242" s="1" t="s">
        <v>98</v>
      </c>
      <c r="J4242" s="64" t="s">
        <v>834</v>
      </c>
      <c r="K4242" s="64" t="s">
        <v>1048</v>
      </c>
      <c r="L4242" s="64" t="s">
        <v>929</v>
      </c>
      <c r="M4242" s="64">
        <v>0</v>
      </c>
      <c r="N4242" s="64" t="s">
        <v>98</v>
      </c>
    </row>
    <row r="4243" spans="1:14" x14ac:dyDescent="0.25">
      <c r="A4243" t="s">
        <v>834</v>
      </c>
      <c r="B4243" s="1" t="s">
        <v>1044</v>
      </c>
      <c r="C4243" s="291" t="s">
        <v>954</v>
      </c>
      <c r="D4243" s="1">
        <v>0</v>
      </c>
      <c r="E4243" s="1" t="s">
        <v>98</v>
      </c>
      <c r="J4243" s="64" t="s">
        <v>834</v>
      </c>
      <c r="K4243" s="64" t="s">
        <v>1048</v>
      </c>
      <c r="L4243" s="64" t="s">
        <v>931</v>
      </c>
      <c r="M4243" s="64">
        <v>0</v>
      </c>
      <c r="N4243" s="64" t="s">
        <v>98</v>
      </c>
    </row>
    <row r="4244" spans="1:14" x14ac:dyDescent="0.25">
      <c r="A4244" t="s">
        <v>834</v>
      </c>
      <c r="B4244" s="1" t="s">
        <v>1044</v>
      </c>
      <c r="C4244" s="291" t="s">
        <v>954</v>
      </c>
      <c r="D4244" s="1">
        <v>0</v>
      </c>
      <c r="E4244" s="1" t="s">
        <v>98</v>
      </c>
      <c r="J4244" s="64" t="s">
        <v>834</v>
      </c>
      <c r="K4244" s="64" t="s">
        <v>1048</v>
      </c>
      <c r="L4244" s="64" t="s">
        <v>932</v>
      </c>
      <c r="M4244" s="64" t="s">
        <v>837</v>
      </c>
      <c r="N4244" s="64">
        <v>18.8</v>
      </c>
    </row>
    <row r="4245" spans="1:14" x14ac:dyDescent="0.25">
      <c r="A4245" t="s">
        <v>834</v>
      </c>
      <c r="B4245" s="1" t="s">
        <v>1044</v>
      </c>
      <c r="C4245" s="291" t="s">
        <v>959</v>
      </c>
      <c r="D4245" s="1" t="s">
        <v>837</v>
      </c>
      <c r="E4245" s="1">
        <v>29.7</v>
      </c>
      <c r="J4245" s="64" t="s">
        <v>834</v>
      </c>
      <c r="K4245" s="64" t="s">
        <v>1048</v>
      </c>
      <c r="L4245" s="64" t="s">
        <v>933</v>
      </c>
      <c r="M4245" s="64" t="s">
        <v>837</v>
      </c>
      <c r="N4245" s="64">
        <v>18.5</v>
      </c>
    </row>
    <row r="4246" spans="1:14" x14ac:dyDescent="0.25">
      <c r="A4246" t="s">
        <v>834</v>
      </c>
      <c r="B4246" s="1" t="s">
        <v>1044</v>
      </c>
      <c r="C4246" s="291" t="s">
        <v>959</v>
      </c>
      <c r="D4246" s="1" t="s">
        <v>837</v>
      </c>
      <c r="E4246" s="1">
        <v>29.7</v>
      </c>
      <c r="J4246" s="64" t="s">
        <v>834</v>
      </c>
      <c r="K4246" s="64" t="s">
        <v>1048</v>
      </c>
      <c r="L4246" s="64" t="s">
        <v>934</v>
      </c>
      <c r="M4246" s="64" t="s">
        <v>837</v>
      </c>
      <c r="N4246" s="64">
        <v>20.399999999999999</v>
      </c>
    </row>
    <row r="4247" spans="1:14" x14ac:dyDescent="0.25">
      <c r="A4247" t="s">
        <v>834</v>
      </c>
      <c r="B4247" s="1" t="s">
        <v>1044</v>
      </c>
      <c r="C4247" s="291" t="s">
        <v>959</v>
      </c>
      <c r="D4247" s="1" t="s">
        <v>837</v>
      </c>
      <c r="E4247" s="1">
        <v>29.7</v>
      </c>
      <c r="J4247" s="64" t="s">
        <v>834</v>
      </c>
      <c r="K4247" s="64" t="s">
        <v>1048</v>
      </c>
      <c r="L4247" s="64" t="s">
        <v>939</v>
      </c>
      <c r="M4247" s="64">
        <v>0</v>
      </c>
      <c r="N4247" s="64" t="s">
        <v>98</v>
      </c>
    </row>
    <row r="4248" spans="1:14" x14ac:dyDescent="0.25">
      <c r="A4248" t="s">
        <v>834</v>
      </c>
      <c r="B4248" s="1" t="s">
        <v>1044</v>
      </c>
      <c r="C4248" s="291" t="s">
        <v>959</v>
      </c>
      <c r="D4248" s="1" t="s">
        <v>837</v>
      </c>
      <c r="E4248" s="1">
        <v>29.7</v>
      </c>
      <c r="J4248" s="64" t="s">
        <v>834</v>
      </c>
      <c r="K4248" s="64" t="s">
        <v>1048</v>
      </c>
      <c r="L4248" s="64" t="s">
        <v>941</v>
      </c>
      <c r="M4248" s="64">
        <v>0</v>
      </c>
      <c r="N4248" s="64" t="s">
        <v>98</v>
      </c>
    </row>
    <row r="4249" spans="1:14" x14ac:dyDescent="0.25">
      <c r="A4249" t="s">
        <v>834</v>
      </c>
      <c r="B4249" s="1" t="s">
        <v>1044</v>
      </c>
      <c r="C4249" s="291" t="s">
        <v>960</v>
      </c>
      <c r="D4249" s="1" t="s">
        <v>837</v>
      </c>
      <c r="E4249" s="1">
        <v>28.5</v>
      </c>
      <c r="J4249" s="64" t="s">
        <v>834</v>
      </c>
      <c r="K4249" s="64" t="s">
        <v>1048</v>
      </c>
      <c r="L4249" s="64" t="s">
        <v>943</v>
      </c>
      <c r="M4249" s="64">
        <v>0</v>
      </c>
      <c r="N4249" s="64" t="s">
        <v>98</v>
      </c>
    </row>
    <row r="4250" spans="1:14" x14ac:dyDescent="0.25">
      <c r="A4250" t="s">
        <v>834</v>
      </c>
      <c r="B4250" s="1" t="s">
        <v>1044</v>
      </c>
      <c r="C4250" s="291" t="s">
        <v>960</v>
      </c>
      <c r="D4250" s="1" t="s">
        <v>837</v>
      </c>
      <c r="E4250" s="1">
        <v>28.5</v>
      </c>
      <c r="J4250" s="64" t="s">
        <v>834</v>
      </c>
      <c r="K4250" s="64" t="s">
        <v>1048</v>
      </c>
      <c r="L4250" s="64" t="s">
        <v>944</v>
      </c>
      <c r="M4250" s="64" t="s">
        <v>837</v>
      </c>
      <c r="N4250" s="64">
        <v>26</v>
      </c>
    </row>
    <row r="4251" spans="1:14" x14ac:dyDescent="0.25">
      <c r="A4251" t="s">
        <v>834</v>
      </c>
      <c r="B4251" s="1" t="s">
        <v>1044</v>
      </c>
      <c r="C4251" s="291" t="s">
        <v>960</v>
      </c>
      <c r="D4251" s="1" t="s">
        <v>837</v>
      </c>
      <c r="E4251" s="1">
        <v>28.5</v>
      </c>
      <c r="J4251" s="64" t="s">
        <v>834</v>
      </c>
      <c r="K4251" s="64" t="s">
        <v>1048</v>
      </c>
      <c r="L4251" s="64" t="s">
        <v>945</v>
      </c>
      <c r="M4251" s="64" t="s">
        <v>837</v>
      </c>
      <c r="N4251" s="64">
        <v>25</v>
      </c>
    </row>
    <row r="4252" spans="1:14" x14ac:dyDescent="0.25">
      <c r="A4252" t="s">
        <v>834</v>
      </c>
      <c r="B4252" s="1" t="s">
        <v>1044</v>
      </c>
      <c r="C4252" s="291" t="s">
        <v>960</v>
      </c>
      <c r="D4252" s="1" t="s">
        <v>837</v>
      </c>
      <c r="E4252" s="1">
        <v>28.5</v>
      </c>
      <c r="J4252" s="64" t="s">
        <v>834</v>
      </c>
      <c r="K4252" s="64" t="s">
        <v>1048</v>
      </c>
      <c r="L4252" s="64" t="s">
        <v>946</v>
      </c>
      <c r="M4252" s="64" t="s">
        <v>837</v>
      </c>
      <c r="N4252" s="64">
        <v>25.3</v>
      </c>
    </row>
    <row r="4253" spans="1:14" x14ac:dyDescent="0.25">
      <c r="A4253" t="s">
        <v>834</v>
      </c>
      <c r="B4253" s="1" t="s">
        <v>1044</v>
      </c>
      <c r="C4253" s="291" t="s">
        <v>961</v>
      </c>
      <c r="D4253" s="1" t="s">
        <v>837</v>
      </c>
      <c r="E4253" s="1">
        <v>28.5</v>
      </c>
      <c r="J4253" s="64" t="s">
        <v>834</v>
      </c>
      <c r="K4253" s="64" t="s">
        <v>1048</v>
      </c>
      <c r="L4253" s="64" t="s">
        <v>951</v>
      </c>
      <c r="M4253" s="64">
        <v>0</v>
      </c>
      <c r="N4253" s="64" t="s">
        <v>98</v>
      </c>
    </row>
    <row r="4254" spans="1:14" x14ac:dyDescent="0.25">
      <c r="A4254" t="s">
        <v>834</v>
      </c>
      <c r="B4254" s="1" t="s">
        <v>1044</v>
      </c>
      <c r="C4254" s="291" t="s">
        <v>961</v>
      </c>
      <c r="D4254" s="1" t="s">
        <v>837</v>
      </c>
      <c r="E4254" s="1">
        <v>28.5</v>
      </c>
      <c r="J4254" s="64" t="s">
        <v>834</v>
      </c>
      <c r="K4254" s="64" t="s">
        <v>1048</v>
      </c>
      <c r="L4254" s="64" t="s">
        <v>953</v>
      </c>
      <c r="M4254" s="64">
        <v>0</v>
      </c>
      <c r="N4254" s="64" t="s">
        <v>98</v>
      </c>
    </row>
    <row r="4255" spans="1:14" x14ac:dyDescent="0.25">
      <c r="A4255" t="s">
        <v>834</v>
      </c>
      <c r="B4255" s="1" t="s">
        <v>1044</v>
      </c>
      <c r="C4255" s="291" t="s">
        <v>961</v>
      </c>
      <c r="D4255" s="1" t="s">
        <v>837</v>
      </c>
      <c r="E4255" s="1">
        <v>28.5</v>
      </c>
      <c r="J4255" s="64" t="s">
        <v>834</v>
      </c>
      <c r="K4255" s="64" t="s">
        <v>1048</v>
      </c>
      <c r="L4255" s="64" t="s">
        <v>955</v>
      </c>
      <c r="M4255" s="64">
        <v>0</v>
      </c>
      <c r="N4255" s="64" t="s">
        <v>98</v>
      </c>
    </row>
    <row r="4256" spans="1:14" x14ac:dyDescent="0.25">
      <c r="A4256" t="s">
        <v>834</v>
      </c>
      <c r="B4256" s="1" t="s">
        <v>1044</v>
      </c>
      <c r="C4256" s="291" t="s">
        <v>961</v>
      </c>
      <c r="D4256" s="1" t="s">
        <v>837</v>
      </c>
      <c r="E4256" s="1">
        <v>28.5</v>
      </c>
      <c r="J4256" s="64" t="s">
        <v>834</v>
      </c>
      <c r="K4256" s="64" t="s">
        <v>1048</v>
      </c>
      <c r="L4256" s="64" t="s">
        <v>956</v>
      </c>
      <c r="M4256" s="64" t="s">
        <v>837</v>
      </c>
      <c r="N4256" s="64">
        <v>27.2</v>
      </c>
    </row>
    <row r="4257" spans="1:14" x14ac:dyDescent="0.25">
      <c r="A4257" t="s">
        <v>834</v>
      </c>
      <c r="B4257" s="1" t="s">
        <v>1045</v>
      </c>
      <c r="C4257" s="291" t="s">
        <v>1023</v>
      </c>
      <c r="D4257" s="1" t="s">
        <v>837</v>
      </c>
      <c r="E4257" s="1">
        <v>15.83</v>
      </c>
      <c r="J4257" s="64" t="s">
        <v>834</v>
      </c>
      <c r="K4257" s="64" t="s">
        <v>1048</v>
      </c>
      <c r="L4257" s="64" t="s">
        <v>957</v>
      </c>
      <c r="M4257" s="64" t="s">
        <v>837</v>
      </c>
      <c r="N4257" s="64">
        <v>30.2</v>
      </c>
    </row>
    <row r="4258" spans="1:14" x14ac:dyDescent="0.25">
      <c r="A4258" t="s">
        <v>834</v>
      </c>
      <c r="B4258" s="1" t="s">
        <v>1045</v>
      </c>
      <c r="C4258" s="291" t="s">
        <v>906</v>
      </c>
      <c r="D4258" s="1">
        <v>0</v>
      </c>
      <c r="E4258" s="1" t="s">
        <v>98</v>
      </c>
      <c r="J4258" s="64" t="s">
        <v>834</v>
      </c>
      <c r="K4258" s="64" t="s">
        <v>1048</v>
      </c>
      <c r="L4258" s="64" t="s">
        <v>958</v>
      </c>
      <c r="M4258" s="64" t="s">
        <v>837</v>
      </c>
      <c r="N4258" s="64">
        <v>27.8</v>
      </c>
    </row>
    <row r="4259" spans="1:14" x14ac:dyDescent="0.25">
      <c r="A4259" t="s">
        <v>834</v>
      </c>
      <c r="B4259" s="1" t="s">
        <v>1045</v>
      </c>
      <c r="C4259" s="291" t="s">
        <v>906</v>
      </c>
      <c r="D4259" s="1">
        <v>0</v>
      </c>
      <c r="E4259" s="1" t="s">
        <v>98</v>
      </c>
      <c r="J4259" s="64" t="s">
        <v>834</v>
      </c>
      <c r="K4259" s="64" t="s">
        <v>1048</v>
      </c>
      <c r="L4259" s="64" t="s">
        <v>929</v>
      </c>
      <c r="M4259" s="64">
        <v>0</v>
      </c>
      <c r="N4259" s="64" t="s">
        <v>98</v>
      </c>
    </row>
    <row r="4260" spans="1:14" x14ac:dyDescent="0.25">
      <c r="A4260" t="s">
        <v>834</v>
      </c>
      <c r="B4260" s="1" t="s">
        <v>1045</v>
      </c>
      <c r="C4260" s="291" t="s">
        <v>908</v>
      </c>
      <c r="D4260" s="1">
        <v>0</v>
      </c>
      <c r="E4260" s="1" t="s">
        <v>98</v>
      </c>
      <c r="J4260" s="64" t="s">
        <v>834</v>
      </c>
      <c r="K4260" s="64" t="s">
        <v>1048</v>
      </c>
      <c r="L4260" s="64" t="s">
        <v>931</v>
      </c>
      <c r="M4260" s="64">
        <v>0</v>
      </c>
      <c r="N4260" s="64" t="s">
        <v>98</v>
      </c>
    </row>
    <row r="4261" spans="1:14" x14ac:dyDescent="0.25">
      <c r="A4261" t="s">
        <v>834</v>
      </c>
      <c r="B4261" s="1" t="s">
        <v>1045</v>
      </c>
      <c r="C4261" s="291" t="s">
        <v>908</v>
      </c>
      <c r="D4261" s="1">
        <v>0</v>
      </c>
      <c r="E4261" s="1" t="s">
        <v>98</v>
      </c>
      <c r="J4261" s="64" t="s">
        <v>834</v>
      </c>
      <c r="K4261" s="64" t="s">
        <v>1048</v>
      </c>
      <c r="L4261" s="64" t="s">
        <v>932</v>
      </c>
      <c r="M4261" s="64" t="s">
        <v>837</v>
      </c>
      <c r="N4261" s="64">
        <v>18.8</v>
      </c>
    </row>
    <row r="4262" spans="1:14" x14ac:dyDescent="0.25">
      <c r="A4262" t="s">
        <v>834</v>
      </c>
      <c r="B4262" s="1" t="s">
        <v>1045</v>
      </c>
      <c r="C4262" s="291" t="s">
        <v>912</v>
      </c>
      <c r="D4262" s="1" t="s">
        <v>837</v>
      </c>
      <c r="E4262" s="1">
        <v>11.5</v>
      </c>
      <c r="J4262" s="64" t="s">
        <v>834</v>
      </c>
      <c r="K4262" s="64" t="s">
        <v>1048</v>
      </c>
      <c r="L4262" s="64" t="s">
        <v>933</v>
      </c>
      <c r="M4262" s="64" t="s">
        <v>837</v>
      </c>
      <c r="N4262" s="64">
        <v>18.5</v>
      </c>
    </row>
    <row r="4263" spans="1:14" x14ac:dyDescent="0.25">
      <c r="A4263" t="s">
        <v>834</v>
      </c>
      <c r="B4263" s="1" t="s">
        <v>1045</v>
      </c>
      <c r="C4263" s="291" t="s">
        <v>912</v>
      </c>
      <c r="D4263" s="1" t="s">
        <v>837</v>
      </c>
      <c r="E4263" s="1">
        <v>11.5</v>
      </c>
      <c r="J4263" s="64" t="s">
        <v>834</v>
      </c>
      <c r="K4263" s="64" t="s">
        <v>1048</v>
      </c>
      <c r="L4263" s="64" t="s">
        <v>934</v>
      </c>
      <c r="M4263" s="64" t="s">
        <v>837</v>
      </c>
      <c r="N4263" s="64">
        <v>20.399999999999999</v>
      </c>
    </row>
    <row r="4264" spans="1:14" x14ac:dyDescent="0.25">
      <c r="A4264" t="s">
        <v>834</v>
      </c>
      <c r="B4264" s="1" t="s">
        <v>1045</v>
      </c>
      <c r="C4264" s="291" t="s">
        <v>913</v>
      </c>
      <c r="D4264" s="1" t="s">
        <v>837</v>
      </c>
      <c r="E4264" s="1">
        <v>11.3</v>
      </c>
      <c r="J4264" s="64" t="s">
        <v>834</v>
      </c>
      <c r="K4264" s="64" t="s">
        <v>1048</v>
      </c>
      <c r="L4264" s="64" t="s">
        <v>939</v>
      </c>
      <c r="M4264" s="64">
        <v>0</v>
      </c>
      <c r="N4264" s="64" t="s">
        <v>98</v>
      </c>
    </row>
    <row r="4265" spans="1:14" x14ac:dyDescent="0.25">
      <c r="A4265" t="s">
        <v>834</v>
      </c>
      <c r="B4265" s="1" t="s">
        <v>1045</v>
      </c>
      <c r="C4265" s="291" t="s">
        <v>913</v>
      </c>
      <c r="D4265" s="1" t="s">
        <v>837</v>
      </c>
      <c r="E4265" s="1">
        <v>11.3</v>
      </c>
      <c r="J4265" s="64" t="s">
        <v>834</v>
      </c>
      <c r="K4265" s="64" t="s">
        <v>1048</v>
      </c>
      <c r="L4265" s="64" t="s">
        <v>941</v>
      </c>
      <c r="M4265" s="64">
        <v>0</v>
      </c>
      <c r="N4265" s="64" t="s">
        <v>98</v>
      </c>
    </row>
    <row r="4266" spans="1:14" x14ac:dyDescent="0.25">
      <c r="A4266" t="s">
        <v>834</v>
      </c>
      <c r="B4266" s="1" t="s">
        <v>1045</v>
      </c>
      <c r="C4266" s="291" t="s">
        <v>1026</v>
      </c>
      <c r="D4266" s="1" t="s">
        <v>837</v>
      </c>
      <c r="E4266" s="1">
        <v>20.84</v>
      </c>
      <c r="J4266" s="64" t="s">
        <v>834</v>
      </c>
      <c r="K4266" s="64" t="s">
        <v>1048</v>
      </c>
      <c r="L4266" s="64" t="s">
        <v>943</v>
      </c>
      <c r="M4266" s="64">
        <v>0</v>
      </c>
      <c r="N4266" s="64" t="s">
        <v>98</v>
      </c>
    </row>
    <row r="4267" spans="1:14" x14ac:dyDescent="0.25">
      <c r="A4267" t="s">
        <v>834</v>
      </c>
      <c r="B4267" s="1" t="s">
        <v>1045</v>
      </c>
      <c r="C4267" s="291" t="s">
        <v>1027</v>
      </c>
      <c r="D4267" s="1" t="s">
        <v>837</v>
      </c>
      <c r="E4267" s="1">
        <v>18.579999999999998</v>
      </c>
      <c r="J4267" s="64" t="s">
        <v>834</v>
      </c>
      <c r="K4267" s="64" t="s">
        <v>1048</v>
      </c>
      <c r="L4267" s="64" t="s">
        <v>944</v>
      </c>
      <c r="M4267" s="64" t="s">
        <v>837</v>
      </c>
      <c r="N4267" s="64">
        <v>26</v>
      </c>
    </row>
    <row r="4268" spans="1:14" x14ac:dyDescent="0.25">
      <c r="A4268" t="s">
        <v>834</v>
      </c>
      <c r="B4268" s="1" t="s">
        <v>1045</v>
      </c>
      <c r="C4268" s="291" t="s">
        <v>914</v>
      </c>
      <c r="D4268" s="1">
        <v>0</v>
      </c>
      <c r="E4268" s="1" t="s">
        <v>98</v>
      </c>
      <c r="J4268" s="64" t="s">
        <v>834</v>
      </c>
      <c r="K4268" s="64" t="s">
        <v>1048</v>
      </c>
      <c r="L4268" s="64" t="s">
        <v>945</v>
      </c>
      <c r="M4268" s="64" t="s">
        <v>837</v>
      </c>
      <c r="N4268" s="64">
        <v>25</v>
      </c>
    </row>
    <row r="4269" spans="1:14" x14ac:dyDescent="0.25">
      <c r="A4269" t="s">
        <v>834</v>
      </c>
      <c r="B4269" s="1" t="s">
        <v>1045</v>
      </c>
      <c r="C4269" s="291" t="s">
        <v>914</v>
      </c>
      <c r="D4269" s="1">
        <v>0</v>
      </c>
      <c r="E4269" s="1" t="s">
        <v>98</v>
      </c>
      <c r="J4269" s="64" t="s">
        <v>834</v>
      </c>
      <c r="K4269" s="64" t="s">
        <v>1048</v>
      </c>
      <c r="L4269" s="64" t="s">
        <v>946</v>
      </c>
      <c r="M4269" s="64" t="s">
        <v>837</v>
      </c>
      <c r="N4269" s="64">
        <v>25.3</v>
      </c>
    </row>
    <row r="4270" spans="1:14" x14ac:dyDescent="0.25">
      <c r="A4270" t="s">
        <v>834</v>
      </c>
      <c r="B4270" s="1" t="s">
        <v>1045</v>
      </c>
      <c r="C4270" s="291" t="s">
        <v>916</v>
      </c>
      <c r="D4270" s="1">
        <v>0</v>
      </c>
      <c r="E4270" s="1" t="s">
        <v>98</v>
      </c>
      <c r="J4270" s="64" t="s">
        <v>834</v>
      </c>
      <c r="K4270" s="64" t="s">
        <v>1048</v>
      </c>
      <c r="L4270" s="64" t="s">
        <v>951</v>
      </c>
      <c r="M4270" s="64">
        <v>0</v>
      </c>
      <c r="N4270" s="64" t="s">
        <v>98</v>
      </c>
    </row>
    <row r="4271" spans="1:14" x14ac:dyDescent="0.25">
      <c r="A4271" t="s">
        <v>834</v>
      </c>
      <c r="B4271" s="1" t="s">
        <v>1045</v>
      </c>
      <c r="C4271" s="291" t="s">
        <v>916</v>
      </c>
      <c r="D4271" s="1">
        <v>0</v>
      </c>
      <c r="E4271" s="1" t="s">
        <v>98</v>
      </c>
      <c r="J4271" s="64" t="s">
        <v>834</v>
      </c>
      <c r="K4271" s="64" t="s">
        <v>1048</v>
      </c>
      <c r="L4271" s="64" t="s">
        <v>953</v>
      </c>
      <c r="M4271" s="64">
        <v>0</v>
      </c>
      <c r="N4271" s="64" t="s">
        <v>98</v>
      </c>
    </row>
    <row r="4272" spans="1:14" x14ac:dyDescent="0.25">
      <c r="A4272" t="s">
        <v>834</v>
      </c>
      <c r="B4272" s="1" t="s">
        <v>1045</v>
      </c>
      <c r="C4272" s="291" t="s">
        <v>918</v>
      </c>
      <c r="D4272" s="1">
        <v>0</v>
      </c>
      <c r="E4272" s="1" t="s">
        <v>98</v>
      </c>
      <c r="J4272" s="64" t="s">
        <v>834</v>
      </c>
      <c r="K4272" s="64" t="s">
        <v>1048</v>
      </c>
      <c r="L4272" s="64" t="s">
        <v>955</v>
      </c>
      <c r="M4272" s="64">
        <v>0</v>
      </c>
      <c r="N4272" s="64" t="s">
        <v>98</v>
      </c>
    </row>
    <row r="4273" spans="1:14" x14ac:dyDescent="0.25">
      <c r="A4273" t="s">
        <v>834</v>
      </c>
      <c r="B4273" s="1" t="s">
        <v>1045</v>
      </c>
      <c r="C4273" s="291" t="s">
        <v>918</v>
      </c>
      <c r="D4273" s="1">
        <v>0</v>
      </c>
      <c r="E4273" s="1" t="s">
        <v>98</v>
      </c>
      <c r="J4273" s="64" t="s">
        <v>834</v>
      </c>
      <c r="K4273" s="64" t="s">
        <v>1048</v>
      </c>
      <c r="L4273" s="64" t="s">
        <v>956</v>
      </c>
      <c r="M4273" s="64" t="s">
        <v>837</v>
      </c>
      <c r="N4273" s="64">
        <v>27.2</v>
      </c>
    </row>
    <row r="4274" spans="1:14" x14ac:dyDescent="0.25">
      <c r="A4274" t="s">
        <v>834</v>
      </c>
      <c r="B4274" s="1" t="s">
        <v>1045</v>
      </c>
      <c r="C4274" s="291" t="s">
        <v>924</v>
      </c>
      <c r="D4274" s="1" t="s">
        <v>837</v>
      </c>
      <c r="E4274" s="1">
        <v>15.8</v>
      </c>
      <c r="J4274" s="64" t="s">
        <v>834</v>
      </c>
      <c r="K4274" s="64" t="s">
        <v>1048</v>
      </c>
      <c r="L4274" s="64" t="s">
        <v>957</v>
      </c>
      <c r="M4274" s="64" t="s">
        <v>837</v>
      </c>
      <c r="N4274" s="64">
        <v>30.2</v>
      </c>
    </row>
    <row r="4275" spans="1:14" x14ac:dyDescent="0.25">
      <c r="A4275" t="s">
        <v>834</v>
      </c>
      <c r="B4275" s="1" t="s">
        <v>1045</v>
      </c>
      <c r="C4275" s="291" t="s">
        <v>924</v>
      </c>
      <c r="D4275" s="1" t="s">
        <v>837</v>
      </c>
      <c r="E4275" s="1">
        <v>15.8</v>
      </c>
      <c r="J4275" s="64" t="s">
        <v>834</v>
      </c>
      <c r="K4275" s="64" t="s">
        <v>1048</v>
      </c>
      <c r="L4275" s="64" t="s">
        <v>958</v>
      </c>
      <c r="M4275" s="64" t="s">
        <v>837</v>
      </c>
      <c r="N4275" s="64">
        <v>27.8</v>
      </c>
    </row>
    <row r="4276" spans="1:14" x14ac:dyDescent="0.25">
      <c r="A4276" t="s">
        <v>834</v>
      </c>
      <c r="B4276" s="1" t="s">
        <v>1045</v>
      </c>
      <c r="C4276" s="291" t="s">
        <v>924</v>
      </c>
      <c r="D4276" s="1" t="s">
        <v>837</v>
      </c>
      <c r="E4276" s="1">
        <v>15.8</v>
      </c>
      <c r="J4276" s="64" t="s">
        <v>834</v>
      </c>
      <c r="K4276" s="64" t="s">
        <v>1048</v>
      </c>
      <c r="L4276" s="64" t="s">
        <v>907</v>
      </c>
      <c r="M4276" s="64">
        <v>0</v>
      </c>
      <c r="N4276" s="64" t="s">
        <v>98</v>
      </c>
    </row>
    <row r="4277" spans="1:14" x14ac:dyDescent="0.25">
      <c r="A4277" t="s">
        <v>834</v>
      </c>
      <c r="B4277" s="1" t="s">
        <v>1045</v>
      </c>
      <c r="C4277" s="291" t="s">
        <v>925</v>
      </c>
      <c r="D4277" s="1" t="s">
        <v>837</v>
      </c>
      <c r="E4277" s="1">
        <v>15.3</v>
      </c>
      <c r="J4277" s="64" t="s">
        <v>834</v>
      </c>
      <c r="K4277" s="64" t="s">
        <v>1048</v>
      </c>
      <c r="L4277" s="64" t="s">
        <v>909</v>
      </c>
      <c r="M4277" s="64">
        <v>0</v>
      </c>
      <c r="N4277" s="64" t="s">
        <v>98</v>
      </c>
    </row>
    <row r="4278" spans="1:14" x14ac:dyDescent="0.25">
      <c r="A4278" t="s">
        <v>834</v>
      </c>
      <c r="B4278" s="1" t="s">
        <v>1045</v>
      </c>
      <c r="C4278" s="291" t="s">
        <v>925</v>
      </c>
      <c r="D4278" s="1" t="s">
        <v>837</v>
      </c>
      <c r="E4278" s="1">
        <v>15.3</v>
      </c>
      <c r="J4278" s="64" t="s">
        <v>834</v>
      </c>
      <c r="K4278" s="64" t="s">
        <v>1048</v>
      </c>
      <c r="L4278" s="64" t="s">
        <v>910</v>
      </c>
      <c r="M4278" s="64" t="s">
        <v>837</v>
      </c>
      <c r="N4278" s="64">
        <v>9.1999999999999993</v>
      </c>
    </row>
    <row r="4279" spans="1:14" x14ac:dyDescent="0.25">
      <c r="A4279" t="s">
        <v>834</v>
      </c>
      <c r="B4279" s="1" t="s">
        <v>1045</v>
      </c>
      <c r="C4279" s="291" t="s">
        <v>925</v>
      </c>
      <c r="D4279" s="1" t="s">
        <v>837</v>
      </c>
      <c r="E4279" s="1">
        <v>15.3</v>
      </c>
      <c r="J4279" s="64" t="s">
        <v>834</v>
      </c>
      <c r="K4279" s="64" t="s">
        <v>1048</v>
      </c>
      <c r="L4279" s="64" t="s">
        <v>911</v>
      </c>
      <c r="M4279" s="64" t="s">
        <v>837</v>
      </c>
      <c r="N4279" s="64">
        <v>9.3000000000000007</v>
      </c>
    </row>
    <row r="4280" spans="1:14" x14ac:dyDescent="0.25">
      <c r="A4280" t="s">
        <v>834</v>
      </c>
      <c r="B4280" s="1" t="s">
        <v>1045</v>
      </c>
      <c r="C4280" s="291" t="s">
        <v>1030</v>
      </c>
      <c r="D4280" s="1" t="s">
        <v>837</v>
      </c>
      <c r="E4280" s="1">
        <v>18.39</v>
      </c>
      <c r="J4280" s="64" t="s">
        <v>834</v>
      </c>
      <c r="K4280" s="64" t="s">
        <v>1048</v>
      </c>
      <c r="L4280" s="64" t="s">
        <v>915</v>
      </c>
      <c r="M4280" s="64">
        <v>0</v>
      </c>
      <c r="N4280" s="64" t="s">
        <v>98</v>
      </c>
    </row>
    <row r="4281" spans="1:14" x14ac:dyDescent="0.25">
      <c r="A4281" t="s">
        <v>834</v>
      </c>
      <c r="B4281" s="1" t="s">
        <v>1045</v>
      </c>
      <c r="C4281" s="291" t="s">
        <v>1031</v>
      </c>
      <c r="D4281" s="1" t="s">
        <v>837</v>
      </c>
      <c r="E4281" s="1">
        <v>19.98</v>
      </c>
      <c r="J4281" s="64" t="s">
        <v>834</v>
      </c>
      <c r="K4281" s="64" t="s">
        <v>1048</v>
      </c>
      <c r="L4281" s="64" t="s">
        <v>917</v>
      </c>
      <c r="M4281" s="64">
        <v>0</v>
      </c>
      <c r="N4281" s="64" t="s">
        <v>98</v>
      </c>
    </row>
    <row r="4282" spans="1:14" x14ac:dyDescent="0.25">
      <c r="A4282" t="s">
        <v>834</v>
      </c>
      <c r="B4282" s="1" t="s">
        <v>1045</v>
      </c>
      <c r="C4282" s="291" t="s">
        <v>926</v>
      </c>
      <c r="D4282" s="1">
        <v>0</v>
      </c>
      <c r="E4282" s="1" t="s">
        <v>98</v>
      </c>
      <c r="J4282" s="64" t="s">
        <v>834</v>
      </c>
      <c r="K4282" s="64" t="s">
        <v>1048</v>
      </c>
      <c r="L4282" s="64" t="s">
        <v>919</v>
      </c>
      <c r="M4282" s="64">
        <v>0</v>
      </c>
      <c r="N4282" s="64" t="s">
        <v>98</v>
      </c>
    </row>
    <row r="4283" spans="1:14" x14ac:dyDescent="0.25">
      <c r="A4283" t="s">
        <v>834</v>
      </c>
      <c r="B4283" s="1" t="s">
        <v>1045</v>
      </c>
      <c r="C4283" s="291" t="s">
        <v>926</v>
      </c>
      <c r="D4283" s="1">
        <v>0</v>
      </c>
      <c r="E4283" s="1" t="s">
        <v>98</v>
      </c>
      <c r="J4283" s="64" t="s">
        <v>834</v>
      </c>
      <c r="K4283" s="64" t="s">
        <v>1048</v>
      </c>
      <c r="L4283" s="64" t="s">
        <v>920</v>
      </c>
      <c r="M4283" s="64" t="s">
        <v>837</v>
      </c>
      <c r="N4283" s="64">
        <v>13.6</v>
      </c>
    </row>
    <row r="4284" spans="1:14" x14ac:dyDescent="0.25">
      <c r="A4284" t="s">
        <v>834</v>
      </c>
      <c r="B4284" s="1" t="s">
        <v>1045</v>
      </c>
      <c r="C4284" s="291" t="s">
        <v>926</v>
      </c>
      <c r="D4284" s="1">
        <v>0</v>
      </c>
      <c r="E4284" s="1" t="s">
        <v>98</v>
      </c>
      <c r="J4284" s="64" t="s">
        <v>834</v>
      </c>
      <c r="K4284" s="64" t="s">
        <v>1048</v>
      </c>
      <c r="L4284" s="64" t="s">
        <v>921</v>
      </c>
      <c r="M4284" s="64" t="s">
        <v>837</v>
      </c>
      <c r="N4284" s="64">
        <v>14.1</v>
      </c>
    </row>
    <row r="4285" spans="1:14" x14ac:dyDescent="0.25">
      <c r="A4285" t="s">
        <v>834</v>
      </c>
      <c r="B4285" s="1" t="s">
        <v>1045</v>
      </c>
      <c r="C4285" s="291" t="s">
        <v>926</v>
      </c>
      <c r="D4285" s="1">
        <v>0</v>
      </c>
      <c r="E4285" s="1" t="s">
        <v>98</v>
      </c>
      <c r="J4285" s="64" t="s">
        <v>834</v>
      </c>
      <c r="K4285" s="64" t="s">
        <v>1048</v>
      </c>
      <c r="L4285" s="64" t="s">
        <v>922</v>
      </c>
      <c r="M4285" s="64" t="s">
        <v>837</v>
      </c>
      <c r="N4285" s="64">
        <v>14.3</v>
      </c>
    </row>
    <row r="4286" spans="1:14" x14ac:dyDescent="0.25">
      <c r="A4286" t="s">
        <v>834</v>
      </c>
      <c r="B4286" s="1" t="s">
        <v>1045</v>
      </c>
      <c r="C4286" s="291" t="s">
        <v>928</v>
      </c>
      <c r="D4286" s="1">
        <v>0</v>
      </c>
      <c r="E4286" s="1" t="s">
        <v>98</v>
      </c>
      <c r="J4286" s="64" t="s">
        <v>834</v>
      </c>
      <c r="K4286" s="64" t="s">
        <v>1048</v>
      </c>
      <c r="L4286" s="64" t="s">
        <v>927</v>
      </c>
      <c r="M4286" s="64">
        <v>0</v>
      </c>
      <c r="N4286" s="64" t="s">
        <v>98</v>
      </c>
    </row>
    <row r="4287" spans="1:14" x14ac:dyDescent="0.25">
      <c r="A4287" t="s">
        <v>834</v>
      </c>
      <c r="B4287" s="1" t="s">
        <v>1045</v>
      </c>
      <c r="C4287" s="291" t="s">
        <v>928</v>
      </c>
      <c r="D4287" s="1">
        <v>0</v>
      </c>
      <c r="E4287" s="1" t="s">
        <v>98</v>
      </c>
      <c r="J4287" s="64" t="s">
        <v>834</v>
      </c>
      <c r="K4287" s="64" t="s">
        <v>1048</v>
      </c>
      <c r="L4287" s="64" t="s">
        <v>929</v>
      </c>
      <c r="M4287" s="64">
        <v>0</v>
      </c>
      <c r="N4287" s="64" t="s">
        <v>98</v>
      </c>
    </row>
    <row r="4288" spans="1:14" x14ac:dyDescent="0.25">
      <c r="A4288" t="s">
        <v>834</v>
      </c>
      <c r="B4288" s="1" t="s">
        <v>1045</v>
      </c>
      <c r="C4288" s="291" t="s">
        <v>928</v>
      </c>
      <c r="D4288" s="1">
        <v>0</v>
      </c>
      <c r="E4288" s="1" t="s">
        <v>98</v>
      </c>
      <c r="J4288" s="64" t="s">
        <v>834</v>
      </c>
      <c r="K4288" s="64" t="s">
        <v>1048</v>
      </c>
      <c r="L4288" s="64" t="s">
        <v>931</v>
      </c>
      <c r="M4288" s="64">
        <v>0</v>
      </c>
      <c r="N4288" s="64" t="s">
        <v>98</v>
      </c>
    </row>
    <row r="4289" spans="1:14" x14ac:dyDescent="0.25">
      <c r="A4289" t="s">
        <v>834</v>
      </c>
      <c r="B4289" s="1" t="s">
        <v>1045</v>
      </c>
      <c r="C4289" s="291" t="s">
        <v>928</v>
      </c>
      <c r="D4289" s="1">
        <v>0</v>
      </c>
      <c r="E4289" s="1" t="s">
        <v>98</v>
      </c>
      <c r="J4289" s="64" t="s">
        <v>834</v>
      </c>
      <c r="K4289" s="64" t="s">
        <v>1048</v>
      </c>
      <c r="L4289" s="64" t="s">
        <v>932</v>
      </c>
      <c r="M4289" s="64" t="s">
        <v>837</v>
      </c>
      <c r="N4289" s="64">
        <v>18.8</v>
      </c>
    </row>
    <row r="4290" spans="1:14" x14ac:dyDescent="0.25">
      <c r="A4290" t="s">
        <v>834</v>
      </c>
      <c r="B4290" s="1" t="s">
        <v>1045</v>
      </c>
      <c r="C4290" s="291" t="s">
        <v>930</v>
      </c>
      <c r="D4290" s="1">
        <v>0</v>
      </c>
      <c r="E4290" s="1" t="s">
        <v>98</v>
      </c>
      <c r="J4290" s="64" t="s">
        <v>834</v>
      </c>
      <c r="K4290" s="64" t="s">
        <v>1048</v>
      </c>
      <c r="L4290" s="64" t="s">
        <v>933</v>
      </c>
      <c r="M4290" s="64" t="s">
        <v>837</v>
      </c>
      <c r="N4290" s="64">
        <v>18.5</v>
      </c>
    </row>
    <row r="4291" spans="1:14" x14ac:dyDescent="0.25">
      <c r="A4291" t="s">
        <v>834</v>
      </c>
      <c r="B4291" s="1" t="s">
        <v>1045</v>
      </c>
      <c r="C4291" s="291" t="s">
        <v>930</v>
      </c>
      <c r="D4291" s="1">
        <v>0</v>
      </c>
      <c r="E4291" s="1" t="s">
        <v>98</v>
      </c>
      <c r="J4291" s="64" t="s">
        <v>834</v>
      </c>
      <c r="K4291" s="64" t="s">
        <v>1048</v>
      </c>
      <c r="L4291" s="64" t="s">
        <v>934</v>
      </c>
      <c r="M4291" s="64" t="s">
        <v>837</v>
      </c>
      <c r="N4291" s="64">
        <v>20.399999999999999</v>
      </c>
    </row>
    <row r="4292" spans="1:14" x14ac:dyDescent="0.25">
      <c r="A4292" t="s">
        <v>834</v>
      </c>
      <c r="B4292" s="1" t="s">
        <v>1045</v>
      </c>
      <c r="C4292" s="291" t="s">
        <v>930</v>
      </c>
      <c r="D4292" s="1">
        <v>0</v>
      </c>
      <c r="E4292" s="1" t="s">
        <v>98</v>
      </c>
      <c r="J4292" s="64" t="s">
        <v>834</v>
      </c>
      <c r="K4292" s="64" t="s">
        <v>1048</v>
      </c>
      <c r="L4292" s="64" t="s">
        <v>939</v>
      </c>
      <c r="M4292" s="64">
        <v>0</v>
      </c>
      <c r="N4292" s="64" t="s">
        <v>98</v>
      </c>
    </row>
    <row r="4293" spans="1:14" x14ac:dyDescent="0.25">
      <c r="A4293" t="s">
        <v>834</v>
      </c>
      <c r="B4293" s="1" t="s">
        <v>1045</v>
      </c>
      <c r="C4293" s="291" t="s">
        <v>930</v>
      </c>
      <c r="D4293" s="1">
        <v>0</v>
      </c>
      <c r="E4293" s="1" t="s">
        <v>98</v>
      </c>
      <c r="J4293" s="64" t="s">
        <v>834</v>
      </c>
      <c r="K4293" s="64" t="s">
        <v>1048</v>
      </c>
      <c r="L4293" s="64" t="s">
        <v>941</v>
      </c>
      <c r="M4293" s="64">
        <v>0</v>
      </c>
      <c r="N4293" s="64" t="s">
        <v>98</v>
      </c>
    </row>
    <row r="4294" spans="1:14" x14ac:dyDescent="0.25">
      <c r="A4294" t="s">
        <v>834</v>
      </c>
      <c r="B4294" s="1" t="s">
        <v>1045</v>
      </c>
      <c r="C4294" s="291" t="s">
        <v>935</v>
      </c>
      <c r="D4294" s="1" t="s">
        <v>837</v>
      </c>
      <c r="E4294" s="1">
        <v>19.100000000000001</v>
      </c>
      <c r="J4294" s="64" t="s">
        <v>834</v>
      </c>
      <c r="K4294" s="64" t="s">
        <v>1048</v>
      </c>
      <c r="L4294" s="64" t="s">
        <v>943</v>
      </c>
      <c r="M4294" s="64">
        <v>0</v>
      </c>
      <c r="N4294" s="64" t="s">
        <v>98</v>
      </c>
    </row>
    <row r="4295" spans="1:14" x14ac:dyDescent="0.25">
      <c r="A4295" t="s">
        <v>834</v>
      </c>
      <c r="B4295" s="1" t="s">
        <v>1045</v>
      </c>
      <c r="C4295" s="291" t="s">
        <v>935</v>
      </c>
      <c r="D4295" s="1" t="s">
        <v>837</v>
      </c>
      <c r="E4295" s="1">
        <v>19.100000000000001</v>
      </c>
      <c r="J4295" s="64" t="s">
        <v>834</v>
      </c>
      <c r="K4295" s="64" t="s">
        <v>1048</v>
      </c>
      <c r="L4295" s="64" t="s">
        <v>944</v>
      </c>
      <c r="M4295" s="64" t="s">
        <v>837</v>
      </c>
      <c r="N4295" s="64">
        <v>26</v>
      </c>
    </row>
    <row r="4296" spans="1:14" x14ac:dyDescent="0.25">
      <c r="A4296" t="s">
        <v>834</v>
      </c>
      <c r="B4296" s="1" t="s">
        <v>1045</v>
      </c>
      <c r="C4296" s="291" t="s">
        <v>935</v>
      </c>
      <c r="D4296" s="1" t="s">
        <v>837</v>
      </c>
      <c r="E4296" s="1">
        <v>19.100000000000001</v>
      </c>
      <c r="J4296" s="64" t="s">
        <v>834</v>
      </c>
      <c r="K4296" s="64" t="s">
        <v>1048</v>
      </c>
      <c r="L4296" s="64" t="s">
        <v>945</v>
      </c>
      <c r="M4296" s="64" t="s">
        <v>837</v>
      </c>
      <c r="N4296" s="64">
        <v>25</v>
      </c>
    </row>
    <row r="4297" spans="1:14" x14ac:dyDescent="0.25">
      <c r="A4297" t="s">
        <v>834</v>
      </c>
      <c r="B4297" s="1" t="s">
        <v>1045</v>
      </c>
      <c r="C4297" s="291" t="s">
        <v>935</v>
      </c>
      <c r="D4297" s="1" t="s">
        <v>837</v>
      </c>
      <c r="E4297" s="1">
        <v>19.100000000000001</v>
      </c>
      <c r="J4297" s="64" t="s">
        <v>834</v>
      </c>
      <c r="K4297" s="64" t="s">
        <v>1048</v>
      </c>
      <c r="L4297" s="64" t="s">
        <v>946</v>
      </c>
      <c r="M4297" s="64" t="s">
        <v>837</v>
      </c>
      <c r="N4297" s="64">
        <v>25.3</v>
      </c>
    </row>
    <row r="4298" spans="1:14" x14ac:dyDescent="0.25">
      <c r="A4298" t="s">
        <v>834</v>
      </c>
      <c r="B4298" s="1" t="s">
        <v>1045</v>
      </c>
      <c r="C4298" s="291" t="s">
        <v>936</v>
      </c>
      <c r="D4298" s="1" t="s">
        <v>837</v>
      </c>
      <c r="E4298" s="1">
        <v>18</v>
      </c>
      <c r="J4298" s="64" t="s">
        <v>834</v>
      </c>
      <c r="K4298" s="64" t="s">
        <v>1048</v>
      </c>
      <c r="L4298" s="64" t="s">
        <v>951</v>
      </c>
      <c r="M4298" s="64">
        <v>0</v>
      </c>
      <c r="N4298" s="64" t="s">
        <v>98</v>
      </c>
    </row>
    <row r="4299" spans="1:14" x14ac:dyDescent="0.25">
      <c r="A4299" t="s">
        <v>834</v>
      </c>
      <c r="B4299" s="1" t="s">
        <v>1045</v>
      </c>
      <c r="C4299" s="291" t="s">
        <v>936</v>
      </c>
      <c r="D4299" s="1" t="s">
        <v>837</v>
      </c>
      <c r="E4299" s="1">
        <v>18</v>
      </c>
      <c r="J4299" s="64" t="s">
        <v>834</v>
      </c>
      <c r="K4299" s="64" t="s">
        <v>1048</v>
      </c>
      <c r="L4299" s="64" t="s">
        <v>953</v>
      </c>
      <c r="M4299" s="64">
        <v>0</v>
      </c>
      <c r="N4299" s="64" t="s">
        <v>98</v>
      </c>
    </row>
    <row r="4300" spans="1:14" x14ac:dyDescent="0.25">
      <c r="A4300" t="s">
        <v>834</v>
      </c>
      <c r="B4300" s="1" t="s">
        <v>1045</v>
      </c>
      <c r="C4300" s="291" t="s">
        <v>936</v>
      </c>
      <c r="D4300" s="1" t="s">
        <v>837</v>
      </c>
      <c r="E4300" s="1">
        <v>18</v>
      </c>
      <c r="J4300" s="64" t="s">
        <v>834</v>
      </c>
      <c r="K4300" s="64" t="s">
        <v>1048</v>
      </c>
      <c r="L4300" s="64" t="s">
        <v>955</v>
      </c>
      <c r="M4300" s="64">
        <v>0</v>
      </c>
      <c r="N4300" s="64" t="s">
        <v>98</v>
      </c>
    </row>
    <row r="4301" spans="1:14" x14ac:dyDescent="0.25">
      <c r="A4301" t="s">
        <v>834</v>
      </c>
      <c r="B4301" s="1" t="s">
        <v>1045</v>
      </c>
      <c r="C4301" s="291" t="s">
        <v>936</v>
      </c>
      <c r="D4301" s="1" t="s">
        <v>837</v>
      </c>
      <c r="E4301" s="1">
        <v>18</v>
      </c>
      <c r="J4301" s="64" t="s">
        <v>834</v>
      </c>
      <c r="K4301" s="64" t="s">
        <v>1048</v>
      </c>
      <c r="L4301" s="64" t="s">
        <v>956</v>
      </c>
      <c r="M4301" s="64" t="s">
        <v>837</v>
      </c>
      <c r="N4301" s="64">
        <v>27.2</v>
      </c>
    </row>
    <row r="4302" spans="1:14" x14ac:dyDescent="0.25">
      <c r="A4302" t="s">
        <v>834</v>
      </c>
      <c r="B4302" s="1" t="s">
        <v>1045</v>
      </c>
      <c r="C4302" s="291" t="s">
        <v>937</v>
      </c>
      <c r="D4302" s="1" t="s">
        <v>837</v>
      </c>
      <c r="E4302" s="1">
        <v>17.899999999999999</v>
      </c>
      <c r="J4302" s="64" t="s">
        <v>834</v>
      </c>
      <c r="K4302" s="64" t="s">
        <v>1048</v>
      </c>
      <c r="L4302" s="64" t="s">
        <v>957</v>
      </c>
      <c r="M4302" s="64" t="s">
        <v>837</v>
      </c>
      <c r="N4302" s="64">
        <v>30.2</v>
      </c>
    </row>
    <row r="4303" spans="1:14" x14ac:dyDescent="0.25">
      <c r="A4303" t="s">
        <v>834</v>
      </c>
      <c r="B4303" s="1" t="s">
        <v>1045</v>
      </c>
      <c r="C4303" s="291" t="s">
        <v>937</v>
      </c>
      <c r="D4303" s="1" t="s">
        <v>837</v>
      </c>
      <c r="E4303" s="1">
        <v>17.899999999999999</v>
      </c>
      <c r="J4303" s="64" t="s">
        <v>834</v>
      </c>
      <c r="K4303" s="64" t="s">
        <v>1048</v>
      </c>
      <c r="L4303" s="64" t="s">
        <v>958</v>
      </c>
      <c r="M4303" s="64" t="s">
        <v>837</v>
      </c>
      <c r="N4303" s="64">
        <v>27.8</v>
      </c>
    </row>
    <row r="4304" spans="1:14" x14ac:dyDescent="0.25">
      <c r="A4304" t="s">
        <v>834</v>
      </c>
      <c r="B4304" s="1" t="s">
        <v>1045</v>
      </c>
      <c r="C4304" s="291" t="s">
        <v>937</v>
      </c>
      <c r="D4304" s="1" t="s">
        <v>837</v>
      </c>
      <c r="E4304" s="1">
        <v>17.899999999999999</v>
      </c>
      <c r="J4304" s="64" t="s">
        <v>834</v>
      </c>
      <c r="K4304" s="64" t="s">
        <v>1049</v>
      </c>
      <c r="L4304" s="64" t="s">
        <v>1050</v>
      </c>
      <c r="M4304" s="64" t="s">
        <v>837</v>
      </c>
      <c r="N4304" s="64" t="s">
        <v>98</v>
      </c>
    </row>
    <row r="4305" spans="1:14" x14ac:dyDescent="0.25">
      <c r="A4305" t="s">
        <v>834</v>
      </c>
      <c r="B4305" s="1" t="s">
        <v>1045</v>
      </c>
      <c r="C4305" s="291" t="s">
        <v>937</v>
      </c>
      <c r="D4305" s="1" t="s">
        <v>837</v>
      </c>
      <c r="E4305" s="1">
        <v>17.899999999999999</v>
      </c>
      <c r="J4305" s="64" t="s">
        <v>834</v>
      </c>
      <c r="K4305" s="64" t="s">
        <v>1049</v>
      </c>
      <c r="L4305" s="64" t="s">
        <v>1051</v>
      </c>
      <c r="M4305" s="64" t="s">
        <v>837</v>
      </c>
      <c r="N4305" s="64" t="s">
        <v>98</v>
      </c>
    </row>
    <row r="4306" spans="1:14" x14ac:dyDescent="0.25">
      <c r="A4306" t="s">
        <v>834</v>
      </c>
      <c r="B4306" s="1" t="s">
        <v>1045</v>
      </c>
      <c r="C4306" s="291" t="s">
        <v>1034</v>
      </c>
      <c r="D4306" s="1" t="s">
        <v>837</v>
      </c>
      <c r="E4306" s="1">
        <v>22.15</v>
      </c>
      <c r="J4306" s="64" t="s">
        <v>834</v>
      </c>
      <c r="K4306" s="64" t="s">
        <v>1049</v>
      </c>
      <c r="L4306" s="64" t="s">
        <v>1052</v>
      </c>
      <c r="M4306" s="64" t="s">
        <v>837</v>
      </c>
      <c r="N4306" s="64" t="s">
        <v>98</v>
      </c>
    </row>
    <row r="4307" spans="1:14" x14ac:dyDescent="0.25">
      <c r="A4307" t="s">
        <v>834</v>
      </c>
      <c r="B4307" s="1" t="s">
        <v>1045</v>
      </c>
      <c r="C4307" s="291" t="s">
        <v>1035</v>
      </c>
      <c r="D4307" s="1" t="s">
        <v>837</v>
      </c>
      <c r="E4307" s="1">
        <v>23.58</v>
      </c>
      <c r="J4307" s="64" t="s">
        <v>834</v>
      </c>
      <c r="K4307" s="64" t="s">
        <v>1049</v>
      </c>
      <c r="L4307" s="64" t="s">
        <v>1053</v>
      </c>
      <c r="M4307" s="64" t="s">
        <v>837</v>
      </c>
      <c r="N4307" s="64" t="s">
        <v>98</v>
      </c>
    </row>
    <row r="4308" spans="1:14" x14ac:dyDescent="0.25">
      <c r="A4308" t="s">
        <v>834</v>
      </c>
      <c r="B4308" s="1" t="s">
        <v>1045</v>
      </c>
      <c r="C4308" s="291" t="s">
        <v>938</v>
      </c>
      <c r="D4308" s="1">
        <v>0</v>
      </c>
      <c r="E4308" s="1" t="s">
        <v>98</v>
      </c>
      <c r="J4308" s="64" t="s">
        <v>834</v>
      </c>
      <c r="K4308" s="64" t="s">
        <v>1049</v>
      </c>
      <c r="L4308" s="64" t="s">
        <v>1054</v>
      </c>
      <c r="M4308" s="64" t="s">
        <v>837</v>
      </c>
      <c r="N4308" s="64" t="s">
        <v>98</v>
      </c>
    </row>
    <row r="4309" spans="1:14" x14ac:dyDescent="0.25">
      <c r="A4309" t="s">
        <v>834</v>
      </c>
      <c r="B4309" s="1" t="s">
        <v>1045</v>
      </c>
      <c r="C4309" s="291" t="s">
        <v>938</v>
      </c>
      <c r="D4309" s="1">
        <v>0</v>
      </c>
      <c r="E4309" s="1" t="s">
        <v>98</v>
      </c>
      <c r="J4309" s="64" t="s">
        <v>834</v>
      </c>
      <c r="K4309" s="64" t="s">
        <v>1049</v>
      </c>
      <c r="L4309" s="64" t="s">
        <v>1055</v>
      </c>
      <c r="M4309" s="64" t="s">
        <v>837</v>
      </c>
      <c r="N4309" s="64" t="s">
        <v>98</v>
      </c>
    </row>
    <row r="4310" spans="1:14" x14ac:dyDescent="0.25">
      <c r="A4310" t="s">
        <v>834</v>
      </c>
      <c r="B4310" s="1" t="s">
        <v>1045</v>
      </c>
      <c r="C4310" s="291" t="s">
        <v>938</v>
      </c>
      <c r="D4310" s="1">
        <v>0</v>
      </c>
      <c r="E4310" s="1" t="s">
        <v>98</v>
      </c>
      <c r="J4310" s="64" t="s">
        <v>834</v>
      </c>
      <c r="K4310" s="64" t="s">
        <v>1049</v>
      </c>
      <c r="L4310" s="64" t="s">
        <v>1056</v>
      </c>
      <c r="M4310" s="64" t="s">
        <v>837</v>
      </c>
      <c r="N4310" s="64" t="s">
        <v>98</v>
      </c>
    </row>
    <row r="4311" spans="1:14" x14ac:dyDescent="0.25">
      <c r="A4311" t="s">
        <v>834</v>
      </c>
      <c r="B4311" s="1" t="s">
        <v>1045</v>
      </c>
      <c r="C4311" s="291" t="s">
        <v>938</v>
      </c>
      <c r="D4311" s="1">
        <v>0</v>
      </c>
      <c r="E4311" s="1" t="s">
        <v>98</v>
      </c>
      <c r="J4311" s="64" t="s">
        <v>834</v>
      </c>
      <c r="K4311" s="64" t="s">
        <v>1049</v>
      </c>
      <c r="L4311" s="64" t="s">
        <v>1057</v>
      </c>
      <c r="M4311" s="64" t="s">
        <v>837</v>
      </c>
      <c r="N4311" s="64" t="s">
        <v>98</v>
      </c>
    </row>
    <row r="4312" spans="1:14" x14ac:dyDescent="0.25">
      <c r="A4312" t="s">
        <v>834</v>
      </c>
      <c r="B4312" s="1" t="s">
        <v>1045</v>
      </c>
      <c r="C4312" s="291" t="s">
        <v>940</v>
      </c>
      <c r="D4312" s="1">
        <v>0</v>
      </c>
      <c r="E4312" s="1" t="s">
        <v>98</v>
      </c>
      <c r="J4312" s="64" t="s">
        <v>834</v>
      </c>
      <c r="K4312" s="64" t="s">
        <v>1049</v>
      </c>
      <c r="L4312" s="64" t="s">
        <v>1058</v>
      </c>
      <c r="M4312" s="64" t="s">
        <v>837</v>
      </c>
      <c r="N4312" s="64" t="s">
        <v>98</v>
      </c>
    </row>
    <row r="4313" spans="1:14" x14ac:dyDescent="0.25">
      <c r="A4313" t="s">
        <v>834</v>
      </c>
      <c r="B4313" s="1" t="s">
        <v>1045</v>
      </c>
      <c r="C4313" s="291" t="s">
        <v>940</v>
      </c>
      <c r="D4313" s="1">
        <v>0</v>
      </c>
      <c r="E4313" s="1" t="s">
        <v>98</v>
      </c>
      <c r="J4313" s="64" t="s">
        <v>834</v>
      </c>
      <c r="K4313" s="64" t="s">
        <v>1049</v>
      </c>
      <c r="L4313" s="64" t="s">
        <v>1059</v>
      </c>
      <c r="M4313" s="64" t="s">
        <v>837</v>
      </c>
      <c r="N4313" s="64" t="s">
        <v>98</v>
      </c>
    </row>
    <row r="4314" spans="1:14" x14ac:dyDescent="0.25">
      <c r="A4314" t="s">
        <v>834</v>
      </c>
      <c r="B4314" s="1" t="s">
        <v>1045</v>
      </c>
      <c r="C4314" s="291" t="s">
        <v>940</v>
      </c>
      <c r="D4314" s="1">
        <v>0</v>
      </c>
      <c r="E4314" s="1" t="s">
        <v>98</v>
      </c>
      <c r="J4314" s="64" t="s">
        <v>834</v>
      </c>
      <c r="K4314" s="64" t="s">
        <v>1049</v>
      </c>
      <c r="L4314" s="64" t="s">
        <v>1060</v>
      </c>
      <c r="M4314" s="64" t="s">
        <v>837</v>
      </c>
      <c r="N4314" s="64" t="s">
        <v>98</v>
      </c>
    </row>
    <row r="4315" spans="1:14" x14ac:dyDescent="0.25">
      <c r="A4315" t="s">
        <v>834</v>
      </c>
      <c r="B4315" s="1" t="s">
        <v>1045</v>
      </c>
      <c r="C4315" s="291" t="s">
        <v>940</v>
      </c>
      <c r="D4315" s="1">
        <v>0</v>
      </c>
      <c r="E4315" s="1" t="s">
        <v>98</v>
      </c>
      <c r="J4315" s="64" t="s">
        <v>834</v>
      </c>
      <c r="K4315" s="64" t="s">
        <v>1049</v>
      </c>
      <c r="L4315" s="64" t="s">
        <v>1061</v>
      </c>
      <c r="M4315" s="64" t="s">
        <v>837</v>
      </c>
      <c r="N4315" s="64" t="s">
        <v>98</v>
      </c>
    </row>
    <row r="4316" spans="1:14" x14ac:dyDescent="0.25">
      <c r="A4316" t="s">
        <v>834</v>
      </c>
      <c r="B4316" s="1" t="s">
        <v>1045</v>
      </c>
      <c r="C4316" s="291" t="s">
        <v>942</v>
      </c>
      <c r="D4316" s="1">
        <v>0</v>
      </c>
      <c r="E4316" s="1" t="s">
        <v>98</v>
      </c>
      <c r="J4316" s="64" t="s">
        <v>834</v>
      </c>
      <c r="K4316" s="64" t="s">
        <v>1049</v>
      </c>
      <c r="L4316" s="64" t="s">
        <v>1062</v>
      </c>
      <c r="M4316" s="64" t="s">
        <v>837</v>
      </c>
      <c r="N4316" s="64" t="s">
        <v>98</v>
      </c>
    </row>
    <row r="4317" spans="1:14" x14ac:dyDescent="0.25">
      <c r="A4317" t="s">
        <v>834</v>
      </c>
      <c r="B4317" s="1" t="s">
        <v>1045</v>
      </c>
      <c r="C4317" s="291" t="s">
        <v>942</v>
      </c>
      <c r="D4317" s="1">
        <v>0</v>
      </c>
      <c r="E4317" s="1" t="s">
        <v>98</v>
      </c>
      <c r="J4317" s="64" t="s">
        <v>834</v>
      </c>
      <c r="K4317" s="64" t="s">
        <v>1049</v>
      </c>
      <c r="L4317" s="64" t="s">
        <v>1063</v>
      </c>
      <c r="M4317" s="64" t="s">
        <v>837</v>
      </c>
      <c r="N4317" s="64" t="s">
        <v>98</v>
      </c>
    </row>
    <row r="4318" spans="1:14" x14ac:dyDescent="0.25">
      <c r="A4318" t="s">
        <v>834</v>
      </c>
      <c r="B4318" s="1" t="s">
        <v>1045</v>
      </c>
      <c r="C4318" s="291" t="s">
        <v>942</v>
      </c>
      <c r="D4318" s="1">
        <v>0</v>
      </c>
      <c r="E4318" s="1" t="s">
        <v>98</v>
      </c>
      <c r="J4318" s="64" t="s">
        <v>834</v>
      </c>
      <c r="K4318" s="64" t="s">
        <v>1049</v>
      </c>
      <c r="L4318" s="64" t="s">
        <v>1064</v>
      </c>
      <c r="M4318" s="64" t="s">
        <v>837</v>
      </c>
      <c r="N4318" s="64" t="s">
        <v>98</v>
      </c>
    </row>
    <row r="4319" spans="1:14" x14ac:dyDescent="0.25">
      <c r="A4319" t="s">
        <v>834</v>
      </c>
      <c r="B4319" s="1" t="s">
        <v>1045</v>
      </c>
      <c r="C4319" s="291" t="s">
        <v>942</v>
      </c>
      <c r="D4319" s="1">
        <v>0</v>
      </c>
      <c r="E4319" s="1" t="s">
        <v>98</v>
      </c>
      <c r="J4319" s="64" t="s">
        <v>834</v>
      </c>
      <c r="K4319" s="64" t="s">
        <v>1049</v>
      </c>
      <c r="L4319" s="64" t="s">
        <v>1065</v>
      </c>
      <c r="M4319" s="64" t="s">
        <v>837</v>
      </c>
      <c r="N4319" s="64" t="s">
        <v>98</v>
      </c>
    </row>
    <row r="4320" spans="1:14" x14ac:dyDescent="0.25">
      <c r="A4320" t="s">
        <v>834</v>
      </c>
      <c r="B4320" s="1" t="s">
        <v>1045</v>
      </c>
      <c r="C4320" s="291" t="s">
        <v>947</v>
      </c>
      <c r="D4320" s="1" t="s">
        <v>837</v>
      </c>
      <c r="E4320" s="1">
        <v>28.4</v>
      </c>
      <c r="J4320" s="64" t="s">
        <v>834</v>
      </c>
      <c r="K4320" s="64" t="s">
        <v>1049</v>
      </c>
      <c r="L4320" s="64" t="s">
        <v>1066</v>
      </c>
      <c r="M4320" s="64" t="s">
        <v>837</v>
      </c>
      <c r="N4320" s="64" t="s">
        <v>98</v>
      </c>
    </row>
    <row r="4321" spans="1:14" x14ac:dyDescent="0.25">
      <c r="A4321" t="s">
        <v>834</v>
      </c>
      <c r="B4321" s="1" t="s">
        <v>1045</v>
      </c>
      <c r="C4321" s="291" t="s">
        <v>947</v>
      </c>
      <c r="D4321" s="1" t="s">
        <v>837</v>
      </c>
      <c r="E4321" s="1">
        <v>28.4</v>
      </c>
      <c r="J4321" s="64" t="s">
        <v>834</v>
      </c>
      <c r="K4321" s="64" t="s">
        <v>1049</v>
      </c>
      <c r="L4321" s="64" t="s">
        <v>1067</v>
      </c>
      <c r="M4321" s="64" t="s">
        <v>837</v>
      </c>
      <c r="N4321" s="64" t="s">
        <v>98</v>
      </c>
    </row>
    <row r="4322" spans="1:14" x14ac:dyDescent="0.25">
      <c r="A4322" t="s">
        <v>834</v>
      </c>
      <c r="B4322" s="1" t="s">
        <v>1045</v>
      </c>
      <c r="C4322" s="291" t="s">
        <v>947</v>
      </c>
      <c r="D4322" s="1" t="s">
        <v>837</v>
      </c>
      <c r="E4322" s="1">
        <v>28.4</v>
      </c>
      <c r="J4322" s="64" t="s">
        <v>834</v>
      </c>
      <c r="K4322" s="64" t="s">
        <v>1049</v>
      </c>
      <c r="L4322" s="64" t="s">
        <v>1068</v>
      </c>
      <c r="M4322" s="64" t="s">
        <v>837</v>
      </c>
      <c r="N4322" s="64" t="s">
        <v>98</v>
      </c>
    </row>
    <row r="4323" spans="1:14" x14ac:dyDescent="0.25">
      <c r="A4323" t="s">
        <v>834</v>
      </c>
      <c r="B4323" s="1" t="s">
        <v>1045</v>
      </c>
      <c r="C4323" s="291" t="s">
        <v>947</v>
      </c>
      <c r="D4323" s="1" t="s">
        <v>837</v>
      </c>
      <c r="E4323" s="1">
        <v>28.4</v>
      </c>
      <c r="J4323" s="64" t="s">
        <v>834</v>
      </c>
      <c r="K4323" s="64" t="s">
        <v>1049</v>
      </c>
      <c r="L4323" s="64" t="s">
        <v>1069</v>
      </c>
      <c r="M4323" s="64" t="s">
        <v>837</v>
      </c>
      <c r="N4323" s="64" t="s">
        <v>98</v>
      </c>
    </row>
    <row r="4324" spans="1:14" x14ac:dyDescent="0.25">
      <c r="A4324" t="s">
        <v>834</v>
      </c>
      <c r="B4324" s="1" t="s">
        <v>1045</v>
      </c>
      <c r="C4324" s="291" t="s">
        <v>948</v>
      </c>
      <c r="D4324" s="1" t="s">
        <v>837</v>
      </c>
      <c r="E4324" s="1">
        <v>21.6</v>
      </c>
      <c r="J4324" s="64" t="s">
        <v>834</v>
      </c>
      <c r="K4324" s="64" t="s">
        <v>1049</v>
      </c>
      <c r="L4324" s="64" t="s">
        <v>1070</v>
      </c>
      <c r="M4324" s="64" t="s">
        <v>837</v>
      </c>
      <c r="N4324" s="64" t="s">
        <v>98</v>
      </c>
    </row>
    <row r="4325" spans="1:14" x14ac:dyDescent="0.25">
      <c r="A4325" t="s">
        <v>834</v>
      </c>
      <c r="B4325" s="1" t="s">
        <v>1045</v>
      </c>
      <c r="C4325" s="291" t="s">
        <v>948</v>
      </c>
      <c r="D4325" s="1" t="s">
        <v>837</v>
      </c>
      <c r="E4325" s="1">
        <v>31</v>
      </c>
      <c r="J4325" s="64" t="s">
        <v>834</v>
      </c>
      <c r="K4325" s="64" t="s">
        <v>1049</v>
      </c>
      <c r="L4325" s="64" t="s">
        <v>1071</v>
      </c>
      <c r="M4325" s="64" t="s">
        <v>837</v>
      </c>
      <c r="N4325" s="64" t="s">
        <v>98</v>
      </c>
    </row>
    <row r="4326" spans="1:14" x14ac:dyDescent="0.25">
      <c r="A4326" t="s">
        <v>834</v>
      </c>
      <c r="B4326" s="1" t="s">
        <v>1045</v>
      </c>
      <c r="C4326" s="291" t="s">
        <v>948</v>
      </c>
      <c r="D4326" s="1" t="s">
        <v>837</v>
      </c>
      <c r="E4326" s="1">
        <v>31</v>
      </c>
      <c r="J4326" s="64" t="s">
        <v>834</v>
      </c>
      <c r="K4326" s="64" t="s">
        <v>1049</v>
      </c>
      <c r="L4326" s="64" t="s">
        <v>1072</v>
      </c>
      <c r="M4326" s="64" t="s">
        <v>837</v>
      </c>
      <c r="N4326" s="64" t="s">
        <v>98</v>
      </c>
    </row>
    <row r="4327" spans="1:14" x14ac:dyDescent="0.25">
      <c r="A4327" t="s">
        <v>834</v>
      </c>
      <c r="B4327" s="1" t="s">
        <v>1045</v>
      </c>
      <c r="C4327" s="291" t="s">
        <v>948</v>
      </c>
      <c r="D4327" s="1" t="s">
        <v>837</v>
      </c>
      <c r="E4327" s="1">
        <v>31</v>
      </c>
      <c r="J4327" s="64" t="s">
        <v>834</v>
      </c>
      <c r="K4327" s="64" t="s">
        <v>1049</v>
      </c>
      <c r="L4327" s="64" t="s">
        <v>1073</v>
      </c>
      <c r="M4327" s="64" t="s">
        <v>837</v>
      </c>
      <c r="N4327" s="64" t="s">
        <v>98</v>
      </c>
    </row>
    <row r="4328" spans="1:14" x14ac:dyDescent="0.25">
      <c r="A4328" t="s">
        <v>834</v>
      </c>
      <c r="B4328" s="1" t="s">
        <v>1045</v>
      </c>
      <c r="C4328" s="291" t="s">
        <v>949</v>
      </c>
      <c r="D4328" s="1" t="s">
        <v>837</v>
      </c>
      <c r="E4328" s="1">
        <v>18.899999999999999</v>
      </c>
      <c r="J4328" s="64" t="s">
        <v>834</v>
      </c>
      <c r="K4328" s="64" t="s">
        <v>1049</v>
      </c>
      <c r="L4328" s="64" t="s">
        <v>1074</v>
      </c>
      <c r="M4328" s="64" t="s">
        <v>837</v>
      </c>
      <c r="N4328" s="64" t="s">
        <v>98</v>
      </c>
    </row>
    <row r="4329" spans="1:14" x14ac:dyDescent="0.25">
      <c r="A4329" t="s">
        <v>834</v>
      </c>
      <c r="B4329" s="1" t="s">
        <v>1045</v>
      </c>
      <c r="C4329" s="291" t="s">
        <v>949</v>
      </c>
      <c r="D4329" s="1" t="s">
        <v>837</v>
      </c>
      <c r="E4329" s="1">
        <v>18.899999999999999</v>
      </c>
      <c r="J4329" s="64" t="s">
        <v>834</v>
      </c>
      <c r="K4329" s="64" t="s">
        <v>1049</v>
      </c>
      <c r="L4329" s="64" t="s">
        <v>1075</v>
      </c>
      <c r="M4329" s="64" t="s">
        <v>837</v>
      </c>
      <c r="N4329" s="64" t="s">
        <v>98</v>
      </c>
    </row>
    <row r="4330" spans="1:14" x14ac:dyDescent="0.25">
      <c r="A4330" t="s">
        <v>834</v>
      </c>
      <c r="B4330" s="1" t="s">
        <v>1045</v>
      </c>
      <c r="C4330" s="291" t="s">
        <v>949</v>
      </c>
      <c r="D4330" s="1" t="s">
        <v>837</v>
      </c>
      <c r="E4330" s="1">
        <v>18.899999999999999</v>
      </c>
      <c r="J4330" s="64" t="s">
        <v>834</v>
      </c>
      <c r="K4330" s="64" t="s">
        <v>1049</v>
      </c>
      <c r="L4330" s="64" t="s">
        <v>1076</v>
      </c>
      <c r="M4330" s="64" t="s">
        <v>837</v>
      </c>
      <c r="N4330" s="64" t="s">
        <v>98</v>
      </c>
    </row>
    <row r="4331" spans="1:14" x14ac:dyDescent="0.25">
      <c r="A4331" t="s">
        <v>834</v>
      </c>
      <c r="B4331" s="1" t="s">
        <v>1045</v>
      </c>
      <c r="C4331" s="291" t="s">
        <v>949</v>
      </c>
      <c r="D4331" s="1" t="s">
        <v>837</v>
      </c>
      <c r="E4331" s="1">
        <v>18.899999999999999</v>
      </c>
      <c r="J4331" s="64" t="s">
        <v>834</v>
      </c>
      <c r="K4331" s="64" t="s">
        <v>1049</v>
      </c>
      <c r="L4331" s="64" t="s">
        <v>1077</v>
      </c>
      <c r="M4331" s="64" t="s">
        <v>837</v>
      </c>
      <c r="N4331" s="64" t="s">
        <v>98</v>
      </c>
    </row>
    <row r="4332" spans="1:14" x14ac:dyDescent="0.25">
      <c r="A4332" t="s">
        <v>834</v>
      </c>
      <c r="B4332" s="1" t="s">
        <v>1045</v>
      </c>
      <c r="C4332" s="291" t="s">
        <v>1038</v>
      </c>
      <c r="D4332" s="1" t="s">
        <v>837</v>
      </c>
      <c r="E4332" s="1">
        <v>29.64</v>
      </c>
      <c r="J4332" s="64" t="s">
        <v>834</v>
      </c>
      <c r="K4332" s="64" t="s">
        <v>1049</v>
      </c>
      <c r="L4332" s="64" t="s">
        <v>1078</v>
      </c>
      <c r="M4332" s="64" t="s">
        <v>837</v>
      </c>
      <c r="N4332" s="64" t="s">
        <v>98</v>
      </c>
    </row>
    <row r="4333" spans="1:14" x14ac:dyDescent="0.25">
      <c r="A4333" t="s">
        <v>834</v>
      </c>
      <c r="B4333" s="1" t="s">
        <v>1045</v>
      </c>
      <c r="C4333" s="291" t="s">
        <v>1039</v>
      </c>
      <c r="D4333" s="1" t="s">
        <v>837</v>
      </c>
      <c r="E4333" s="1">
        <v>22.99</v>
      </c>
      <c r="J4333" s="64" t="s">
        <v>834</v>
      </c>
      <c r="K4333" s="64" t="s">
        <v>1049</v>
      </c>
      <c r="L4333" s="64" t="s">
        <v>1079</v>
      </c>
      <c r="M4333" s="64" t="s">
        <v>837</v>
      </c>
      <c r="N4333" s="64" t="s">
        <v>98</v>
      </c>
    </row>
    <row r="4334" spans="1:14" x14ac:dyDescent="0.25">
      <c r="A4334" t="s">
        <v>834</v>
      </c>
      <c r="B4334" s="1" t="s">
        <v>1045</v>
      </c>
      <c r="C4334" s="291" t="s">
        <v>950</v>
      </c>
      <c r="D4334" s="1">
        <v>0</v>
      </c>
      <c r="E4334" s="1" t="s">
        <v>98</v>
      </c>
      <c r="J4334" s="64" t="s">
        <v>834</v>
      </c>
      <c r="K4334" s="64" t="s">
        <v>1049</v>
      </c>
      <c r="L4334" s="64" t="s">
        <v>1080</v>
      </c>
      <c r="M4334" s="64" t="s">
        <v>837</v>
      </c>
      <c r="N4334" s="64" t="s">
        <v>98</v>
      </c>
    </row>
    <row r="4335" spans="1:14" x14ac:dyDescent="0.25">
      <c r="A4335" t="s">
        <v>834</v>
      </c>
      <c r="B4335" s="1" t="s">
        <v>1045</v>
      </c>
      <c r="C4335" s="291" t="s">
        <v>950</v>
      </c>
      <c r="D4335" s="1">
        <v>0</v>
      </c>
      <c r="E4335" s="1" t="s">
        <v>98</v>
      </c>
      <c r="J4335" s="64" t="s">
        <v>834</v>
      </c>
      <c r="K4335" s="64" t="s">
        <v>1049</v>
      </c>
      <c r="L4335" s="64" t="s">
        <v>1081</v>
      </c>
      <c r="M4335" s="64" t="s">
        <v>837</v>
      </c>
      <c r="N4335" s="64" t="s">
        <v>98</v>
      </c>
    </row>
    <row r="4336" spans="1:14" x14ac:dyDescent="0.25">
      <c r="A4336" t="s">
        <v>834</v>
      </c>
      <c r="B4336" s="1" t="s">
        <v>1045</v>
      </c>
      <c r="C4336" s="291" t="s">
        <v>950</v>
      </c>
      <c r="D4336" s="1">
        <v>0</v>
      </c>
      <c r="E4336" s="1" t="s">
        <v>98</v>
      </c>
      <c r="J4336" s="64" t="s">
        <v>834</v>
      </c>
      <c r="K4336" s="64" t="s">
        <v>1049</v>
      </c>
      <c r="L4336" s="64" t="s">
        <v>1082</v>
      </c>
      <c r="M4336" s="64" t="s">
        <v>837</v>
      </c>
      <c r="N4336" s="64" t="s">
        <v>98</v>
      </c>
    </row>
    <row r="4337" spans="1:14" x14ac:dyDescent="0.25">
      <c r="A4337" t="s">
        <v>834</v>
      </c>
      <c r="B4337" s="1" t="s">
        <v>1045</v>
      </c>
      <c r="C4337" s="291" t="s">
        <v>950</v>
      </c>
      <c r="D4337" s="1">
        <v>0</v>
      </c>
      <c r="E4337" s="1" t="s">
        <v>98</v>
      </c>
      <c r="J4337" s="64" t="s">
        <v>834</v>
      </c>
      <c r="K4337" s="64" t="s">
        <v>1049</v>
      </c>
      <c r="L4337" s="64" t="s">
        <v>1083</v>
      </c>
      <c r="M4337" s="64" t="s">
        <v>837</v>
      </c>
      <c r="N4337" s="64" t="s">
        <v>98</v>
      </c>
    </row>
    <row r="4338" spans="1:14" x14ac:dyDescent="0.25">
      <c r="A4338" t="s">
        <v>834</v>
      </c>
      <c r="B4338" s="1" t="s">
        <v>1045</v>
      </c>
      <c r="C4338" s="291" t="s">
        <v>952</v>
      </c>
      <c r="D4338" s="1">
        <v>0</v>
      </c>
      <c r="E4338" s="1" t="s">
        <v>98</v>
      </c>
      <c r="J4338" s="64" t="s">
        <v>834</v>
      </c>
      <c r="K4338" s="64" t="s">
        <v>1049</v>
      </c>
      <c r="L4338" s="64" t="s">
        <v>1084</v>
      </c>
      <c r="M4338" s="64" t="s">
        <v>837</v>
      </c>
      <c r="N4338" s="64" t="s">
        <v>98</v>
      </c>
    </row>
    <row r="4339" spans="1:14" x14ac:dyDescent="0.25">
      <c r="A4339" t="s">
        <v>834</v>
      </c>
      <c r="B4339" s="1" t="s">
        <v>1045</v>
      </c>
      <c r="C4339" s="291" t="s">
        <v>952</v>
      </c>
      <c r="D4339" s="1">
        <v>0</v>
      </c>
      <c r="E4339" s="1" t="s">
        <v>98</v>
      </c>
      <c r="J4339" s="64" t="s">
        <v>834</v>
      </c>
      <c r="K4339" s="64" t="s">
        <v>1049</v>
      </c>
      <c r="L4339" s="64" t="s">
        <v>1085</v>
      </c>
      <c r="M4339" s="64" t="s">
        <v>837</v>
      </c>
      <c r="N4339" s="64" t="s">
        <v>98</v>
      </c>
    </row>
    <row r="4340" spans="1:14" x14ac:dyDescent="0.25">
      <c r="A4340" t="s">
        <v>834</v>
      </c>
      <c r="B4340" s="1" t="s">
        <v>1045</v>
      </c>
      <c r="C4340" s="291" t="s">
        <v>952</v>
      </c>
      <c r="D4340" s="1">
        <v>0</v>
      </c>
      <c r="E4340" s="1" t="s">
        <v>98</v>
      </c>
      <c r="J4340" s="64" t="s">
        <v>834</v>
      </c>
      <c r="K4340" s="64" t="s">
        <v>1049</v>
      </c>
      <c r="L4340" s="64" t="s">
        <v>1086</v>
      </c>
      <c r="M4340" s="64" t="s">
        <v>837</v>
      </c>
      <c r="N4340" s="64" t="s">
        <v>98</v>
      </c>
    </row>
    <row r="4341" spans="1:14" x14ac:dyDescent="0.25">
      <c r="A4341" t="s">
        <v>834</v>
      </c>
      <c r="B4341" s="1" t="s">
        <v>1045</v>
      </c>
      <c r="C4341" s="291" t="s">
        <v>952</v>
      </c>
      <c r="D4341" s="1">
        <v>0</v>
      </c>
      <c r="E4341" s="1" t="s">
        <v>98</v>
      </c>
      <c r="J4341" s="64" t="s">
        <v>834</v>
      </c>
      <c r="K4341" s="64" t="s">
        <v>1049</v>
      </c>
      <c r="L4341" s="64" t="s">
        <v>1087</v>
      </c>
      <c r="M4341" s="64" t="s">
        <v>837</v>
      </c>
      <c r="N4341" s="64" t="s">
        <v>98</v>
      </c>
    </row>
    <row r="4342" spans="1:14" x14ac:dyDescent="0.25">
      <c r="A4342" t="s">
        <v>834</v>
      </c>
      <c r="B4342" s="1" t="s">
        <v>1045</v>
      </c>
      <c r="C4342" s="291" t="s">
        <v>954</v>
      </c>
      <c r="D4342" s="1">
        <v>0</v>
      </c>
      <c r="E4342" s="1" t="s">
        <v>98</v>
      </c>
      <c r="J4342" s="64" t="s">
        <v>834</v>
      </c>
      <c r="K4342" s="64" t="s">
        <v>1049</v>
      </c>
      <c r="L4342" s="64" t="s">
        <v>1088</v>
      </c>
      <c r="M4342" s="64" t="s">
        <v>837</v>
      </c>
      <c r="N4342" s="64" t="s">
        <v>98</v>
      </c>
    </row>
    <row r="4343" spans="1:14" x14ac:dyDescent="0.25">
      <c r="A4343" t="s">
        <v>834</v>
      </c>
      <c r="B4343" s="1" t="s">
        <v>1045</v>
      </c>
      <c r="C4343" s="291" t="s">
        <v>954</v>
      </c>
      <c r="D4343" s="1">
        <v>0</v>
      </c>
      <c r="E4343" s="1" t="s">
        <v>98</v>
      </c>
      <c r="J4343" s="64" t="s">
        <v>834</v>
      </c>
      <c r="K4343" s="64" t="s">
        <v>1049</v>
      </c>
      <c r="L4343" s="64" t="s">
        <v>1089</v>
      </c>
      <c r="M4343" s="64" t="s">
        <v>837</v>
      </c>
      <c r="N4343" s="64" t="s">
        <v>98</v>
      </c>
    </row>
    <row r="4344" spans="1:14" x14ac:dyDescent="0.25">
      <c r="A4344" t="s">
        <v>834</v>
      </c>
      <c r="B4344" s="1" t="s">
        <v>1045</v>
      </c>
      <c r="C4344" s="291" t="s">
        <v>954</v>
      </c>
      <c r="D4344" s="1">
        <v>0</v>
      </c>
      <c r="E4344" s="1" t="s">
        <v>98</v>
      </c>
      <c r="J4344" s="64" t="s">
        <v>834</v>
      </c>
      <c r="K4344" s="64" t="s">
        <v>1049</v>
      </c>
      <c r="L4344" s="64" t="s">
        <v>1090</v>
      </c>
      <c r="M4344" s="64" t="s">
        <v>837</v>
      </c>
      <c r="N4344" s="64" t="s">
        <v>98</v>
      </c>
    </row>
    <row r="4345" spans="1:14" x14ac:dyDescent="0.25">
      <c r="A4345" t="s">
        <v>834</v>
      </c>
      <c r="B4345" s="1" t="s">
        <v>1045</v>
      </c>
      <c r="C4345" s="291" t="s">
        <v>954</v>
      </c>
      <c r="D4345" s="1">
        <v>0</v>
      </c>
      <c r="E4345" s="1" t="s">
        <v>98</v>
      </c>
      <c r="J4345" s="64" t="s">
        <v>834</v>
      </c>
      <c r="K4345" s="64" t="s">
        <v>1049</v>
      </c>
      <c r="L4345" s="64" t="s">
        <v>1091</v>
      </c>
      <c r="M4345" s="64" t="s">
        <v>837</v>
      </c>
      <c r="N4345" s="64" t="s">
        <v>98</v>
      </c>
    </row>
    <row r="4346" spans="1:14" x14ac:dyDescent="0.25">
      <c r="A4346" t="s">
        <v>834</v>
      </c>
      <c r="B4346" s="1" t="s">
        <v>1045</v>
      </c>
      <c r="C4346" s="291" t="s">
        <v>959</v>
      </c>
      <c r="D4346" s="1" t="s">
        <v>837</v>
      </c>
      <c r="E4346" s="1">
        <v>29.7</v>
      </c>
      <c r="J4346" s="64" t="s">
        <v>834</v>
      </c>
      <c r="K4346" s="64" t="s">
        <v>1049</v>
      </c>
      <c r="L4346" s="64" t="s">
        <v>1092</v>
      </c>
      <c r="M4346" s="64" t="s">
        <v>837</v>
      </c>
      <c r="N4346" s="64" t="s">
        <v>98</v>
      </c>
    </row>
    <row r="4347" spans="1:14" x14ac:dyDescent="0.25">
      <c r="A4347" t="s">
        <v>834</v>
      </c>
      <c r="B4347" s="1" t="s">
        <v>1045</v>
      </c>
      <c r="C4347" s="291" t="s">
        <v>959</v>
      </c>
      <c r="D4347" s="1" t="s">
        <v>837</v>
      </c>
      <c r="E4347" s="1">
        <v>29.7</v>
      </c>
      <c r="J4347" s="64" t="s">
        <v>834</v>
      </c>
      <c r="K4347" s="64" t="s">
        <v>1049</v>
      </c>
      <c r="L4347" s="64" t="s">
        <v>1093</v>
      </c>
      <c r="M4347" s="64" t="s">
        <v>837</v>
      </c>
      <c r="N4347" s="64" t="s">
        <v>98</v>
      </c>
    </row>
    <row r="4348" spans="1:14" x14ac:dyDescent="0.25">
      <c r="A4348" t="s">
        <v>834</v>
      </c>
      <c r="B4348" s="1" t="s">
        <v>1045</v>
      </c>
      <c r="C4348" s="291" t="s">
        <v>959</v>
      </c>
      <c r="D4348" s="1" t="s">
        <v>837</v>
      </c>
      <c r="E4348" s="1">
        <v>29.7</v>
      </c>
      <c r="J4348" s="64" t="s">
        <v>834</v>
      </c>
      <c r="K4348" s="64" t="s">
        <v>1049</v>
      </c>
      <c r="L4348" s="64" t="s">
        <v>1094</v>
      </c>
      <c r="M4348" s="64" t="s">
        <v>837</v>
      </c>
      <c r="N4348" s="64" t="s">
        <v>98</v>
      </c>
    </row>
    <row r="4349" spans="1:14" x14ac:dyDescent="0.25">
      <c r="A4349" t="s">
        <v>834</v>
      </c>
      <c r="B4349" s="1" t="s">
        <v>1045</v>
      </c>
      <c r="C4349" s="291" t="s">
        <v>959</v>
      </c>
      <c r="D4349" s="1" t="s">
        <v>837</v>
      </c>
      <c r="E4349" s="1">
        <v>29.7</v>
      </c>
      <c r="J4349" s="64" t="s">
        <v>834</v>
      </c>
      <c r="K4349" s="64" t="s">
        <v>1049</v>
      </c>
      <c r="L4349" s="64" t="s">
        <v>1095</v>
      </c>
      <c r="M4349" s="64" t="s">
        <v>837</v>
      </c>
      <c r="N4349" s="64" t="s">
        <v>98</v>
      </c>
    </row>
    <row r="4350" spans="1:14" x14ac:dyDescent="0.25">
      <c r="A4350" t="s">
        <v>834</v>
      </c>
      <c r="B4350" s="1" t="s">
        <v>1045</v>
      </c>
      <c r="C4350" s="291" t="s">
        <v>960</v>
      </c>
      <c r="D4350" s="1" t="s">
        <v>837</v>
      </c>
      <c r="E4350" s="1">
        <v>28.5</v>
      </c>
      <c r="J4350" s="64" t="s">
        <v>834</v>
      </c>
      <c r="K4350" s="64" t="s">
        <v>1049</v>
      </c>
      <c r="L4350" s="64" t="s">
        <v>1096</v>
      </c>
      <c r="M4350" s="64" t="s">
        <v>837</v>
      </c>
      <c r="N4350" s="64" t="s">
        <v>98</v>
      </c>
    </row>
    <row r="4351" spans="1:14" x14ac:dyDescent="0.25">
      <c r="A4351" t="s">
        <v>834</v>
      </c>
      <c r="B4351" s="1" t="s">
        <v>1045</v>
      </c>
      <c r="C4351" s="291" t="s">
        <v>960</v>
      </c>
      <c r="D4351" s="1" t="s">
        <v>837</v>
      </c>
      <c r="E4351" s="1">
        <v>28.5</v>
      </c>
      <c r="J4351" s="64" t="s">
        <v>834</v>
      </c>
      <c r="K4351" s="64" t="s">
        <v>1049</v>
      </c>
      <c r="L4351" s="64" t="s">
        <v>1097</v>
      </c>
      <c r="M4351" s="64" t="s">
        <v>837</v>
      </c>
      <c r="N4351" s="64" t="s">
        <v>98</v>
      </c>
    </row>
    <row r="4352" spans="1:14" x14ac:dyDescent="0.25">
      <c r="A4352" t="s">
        <v>834</v>
      </c>
      <c r="B4352" s="1" t="s">
        <v>1045</v>
      </c>
      <c r="C4352" s="291" t="s">
        <v>960</v>
      </c>
      <c r="D4352" s="1" t="s">
        <v>837</v>
      </c>
      <c r="E4352" s="1">
        <v>28.5</v>
      </c>
      <c r="J4352" s="64" t="s">
        <v>834</v>
      </c>
      <c r="K4352" s="64" t="s">
        <v>1049</v>
      </c>
      <c r="L4352" s="64" t="s">
        <v>1098</v>
      </c>
      <c r="M4352" s="64" t="s">
        <v>837</v>
      </c>
      <c r="N4352" s="64" t="s">
        <v>98</v>
      </c>
    </row>
    <row r="4353" spans="1:14" x14ac:dyDescent="0.25">
      <c r="A4353" t="s">
        <v>834</v>
      </c>
      <c r="B4353" s="1" t="s">
        <v>1045</v>
      </c>
      <c r="C4353" s="291" t="s">
        <v>960</v>
      </c>
      <c r="D4353" s="1" t="s">
        <v>837</v>
      </c>
      <c r="E4353" s="1">
        <v>28.5</v>
      </c>
      <c r="J4353" s="64" t="s">
        <v>834</v>
      </c>
      <c r="K4353" s="64" t="s">
        <v>1049</v>
      </c>
      <c r="L4353" s="64" t="s">
        <v>1099</v>
      </c>
      <c r="M4353" s="64" t="s">
        <v>837</v>
      </c>
      <c r="N4353" s="64" t="s">
        <v>98</v>
      </c>
    </row>
    <row r="4354" spans="1:14" x14ac:dyDescent="0.25">
      <c r="A4354" t="s">
        <v>834</v>
      </c>
      <c r="B4354" s="1" t="s">
        <v>1045</v>
      </c>
      <c r="C4354" s="291" t="s">
        <v>961</v>
      </c>
      <c r="D4354" s="1" t="s">
        <v>837</v>
      </c>
      <c r="E4354" s="1">
        <v>28.5</v>
      </c>
      <c r="J4354" s="64" t="s">
        <v>834</v>
      </c>
      <c r="K4354" s="64" t="s">
        <v>1049</v>
      </c>
      <c r="L4354" s="64" t="s">
        <v>1100</v>
      </c>
      <c r="M4354" s="64" t="s">
        <v>837</v>
      </c>
      <c r="N4354" s="64" t="s">
        <v>98</v>
      </c>
    </row>
    <row r="4355" spans="1:14" x14ac:dyDescent="0.25">
      <c r="A4355" t="s">
        <v>834</v>
      </c>
      <c r="B4355" s="1" t="s">
        <v>1045</v>
      </c>
      <c r="C4355" s="291" t="s">
        <v>961</v>
      </c>
      <c r="D4355" s="1" t="s">
        <v>837</v>
      </c>
      <c r="E4355" s="1">
        <v>28.5</v>
      </c>
      <c r="J4355" s="64" t="s">
        <v>834</v>
      </c>
      <c r="K4355" s="64" t="s">
        <v>1049</v>
      </c>
      <c r="L4355" s="64" t="s">
        <v>1101</v>
      </c>
      <c r="M4355" s="64" t="s">
        <v>837</v>
      </c>
      <c r="N4355" s="64" t="s">
        <v>98</v>
      </c>
    </row>
    <row r="4356" spans="1:14" x14ac:dyDescent="0.25">
      <c r="A4356" t="s">
        <v>834</v>
      </c>
      <c r="B4356" s="1" t="s">
        <v>1045</v>
      </c>
      <c r="C4356" s="291" t="s">
        <v>961</v>
      </c>
      <c r="D4356" s="1" t="s">
        <v>837</v>
      </c>
      <c r="E4356" s="1">
        <v>28.5</v>
      </c>
      <c r="J4356" s="64" t="s">
        <v>834</v>
      </c>
      <c r="K4356" s="64" t="s">
        <v>1049</v>
      </c>
      <c r="L4356" s="64" t="s">
        <v>1102</v>
      </c>
      <c r="M4356" s="64" t="s">
        <v>837</v>
      </c>
      <c r="N4356" s="64" t="s">
        <v>98</v>
      </c>
    </row>
    <row r="4357" spans="1:14" x14ac:dyDescent="0.25">
      <c r="A4357" t="s">
        <v>834</v>
      </c>
      <c r="B4357" s="1" t="s">
        <v>1045</v>
      </c>
      <c r="C4357" s="291" t="s">
        <v>961</v>
      </c>
      <c r="D4357" s="1" t="s">
        <v>837</v>
      </c>
      <c r="E4357" s="1">
        <v>28.5</v>
      </c>
      <c r="J4357" s="64" t="s">
        <v>834</v>
      </c>
      <c r="K4357" s="64" t="s">
        <v>1049</v>
      </c>
      <c r="L4357" s="64" t="s">
        <v>1103</v>
      </c>
      <c r="M4357" s="64" t="s">
        <v>837</v>
      </c>
      <c r="N4357" s="64" t="s">
        <v>98</v>
      </c>
    </row>
    <row r="4358" spans="1:14" x14ac:dyDescent="0.25">
      <c r="A4358" t="s">
        <v>834</v>
      </c>
      <c r="B4358" s="1" t="s">
        <v>1047</v>
      </c>
      <c r="C4358" s="291" t="s">
        <v>1023</v>
      </c>
      <c r="D4358" s="1" t="s">
        <v>837</v>
      </c>
      <c r="E4358" s="1">
        <v>16.079999999999998</v>
      </c>
      <c r="J4358" s="64" t="s">
        <v>834</v>
      </c>
      <c r="K4358" s="64" t="s">
        <v>1049</v>
      </c>
      <c r="L4358" s="64" t="s">
        <v>1104</v>
      </c>
      <c r="M4358" s="64" t="s">
        <v>837</v>
      </c>
      <c r="N4358" s="64" t="s">
        <v>98</v>
      </c>
    </row>
    <row r="4359" spans="1:14" x14ac:dyDescent="0.25">
      <c r="A4359" t="s">
        <v>834</v>
      </c>
      <c r="B4359" s="1" t="s">
        <v>1047</v>
      </c>
      <c r="C4359" s="291" t="s">
        <v>906</v>
      </c>
      <c r="D4359" s="1">
        <v>0</v>
      </c>
      <c r="E4359" s="1" t="s">
        <v>98</v>
      </c>
      <c r="J4359" s="64" t="s">
        <v>834</v>
      </c>
      <c r="K4359" s="64" t="s">
        <v>1049</v>
      </c>
      <c r="L4359" s="64" t="s">
        <v>1105</v>
      </c>
      <c r="M4359" s="64" t="s">
        <v>837</v>
      </c>
      <c r="N4359" s="64" t="s">
        <v>98</v>
      </c>
    </row>
    <row r="4360" spans="1:14" x14ac:dyDescent="0.25">
      <c r="A4360" t="s">
        <v>834</v>
      </c>
      <c r="B4360" s="1" t="s">
        <v>1047</v>
      </c>
      <c r="C4360" s="291" t="s">
        <v>908</v>
      </c>
      <c r="D4360" s="1">
        <v>0</v>
      </c>
      <c r="E4360" s="1" t="s">
        <v>98</v>
      </c>
      <c r="J4360" s="64" t="s">
        <v>834</v>
      </c>
      <c r="K4360" s="64" t="s">
        <v>1049</v>
      </c>
      <c r="L4360" s="64" t="s">
        <v>1106</v>
      </c>
      <c r="M4360" s="64" t="s">
        <v>837</v>
      </c>
      <c r="N4360" s="64" t="s">
        <v>98</v>
      </c>
    </row>
    <row r="4361" spans="1:14" x14ac:dyDescent="0.25">
      <c r="A4361" t="s">
        <v>834</v>
      </c>
      <c r="B4361" s="1" t="s">
        <v>1047</v>
      </c>
      <c r="C4361" s="291" t="s">
        <v>912</v>
      </c>
      <c r="D4361" s="1" t="s">
        <v>837</v>
      </c>
      <c r="E4361" s="1">
        <v>12</v>
      </c>
      <c r="J4361" s="64" t="s">
        <v>834</v>
      </c>
      <c r="K4361" s="64" t="s">
        <v>1049</v>
      </c>
      <c r="L4361" s="64" t="s">
        <v>1107</v>
      </c>
      <c r="M4361" s="64" t="s">
        <v>837</v>
      </c>
      <c r="N4361" s="64" t="s">
        <v>98</v>
      </c>
    </row>
    <row r="4362" spans="1:14" x14ac:dyDescent="0.25">
      <c r="A4362" t="s">
        <v>834</v>
      </c>
      <c r="B4362" s="1" t="s">
        <v>1047</v>
      </c>
      <c r="C4362" s="291" t="s">
        <v>913</v>
      </c>
      <c r="D4362" s="1" t="s">
        <v>837</v>
      </c>
      <c r="E4362" s="1">
        <v>12.6</v>
      </c>
      <c r="J4362" s="64" t="s">
        <v>834</v>
      </c>
      <c r="K4362" s="64" t="s">
        <v>1049</v>
      </c>
      <c r="L4362" s="64" t="s">
        <v>1108</v>
      </c>
      <c r="M4362" s="64" t="s">
        <v>837</v>
      </c>
      <c r="N4362" s="64" t="s">
        <v>98</v>
      </c>
    </row>
    <row r="4363" spans="1:14" x14ac:dyDescent="0.25">
      <c r="A4363" t="s">
        <v>834</v>
      </c>
      <c r="B4363" s="1" t="s">
        <v>1047</v>
      </c>
      <c r="C4363" s="291" t="s">
        <v>1026</v>
      </c>
      <c r="D4363" s="1" t="s">
        <v>837</v>
      </c>
      <c r="E4363" s="1">
        <v>20.74</v>
      </c>
      <c r="J4363" s="64" t="s">
        <v>834</v>
      </c>
      <c r="K4363" s="64" t="s">
        <v>1049</v>
      </c>
      <c r="L4363" s="64" t="s">
        <v>1109</v>
      </c>
      <c r="M4363" s="64" t="s">
        <v>837</v>
      </c>
      <c r="N4363" s="64" t="s">
        <v>98</v>
      </c>
    </row>
    <row r="4364" spans="1:14" x14ac:dyDescent="0.25">
      <c r="A4364" t="s">
        <v>834</v>
      </c>
      <c r="B4364" s="1" t="s">
        <v>1047</v>
      </c>
      <c r="C4364" s="291" t="s">
        <v>1027</v>
      </c>
      <c r="D4364" s="1" t="s">
        <v>837</v>
      </c>
      <c r="E4364" s="1">
        <v>17.989999999999998</v>
      </c>
      <c r="J4364" s="64" t="s">
        <v>834</v>
      </c>
      <c r="K4364" s="64" t="s">
        <v>1049</v>
      </c>
      <c r="L4364" s="64" t="s">
        <v>1110</v>
      </c>
      <c r="M4364" s="64" t="s">
        <v>837</v>
      </c>
      <c r="N4364" s="64" t="s">
        <v>98</v>
      </c>
    </row>
    <row r="4365" spans="1:14" x14ac:dyDescent="0.25">
      <c r="A4365" t="s">
        <v>834</v>
      </c>
      <c r="B4365" s="1" t="s">
        <v>1047</v>
      </c>
      <c r="C4365" s="291" t="s">
        <v>914</v>
      </c>
      <c r="D4365" s="1">
        <v>0</v>
      </c>
      <c r="E4365" s="1" t="s">
        <v>98</v>
      </c>
      <c r="J4365" s="64" t="s">
        <v>834</v>
      </c>
      <c r="K4365" s="64" t="s">
        <v>1049</v>
      </c>
      <c r="L4365" s="64" t="s">
        <v>1111</v>
      </c>
      <c r="M4365" s="64" t="s">
        <v>837</v>
      </c>
      <c r="N4365" s="64" t="s">
        <v>98</v>
      </c>
    </row>
    <row r="4366" spans="1:14" x14ac:dyDescent="0.25">
      <c r="A4366" t="s">
        <v>834</v>
      </c>
      <c r="B4366" s="1" t="s">
        <v>1047</v>
      </c>
      <c r="C4366" s="291" t="s">
        <v>916</v>
      </c>
      <c r="D4366" s="1">
        <v>0</v>
      </c>
      <c r="E4366" s="1" t="s">
        <v>98</v>
      </c>
      <c r="J4366" s="64" t="s">
        <v>834</v>
      </c>
      <c r="K4366" s="64" t="s">
        <v>1049</v>
      </c>
      <c r="L4366" s="64" t="s">
        <v>1112</v>
      </c>
      <c r="M4366" s="64" t="s">
        <v>837</v>
      </c>
      <c r="N4366" s="64" t="s">
        <v>98</v>
      </c>
    </row>
    <row r="4367" spans="1:14" x14ac:dyDescent="0.25">
      <c r="A4367" t="s">
        <v>834</v>
      </c>
      <c r="B4367" s="1" t="s">
        <v>1047</v>
      </c>
      <c r="C4367" s="291" t="s">
        <v>918</v>
      </c>
      <c r="D4367" s="1">
        <v>0</v>
      </c>
      <c r="E4367" s="1" t="s">
        <v>98</v>
      </c>
      <c r="J4367" s="64" t="s">
        <v>834</v>
      </c>
      <c r="K4367" s="64" t="s">
        <v>1049</v>
      </c>
      <c r="L4367" s="64" t="s">
        <v>1113</v>
      </c>
      <c r="M4367" s="64" t="s">
        <v>837</v>
      </c>
      <c r="N4367" s="64" t="s">
        <v>98</v>
      </c>
    </row>
    <row r="4368" spans="1:14" x14ac:dyDescent="0.25">
      <c r="A4368" t="s">
        <v>834</v>
      </c>
      <c r="B4368" s="1" t="s">
        <v>1047</v>
      </c>
      <c r="C4368" s="291" t="s">
        <v>924</v>
      </c>
      <c r="D4368" s="1" t="s">
        <v>837</v>
      </c>
      <c r="E4368" s="1">
        <v>16.5</v>
      </c>
      <c r="J4368" s="64" t="s">
        <v>834</v>
      </c>
      <c r="K4368" s="64" t="s">
        <v>1049</v>
      </c>
      <c r="L4368" s="64" t="s">
        <v>1114</v>
      </c>
      <c r="M4368" s="64" t="s">
        <v>837</v>
      </c>
      <c r="N4368" s="64" t="s">
        <v>98</v>
      </c>
    </row>
    <row r="4369" spans="1:14" x14ac:dyDescent="0.25">
      <c r="A4369" t="s">
        <v>834</v>
      </c>
      <c r="B4369" s="1" t="s">
        <v>1047</v>
      </c>
      <c r="C4369" s="291" t="s">
        <v>925</v>
      </c>
      <c r="D4369" s="1" t="s">
        <v>837</v>
      </c>
      <c r="E4369" s="1">
        <v>15.7</v>
      </c>
      <c r="J4369" s="64" t="s">
        <v>834</v>
      </c>
      <c r="K4369" s="64" t="s">
        <v>1049</v>
      </c>
      <c r="L4369" s="64" t="s">
        <v>1115</v>
      </c>
      <c r="M4369" s="64" t="s">
        <v>837</v>
      </c>
      <c r="N4369" s="64" t="s">
        <v>98</v>
      </c>
    </row>
    <row r="4370" spans="1:14" x14ac:dyDescent="0.25">
      <c r="A4370" t="s">
        <v>834</v>
      </c>
      <c r="B4370" s="1" t="s">
        <v>1047</v>
      </c>
      <c r="C4370" s="291" t="s">
        <v>1030</v>
      </c>
      <c r="D4370" s="1" t="s">
        <v>837</v>
      </c>
      <c r="E4370" s="1">
        <v>27.52</v>
      </c>
      <c r="J4370" s="64" t="s">
        <v>834</v>
      </c>
      <c r="K4370" s="64" t="s">
        <v>1049</v>
      </c>
      <c r="L4370" s="64" t="s">
        <v>1116</v>
      </c>
      <c r="M4370" s="64" t="s">
        <v>837</v>
      </c>
      <c r="N4370" s="64" t="s">
        <v>98</v>
      </c>
    </row>
    <row r="4371" spans="1:14" x14ac:dyDescent="0.25">
      <c r="A4371" t="s">
        <v>834</v>
      </c>
      <c r="B4371" s="1" t="s">
        <v>1047</v>
      </c>
      <c r="C4371" s="291" t="s">
        <v>1031</v>
      </c>
      <c r="D4371" s="1" t="s">
        <v>837</v>
      </c>
      <c r="E4371" s="1">
        <v>26.66</v>
      </c>
      <c r="J4371" s="64" t="s">
        <v>834</v>
      </c>
      <c r="K4371" s="64" t="s">
        <v>1049</v>
      </c>
      <c r="L4371" s="64" t="s">
        <v>1117</v>
      </c>
      <c r="M4371" s="64" t="s">
        <v>837</v>
      </c>
      <c r="N4371" s="64" t="s">
        <v>98</v>
      </c>
    </row>
    <row r="4372" spans="1:14" x14ac:dyDescent="0.25">
      <c r="A4372" t="s">
        <v>834</v>
      </c>
      <c r="B4372" s="1" t="s">
        <v>1047</v>
      </c>
      <c r="C4372" s="291" t="s">
        <v>926</v>
      </c>
      <c r="D4372" s="1">
        <v>0</v>
      </c>
      <c r="E4372" s="1" t="s">
        <v>98</v>
      </c>
      <c r="J4372" s="64" t="s">
        <v>834</v>
      </c>
      <c r="K4372" s="64" t="s">
        <v>1049</v>
      </c>
      <c r="L4372" s="64" t="s">
        <v>1118</v>
      </c>
      <c r="M4372" s="64" t="s">
        <v>837</v>
      </c>
      <c r="N4372" s="64" t="s">
        <v>98</v>
      </c>
    </row>
    <row r="4373" spans="1:14" x14ac:dyDescent="0.25">
      <c r="A4373" t="s">
        <v>834</v>
      </c>
      <c r="B4373" s="1" t="s">
        <v>1047</v>
      </c>
      <c r="C4373" s="291" t="s">
        <v>928</v>
      </c>
      <c r="D4373" s="1">
        <v>0</v>
      </c>
      <c r="E4373" s="1" t="s">
        <v>98</v>
      </c>
      <c r="J4373" s="64" t="s">
        <v>834</v>
      </c>
      <c r="K4373" s="64" t="s">
        <v>1049</v>
      </c>
      <c r="L4373" s="64" t="s">
        <v>1119</v>
      </c>
      <c r="M4373" s="64" t="s">
        <v>837</v>
      </c>
      <c r="N4373" s="64" t="s">
        <v>98</v>
      </c>
    </row>
    <row r="4374" spans="1:14" x14ac:dyDescent="0.25">
      <c r="A4374" t="s">
        <v>834</v>
      </c>
      <c r="B4374" s="1" t="s">
        <v>1047</v>
      </c>
      <c r="C4374" s="291" t="s">
        <v>930</v>
      </c>
      <c r="D4374" s="1">
        <v>0</v>
      </c>
      <c r="E4374" s="1" t="s">
        <v>98</v>
      </c>
      <c r="J4374" s="64" t="s">
        <v>834</v>
      </c>
      <c r="K4374" s="64" t="s">
        <v>1049</v>
      </c>
      <c r="L4374" s="64" t="s">
        <v>1120</v>
      </c>
      <c r="M4374" s="64" t="s">
        <v>837</v>
      </c>
      <c r="N4374" s="64" t="s">
        <v>98</v>
      </c>
    </row>
    <row r="4375" spans="1:14" x14ac:dyDescent="0.25">
      <c r="A4375" t="s">
        <v>834</v>
      </c>
      <c r="B4375" s="1" t="s">
        <v>1047</v>
      </c>
      <c r="C4375" s="291" t="s">
        <v>935</v>
      </c>
      <c r="D4375" s="1" t="s">
        <v>837</v>
      </c>
      <c r="E4375" s="1">
        <v>19</v>
      </c>
      <c r="J4375" s="64" t="s">
        <v>834</v>
      </c>
      <c r="K4375" s="64" t="s">
        <v>1049</v>
      </c>
      <c r="L4375" s="64" t="s">
        <v>1121</v>
      </c>
      <c r="M4375" s="64" t="s">
        <v>837</v>
      </c>
      <c r="N4375" s="64" t="s">
        <v>98</v>
      </c>
    </row>
    <row r="4376" spans="1:14" x14ac:dyDescent="0.25">
      <c r="A4376" t="s">
        <v>834</v>
      </c>
      <c r="B4376" s="1" t="s">
        <v>1047</v>
      </c>
      <c r="C4376" s="291" t="s">
        <v>936</v>
      </c>
      <c r="D4376" s="1" t="s">
        <v>837</v>
      </c>
      <c r="E4376" s="1">
        <v>20.6</v>
      </c>
      <c r="J4376" s="64" t="s">
        <v>834</v>
      </c>
      <c r="K4376" s="64" t="s">
        <v>1049</v>
      </c>
      <c r="L4376" s="64" t="s">
        <v>1122</v>
      </c>
      <c r="M4376" s="64" t="s">
        <v>837</v>
      </c>
      <c r="N4376" s="64" t="s">
        <v>98</v>
      </c>
    </row>
    <row r="4377" spans="1:14" x14ac:dyDescent="0.25">
      <c r="A4377" t="s">
        <v>834</v>
      </c>
      <c r="B4377" s="1" t="s">
        <v>1047</v>
      </c>
      <c r="C4377" s="291" t="s">
        <v>937</v>
      </c>
      <c r="D4377" s="1" t="s">
        <v>837</v>
      </c>
      <c r="E4377" s="1">
        <v>19.899999999999999</v>
      </c>
      <c r="J4377" s="64" t="s">
        <v>834</v>
      </c>
      <c r="K4377" s="64" t="s">
        <v>1049</v>
      </c>
      <c r="L4377" s="64" t="s">
        <v>1123</v>
      </c>
      <c r="M4377" s="64" t="s">
        <v>837</v>
      </c>
      <c r="N4377" s="64" t="s">
        <v>98</v>
      </c>
    </row>
    <row r="4378" spans="1:14" x14ac:dyDescent="0.25">
      <c r="A4378" t="s">
        <v>834</v>
      </c>
      <c r="B4378" s="1" t="s">
        <v>1047</v>
      </c>
      <c r="C4378" s="291" t="s">
        <v>1034</v>
      </c>
      <c r="D4378" s="1" t="s">
        <v>837</v>
      </c>
      <c r="E4378" s="1">
        <v>40.18</v>
      </c>
      <c r="J4378" s="64" t="s">
        <v>834</v>
      </c>
      <c r="K4378" s="64" t="s">
        <v>1049</v>
      </c>
      <c r="L4378" s="64" t="s">
        <v>1124</v>
      </c>
      <c r="M4378" s="64" t="s">
        <v>837</v>
      </c>
      <c r="N4378" s="64" t="s">
        <v>98</v>
      </c>
    </row>
    <row r="4379" spans="1:14" x14ac:dyDescent="0.25">
      <c r="A4379" t="s">
        <v>834</v>
      </c>
      <c r="B4379" s="1" t="s">
        <v>1047</v>
      </c>
      <c r="C4379" s="291" t="s">
        <v>1035</v>
      </c>
      <c r="D4379" s="1" t="s">
        <v>837</v>
      </c>
      <c r="E4379" s="1">
        <v>35.54</v>
      </c>
      <c r="J4379" s="64" t="s">
        <v>834</v>
      </c>
      <c r="K4379" s="64" t="s">
        <v>1049</v>
      </c>
      <c r="L4379" s="64" t="s">
        <v>1125</v>
      </c>
      <c r="M4379" s="64" t="s">
        <v>837</v>
      </c>
      <c r="N4379" s="64" t="s">
        <v>98</v>
      </c>
    </row>
    <row r="4380" spans="1:14" x14ac:dyDescent="0.25">
      <c r="A4380" t="s">
        <v>834</v>
      </c>
      <c r="B4380" s="1" t="s">
        <v>1047</v>
      </c>
      <c r="C4380" s="291" t="s">
        <v>938</v>
      </c>
      <c r="D4380" s="1">
        <v>0</v>
      </c>
      <c r="E4380" s="1" t="s">
        <v>98</v>
      </c>
      <c r="J4380" s="64" t="s">
        <v>834</v>
      </c>
      <c r="K4380" s="64" t="s">
        <v>1049</v>
      </c>
      <c r="L4380" s="64" t="s">
        <v>1126</v>
      </c>
      <c r="M4380" s="64" t="s">
        <v>837</v>
      </c>
      <c r="N4380" s="64" t="s">
        <v>98</v>
      </c>
    </row>
    <row r="4381" spans="1:14" x14ac:dyDescent="0.25">
      <c r="A4381" t="s">
        <v>834</v>
      </c>
      <c r="B4381" s="1" t="s">
        <v>1047</v>
      </c>
      <c r="C4381" s="291" t="s">
        <v>940</v>
      </c>
      <c r="D4381" s="1">
        <v>0</v>
      </c>
      <c r="E4381" s="1" t="s">
        <v>98</v>
      </c>
      <c r="J4381" s="64" t="s">
        <v>834</v>
      </c>
      <c r="K4381" s="64" t="s">
        <v>1049</v>
      </c>
      <c r="L4381" s="64" t="s">
        <v>1127</v>
      </c>
      <c r="M4381" s="64" t="s">
        <v>837</v>
      </c>
      <c r="N4381" s="64" t="s">
        <v>98</v>
      </c>
    </row>
    <row r="4382" spans="1:14" x14ac:dyDescent="0.25">
      <c r="A4382" t="s">
        <v>834</v>
      </c>
      <c r="B4382" s="1" t="s">
        <v>1047</v>
      </c>
      <c r="C4382" s="291" t="s">
        <v>942</v>
      </c>
      <c r="D4382" s="1">
        <v>0</v>
      </c>
      <c r="E4382" s="1" t="s">
        <v>98</v>
      </c>
      <c r="J4382" s="64" t="s">
        <v>834</v>
      </c>
      <c r="K4382" s="64" t="s">
        <v>1049</v>
      </c>
      <c r="L4382" s="64" t="s">
        <v>1128</v>
      </c>
      <c r="M4382" s="64" t="s">
        <v>837</v>
      </c>
      <c r="N4382" s="64" t="s">
        <v>98</v>
      </c>
    </row>
    <row r="4383" spans="1:14" x14ac:dyDescent="0.25">
      <c r="A4383" t="s">
        <v>834</v>
      </c>
      <c r="B4383" s="1" t="s">
        <v>1047</v>
      </c>
      <c r="C4383" s="291" t="s">
        <v>947</v>
      </c>
      <c r="D4383" s="1" t="s">
        <v>837</v>
      </c>
      <c r="E4383" s="1">
        <v>31.2</v>
      </c>
      <c r="J4383" s="64" t="s">
        <v>834</v>
      </c>
      <c r="K4383" s="64" t="s">
        <v>1049</v>
      </c>
      <c r="L4383" s="64" t="s">
        <v>1129</v>
      </c>
      <c r="M4383" s="64" t="s">
        <v>837</v>
      </c>
      <c r="N4383" s="64" t="s">
        <v>98</v>
      </c>
    </row>
    <row r="4384" spans="1:14" x14ac:dyDescent="0.25">
      <c r="A4384" t="s">
        <v>834</v>
      </c>
      <c r="B4384" s="1" t="s">
        <v>1047</v>
      </c>
      <c r="C4384" s="291" t="s">
        <v>948</v>
      </c>
      <c r="D4384" s="1" t="s">
        <v>837</v>
      </c>
      <c r="E4384" s="1">
        <v>32.299999999999997</v>
      </c>
      <c r="J4384" s="64" t="s">
        <v>834</v>
      </c>
      <c r="K4384" s="64" t="s">
        <v>1049</v>
      </c>
      <c r="L4384" s="64" t="s">
        <v>1130</v>
      </c>
      <c r="M4384" s="64" t="s">
        <v>837</v>
      </c>
      <c r="N4384" s="64" t="s">
        <v>98</v>
      </c>
    </row>
    <row r="4385" spans="1:14" x14ac:dyDescent="0.25">
      <c r="A4385" t="s">
        <v>834</v>
      </c>
      <c r="B4385" s="1" t="s">
        <v>1047</v>
      </c>
      <c r="C4385" s="291" t="s">
        <v>949</v>
      </c>
      <c r="D4385" s="1" t="s">
        <v>837</v>
      </c>
      <c r="E4385" s="1">
        <v>36.299999999999997</v>
      </c>
      <c r="J4385" s="64" t="s">
        <v>834</v>
      </c>
      <c r="K4385" s="64" t="s">
        <v>1049</v>
      </c>
      <c r="L4385" s="64" t="s">
        <v>1131</v>
      </c>
      <c r="M4385" s="64" t="s">
        <v>837</v>
      </c>
      <c r="N4385" s="64" t="s">
        <v>98</v>
      </c>
    </row>
    <row r="4386" spans="1:14" x14ac:dyDescent="0.25">
      <c r="A4386" t="s">
        <v>834</v>
      </c>
      <c r="B4386" s="1" t="s">
        <v>1047</v>
      </c>
      <c r="C4386" s="291" t="s">
        <v>1038</v>
      </c>
      <c r="D4386" s="1" t="s">
        <v>837</v>
      </c>
      <c r="E4386" s="1">
        <v>53.07</v>
      </c>
      <c r="J4386" s="64" t="s">
        <v>834</v>
      </c>
      <c r="K4386" s="64" t="s">
        <v>1049</v>
      </c>
      <c r="L4386" s="64" t="s">
        <v>1132</v>
      </c>
      <c r="M4386" s="64" t="s">
        <v>837</v>
      </c>
      <c r="N4386" s="64" t="s">
        <v>98</v>
      </c>
    </row>
    <row r="4387" spans="1:14" x14ac:dyDescent="0.25">
      <c r="A4387" t="s">
        <v>834</v>
      </c>
      <c r="B4387" s="1" t="s">
        <v>1047</v>
      </c>
      <c r="C4387" s="291" t="s">
        <v>1039</v>
      </c>
      <c r="D4387" s="1" t="s">
        <v>837</v>
      </c>
      <c r="E4387" s="1">
        <v>43.6</v>
      </c>
      <c r="J4387" s="64" t="s">
        <v>834</v>
      </c>
      <c r="K4387" s="64" t="s">
        <v>1049</v>
      </c>
      <c r="L4387" s="64" t="s">
        <v>1133</v>
      </c>
      <c r="M4387" s="64" t="s">
        <v>837</v>
      </c>
      <c r="N4387" s="64" t="s">
        <v>98</v>
      </c>
    </row>
    <row r="4388" spans="1:14" x14ac:dyDescent="0.25">
      <c r="A4388" t="s">
        <v>834</v>
      </c>
      <c r="B4388" s="1" t="s">
        <v>1047</v>
      </c>
      <c r="C4388" s="291" t="s">
        <v>950</v>
      </c>
      <c r="D4388" s="1">
        <v>0</v>
      </c>
      <c r="E4388" s="1" t="s">
        <v>98</v>
      </c>
      <c r="J4388" s="64" t="s">
        <v>834</v>
      </c>
      <c r="K4388" s="64" t="s">
        <v>1049</v>
      </c>
      <c r="L4388" s="64" t="s">
        <v>1134</v>
      </c>
      <c r="M4388" s="64" t="s">
        <v>837</v>
      </c>
      <c r="N4388" s="64" t="s">
        <v>98</v>
      </c>
    </row>
    <row r="4389" spans="1:14" x14ac:dyDescent="0.25">
      <c r="A4389" t="s">
        <v>834</v>
      </c>
      <c r="B4389" s="1" t="s">
        <v>1047</v>
      </c>
      <c r="C4389" s="291" t="s">
        <v>952</v>
      </c>
      <c r="D4389" s="1">
        <v>0</v>
      </c>
      <c r="E4389" s="1" t="s">
        <v>98</v>
      </c>
      <c r="J4389" s="64" t="s">
        <v>834</v>
      </c>
      <c r="K4389" s="64" t="s">
        <v>1049</v>
      </c>
      <c r="L4389" s="64" t="s">
        <v>1135</v>
      </c>
      <c r="M4389" s="64" t="s">
        <v>837</v>
      </c>
      <c r="N4389" s="64" t="s">
        <v>98</v>
      </c>
    </row>
    <row r="4390" spans="1:14" x14ac:dyDescent="0.25">
      <c r="A4390" t="s">
        <v>834</v>
      </c>
      <c r="B4390" s="1" t="s">
        <v>1047</v>
      </c>
      <c r="C4390" s="291" t="s">
        <v>954</v>
      </c>
      <c r="D4390" s="1">
        <v>0</v>
      </c>
      <c r="E4390" s="1" t="s">
        <v>98</v>
      </c>
      <c r="J4390" s="64" t="s">
        <v>834</v>
      </c>
      <c r="K4390" s="64" t="s">
        <v>1049</v>
      </c>
      <c r="L4390" s="64" t="s">
        <v>1136</v>
      </c>
      <c r="M4390" s="64" t="s">
        <v>837</v>
      </c>
      <c r="N4390" s="64" t="s">
        <v>98</v>
      </c>
    </row>
    <row r="4391" spans="1:14" x14ac:dyDescent="0.25">
      <c r="A4391" t="s">
        <v>834</v>
      </c>
      <c r="B4391" s="1" t="s">
        <v>1047</v>
      </c>
      <c r="C4391" s="291" t="s">
        <v>959</v>
      </c>
      <c r="D4391" s="1" t="s">
        <v>837</v>
      </c>
      <c r="E4391" s="1">
        <v>68.900000000000006</v>
      </c>
      <c r="J4391" s="64" t="s">
        <v>834</v>
      </c>
      <c r="K4391" s="64" t="s">
        <v>1049</v>
      </c>
      <c r="L4391" s="64" t="s">
        <v>1137</v>
      </c>
      <c r="M4391" s="64" t="s">
        <v>837</v>
      </c>
      <c r="N4391" s="64" t="s">
        <v>98</v>
      </c>
    </row>
    <row r="4392" spans="1:14" x14ac:dyDescent="0.25">
      <c r="A4392" t="s">
        <v>834</v>
      </c>
      <c r="B4392" s="1" t="s">
        <v>1047</v>
      </c>
      <c r="C4392" s="291" t="s">
        <v>960</v>
      </c>
      <c r="D4392" s="1" t="s">
        <v>837</v>
      </c>
      <c r="E4392" s="1">
        <v>29.5</v>
      </c>
      <c r="J4392" s="64" t="s">
        <v>834</v>
      </c>
      <c r="K4392" s="64" t="s">
        <v>1049</v>
      </c>
      <c r="L4392" s="64" t="s">
        <v>1138</v>
      </c>
      <c r="M4392" s="64" t="s">
        <v>837</v>
      </c>
      <c r="N4392" s="64" t="s">
        <v>98</v>
      </c>
    </row>
    <row r="4393" spans="1:14" x14ac:dyDescent="0.25">
      <c r="A4393" t="s">
        <v>834</v>
      </c>
      <c r="B4393" s="1" t="s">
        <v>1047</v>
      </c>
      <c r="C4393" s="291" t="s">
        <v>961</v>
      </c>
      <c r="D4393" s="1" t="s">
        <v>837</v>
      </c>
      <c r="E4393" s="1">
        <v>35.4</v>
      </c>
      <c r="J4393" s="64" t="s">
        <v>834</v>
      </c>
      <c r="K4393" s="64" t="s">
        <v>1049</v>
      </c>
      <c r="L4393" s="64" t="s">
        <v>1139</v>
      </c>
      <c r="M4393" s="64" t="s">
        <v>837</v>
      </c>
      <c r="N4393" s="64" t="s">
        <v>98</v>
      </c>
    </row>
    <row r="4394" spans="1:14" x14ac:dyDescent="0.25">
      <c r="A4394" t="s">
        <v>834</v>
      </c>
      <c r="B4394" s="1" t="s">
        <v>1047</v>
      </c>
      <c r="C4394" s="291" t="s">
        <v>1042</v>
      </c>
      <c r="D4394" s="1" t="s">
        <v>837</v>
      </c>
      <c r="E4394" s="1">
        <v>47.57</v>
      </c>
      <c r="J4394" s="64" t="s">
        <v>834</v>
      </c>
      <c r="K4394" s="64" t="s">
        <v>1140</v>
      </c>
      <c r="L4394" s="64" t="s">
        <v>1141</v>
      </c>
      <c r="M4394" s="64" t="s">
        <v>837</v>
      </c>
      <c r="N4394" s="64" t="s">
        <v>98</v>
      </c>
    </row>
    <row r="4395" spans="1:14" x14ac:dyDescent="0.25">
      <c r="A4395" t="s">
        <v>834</v>
      </c>
      <c r="B4395" s="1" t="s">
        <v>1047</v>
      </c>
      <c r="C4395" s="291" t="s">
        <v>1043</v>
      </c>
      <c r="D4395" s="1" t="s">
        <v>837</v>
      </c>
      <c r="E4395" s="1">
        <v>48.54</v>
      </c>
      <c r="J4395" s="64" t="s">
        <v>834</v>
      </c>
      <c r="K4395" s="64" t="s">
        <v>1140</v>
      </c>
      <c r="L4395" s="64" t="s">
        <v>1142</v>
      </c>
      <c r="M4395" s="64" t="s">
        <v>837</v>
      </c>
      <c r="N4395" s="64" t="s">
        <v>98</v>
      </c>
    </row>
    <row r="4396" spans="1:14" x14ac:dyDescent="0.25">
      <c r="A4396" t="s">
        <v>834</v>
      </c>
      <c r="B4396" s="1" t="s">
        <v>1047</v>
      </c>
      <c r="C4396" s="291" t="s">
        <v>962</v>
      </c>
      <c r="D4396" s="1">
        <v>0</v>
      </c>
      <c r="E4396" s="1" t="s">
        <v>98</v>
      </c>
      <c r="J4396" s="64" t="s">
        <v>834</v>
      </c>
      <c r="K4396" s="64" t="s">
        <v>1140</v>
      </c>
      <c r="L4396" s="64" t="s">
        <v>1143</v>
      </c>
      <c r="M4396" s="64" t="s">
        <v>837</v>
      </c>
      <c r="N4396" s="64" t="s">
        <v>98</v>
      </c>
    </row>
    <row r="4397" spans="1:14" x14ac:dyDescent="0.25">
      <c r="A4397" t="s">
        <v>834</v>
      </c>
      <c r="B4397" s="1" t="s">
        <v>1047</v>
      </c>
      <c r="C4397" s="291" t="s">
        <v>964</v>
      </c>
      <c r="D4397" s="1">
        <v>0</v>
      </c>
      <c r="E4397" s="1" t="s">
        <v>98</v>
      </c>
      <c r="J4397" s="64" t="s">
        <v>834</v>
      </c>
      <c r="K4397" s="64" t="s">
        <v>1140</v>
      </c>
      <c r="L4397" s="64" t="s">
        <v>1144</v>
      </c>
      <c r="M4397" s="64" t="s">
        <v>837</v>
      </c>
      <c r="N4397" s="64" t="s">
        <v>98</v>
      </c>
    </row>
    <row r="4398" spans="1:14" x14ac:dyDescent="0.25">
      <c r="A4398" t="s">
        <v>834</v>
      </c>
      <c r="B4398" s="1" t="s">
        <v>1047</v>
      </c>
      <c r="C4398" s="291" t="s">
        <v>968</v>
      </c>
      <c r="D4398" s="1" t="s">
        <v>837</v>
      </c>
      <c r="E4398" s="1">
        <v>35.799999999999997</v>
      </c>
      <c r="J4398" s="64" t="s">
        <v>834</v>
      </c>
      <c r="K4398" s="64" t="s">
        <v>1140</v>
      </c>
      <c r="L4398" s="64" t="s">
        <v>1145</v>
      </c>
      <c r="M4398" s="64" t="s">
        <v>837</v>
      </c>
      <c r="N4398" s="64" t="s">
        <v>98</v>
      </c>
    </row>
    <row r="4399" spans="1:14" x14ac:dyDescent="0.25">
      <c r="A4399" t="s">
        <v>834</v>
      </c>
      <c r="B4399" s="1" t="s">
        <v>1047</v>
      </c>
      <c r="C4399" s="291" t="s">
        <v>969</v>
      </c>
      <c r="D4399" s="1" t="s">
        <v>837</v>
      </c>
      <c r="E4399" s="1">
        <v>43.3</v>
      </c>
      <c r="J4399" s="64" t="s">
        <v>834</v>
      </c>
      <c r="K4399" s="64" t="s">
        <v>1140</v>
      </c>
      <c r="L4399" s="64" t="s">
        <v>1146</v>
      </c>
      <c r="M4399" s="64" t="s">
        <v>837</v>
      </c>
      <c r="N4399" s="64" t="s">
        <v>98</v>
      </c>
    </row>
    <row r="4400" spans="1:14" x14ac:dyDescent="0.25">
      <c r="A4400" t="s">
        <v>834</v>
      </c>
      <c r="B4400" s="1" t="s">
        <v>1048</v>
      </c>
      <c r="C4400" s="291" t="s">
        <v>1023</v>
      </c>
      <c r="D4400" s="1" t="s">
        <v>837</v>
      </c>
      <c r="E4400" s="1">
        <v>16.05</v>
      </c>
      <c r="J4400" s="64" t="s">
        <v>834</v>
      </c>
      <c r="K4400" s="64" t="s">
        <v>1140</v>
      </c>
      <c r="L4400" s="64" t="s">
        <v>1147</v>
      </c>
      <c r="M4400" s="64" t="s">
        <v>837</v>
      </c>
      <c r="N4400" s="64" t="s">
        <v>98</v>
      </c>
    </row>
    <row r="4401" spans="1:14" x14ac:dyDescent="0.25">
      <c r="A4401" t="s">
        <v>834</v>
      </c>
      <c r="B4401" s="1" t="s">
        <v>1048</v>
      </c>
      <c r="C4401" s="291" t="s">
        <v>906</v>
      </c>
      <c r="D4401" s="1">
        <v>0</v>
      </c>
      <c r="E4401" s="1" t="s">
        <v>98</v>
      </c>
      <c r="J4401" s="64" t="s">
        <v>834</v>
      </c>
      <c r="K4401" s="64" t="s">
        <v>1140</v>
      </c>
      <c r="L4401" s="64" t="s">
        <v>1148</v>
      </c>
      <c r="M4401" s="64" t="s">
        <v>837</v>
      </c>
      <c r="N4401" s="64" t="s">
        <v>98</v>
      </c>
    </row>
    <row r="4402" spans="1:14" x14ac:dyDescent="0.25">
      <c r="A4402" t="s">
        <v>834</v>
      </c>
      <c r="B4402" s="1" t="s">
        <v>1048</v>
      </c>
      <c r="C4402" s="291" t="s">
        <v>906</v>
      </c>
      <c r="D4402" s="1">
        <v>0</v>
      </c>
      <c r="E4402" s="1" t="s">
        <v>98</v>
      </c>
      <c r="J4402" s="64" t="s">
        <v>834</v>
      </c>
      <c r="K4402" s="64" t="s">
        <v>1140</v>
      </c>
      <c r="L4402" s="64" t="s">
        <v>1149</v>
      </c>
      <c r="M4402" s="64" t="s">
        <v>837</v>
      </c>
      <c r="N4402" s="64" t="s">
        <v>98</v>
      </c>
    </row>
    <row r="4403" spans="1:14" x14ac:dyDescent="0.25">
      <c r="A4403" t="s">
        <v>834</v>
      </c>
      <c r="B4403" s="1" t="s">
        <v>1048</v>
      </c>
      <c r="C4403" s="291" t="s">
        <v>908</v>
      </c>
      <c r="D4403" s="1">
        <v>0</v>
      </c>
      <c r="E4403" s="1" t="s">
        <v>98</v>
      </c>
      <c r="J4403" s="64" t="s">
        <v>834</v>
      </c>
      <c r="K4403" s="64" t="s">
        <v>1140</v>
      </c>
      <c r="L4403" s="64" t="s">
        <v>1150</v>
      </c>
      <c r="M4403" s="64" t="s">
        <v>837</v>
      </c>
      <c r="N4403" s="64" t="s">
        <v>98</v>
      </c>
    </row>
    <row r="4404" spans="1:14" x14ac:dyDescent="0.25">
      <c r="A4404" t="s">
        <v>834</v>
      </c>
      <c r="B4404" s="1" t="s">
        <v>1048</v>
      </c>
      <c r="C4404" s="291" t="s">
        <v>908</v>
      </c>
      <c r="D4404" s="1">
        <v>0</v>
      </c>
      <c r="E4404" s="1" t="s">
        <v>98</v>
      </c>
      <c r="J4404" s="64" t="s">
        <v>834</v>
      </c>
      <c r="K4404" s="64" t="s">
        <v>1140</v>
      </c>
      <c r="L4404" s="64" t="s">
        <v>1151</v>
      </c>
      <c r="M4404" s="64" t="s">
        <v>837</v>
      </c>
      <c r="N4404" s="64" t="s">
        <v>98</v>
      </c>
    </row>
    <row r="4405" spans="1:14" x14ac:dyDescent="0.25">
      <c r="A4405" t="s">
        <v>834</v>
      </c>
      <c r="B4405" s="1" t="s">
        <v>1048</v>
      </c>
      <c r="C4405" s="291" t="s">
        <v>912</v>
      </c>
      <c r="D4405" s="1" t="s">
        <v>837</v>
      </c>
      <c r="E4405" s="1">
        <v>11.5</v>
      </c>
      <c r="J4405" s="64" t="s">
        <v>834</v>
      </c>
      <c r="K4405" s="64" t="s">
        <v>1140</v>
      </c>
      <c r="L4405" s="64" t="s">
        <v>1152</v>
      </c>
      <c r="M4405" s="64" t="s">
        <v>837</v>
      </c>
      <c r="N4405" s="64" t="s">
        <v>98</v>
      </c>
    </row>
    <row r="4406" spans="1:14" x14ac:dyDescent="0.25">
      <c r="A4406" t="s">
        <v>834</v>
      </c>
      <c r="B4406" s="1" t="s">
        <v>1048</v>
      </c>
      <c r="C4406" s="291" t="s">
        <v>912</v>
      </c>
      <c r="D4406" s="1" t="s">
        <v>837</v>
      </c>
      <c r="E4406" s="1">
        <v>11.5</v>
      </c>
      <c r="J4406" s="64" t="s">
        <v>834</v>
      </c>
      <c r="K4406" s="64" t="s">
        <v>1140</v>
      </c>
      <c r="L4406" s="64" t="s">
        <v>1153</v>
      </c>
      <c r="M4406" s="64" t="s">
        <v>837</v>
      </c>
      <c r="N4406" s="64" t="s">
        <v>98</v>
      </c>
    </row>
    <row r="4407" spans="1:14" x14ac:dyDescent="0.25">
      <c r="A4407" t="s">
        <v>834</v>
      </c>
      <c r="B4407" s="1" t="s">
        <v>1048</v>
      </c>
      <c r="C4407" s="291" t="s">
        <v>913</v>
      </c>
      <c r="D4407" s="1" t="s">
        <v>837</v>
      </c>
      <c r="E4407" s="1">
        <v>11.3</v>
      </c>
      <c r="J4407" s="64" t="s">
        <v>834</v>
      </c>
      <c r="K4407" s="64" t="s">
        <v>1140</v>
      </c>
      <c r="L4407" s="64" t="s">
        <v>1154</v>
      </c>
      <c r="M4407" s="64" t="s">
        <v>837</v>
      </c>
      <c r="N4407" s="64" t="s">
        <v>98</v>
      </c>
    </row>
    <row r="4408" spans="1:14" x14ac:dyDescent="0.25">
      <c r="A4408" t="s">
        <v>834</v>
      </c>
      <c r="B4408" s="1" t="s">
        <v>1048</v>
      </c>
      <c r="C4408" s="291" t="s">
        <v>1026</v>
      </c>
      <c r="D4408" s="1" t="s">
        <v>837</v>
      </c>
      <c r="E4408" s="1">
        <v>21.03</v>
      </c>
      <c r="J4408" s="64" t="s">
        <v>834</v>
      </c>
      <c r="K4408" s="64" t="s">
        <v>1140</v>
      </c>
      <c r="L4408" s="64" t="s">
        <v>1155</v>
      </c>
      <c r="M4408" s="64" t="s">
        <v>837</v>
      </c>
      <c r="N4408" s="64" t="s">
        <v>98</v>
      </c>
    </row>
    <row r="4409" spans="1:14" x14ac:dyDescent="0.25">
      <c r="A4409" t="s">
        <v>834</v>
      </c>
      <c r="B4409" s="1" t="s">
        <v>1048</v>
      </c>
      <c r="C4409" s="291" t="s">
        <v>1027</v>
      </c>
      <c r="D4409" s="1" t="s">
        <v>837</v>
      </c>
      <c r="E4409" s="1">
        <v>20.440000000000001</v>
      </c>
      <c r="J4409" s="64" t="s">
        <v>834</v>
      </c>
      <c r="K4409" s="64" t="s">
        <v>1140</v>
      </c>
      <c r="L4409" s="64" t="s">
        <v>1156</v>
      </c>
      <c r="M4409" s="64" t="s">
        <v>837</v>
      </c>
      <c r="N4409" s="64" t="s">
        <v>98</v>
      </c>
    </row>
    <row r="4410" spans="1:14" x14ac:dyDescent="0.25">
      <c r="A4410" t="s">
        <v>834</v>
      </c>
      <c r="B4410" s="1" t="s">
        <v>1048</v>
      </c>
      <c r="C4410" s="291" t="s">
        <v>914</v>
      </c>
      <c r="D4410" s="1">
        <v>0</v>
      </c>
      <c r="E4410" s="1" t="s">
        <v>98</v>
      </c>
      <c r="J4410" s="64" t="s">
        <v>834</v>
      </c>
      <c r="K4410" s="64" t="s">
        <v>1140</v>
      </c>
      <c r="L4410" s="64" t="s">
        <v>1157</v>
      </c>
      <c r="M4410" s="64" t="s">
        <v>837</v>
      </c>
      <c r="N4410" s="64" t="s">
        <v>98</v>
      </c>
    </row>
    <row r="4411" spans="1:14" x14ac:dyDescent="0.25">
      <c r="A4411" t="s">
        <v>834</v>
      </c>
      <c r="B4411" s="1" t="s">
        <v>1048</v>
      </c>
      <c r="C4411" s="291" t="s">
        <v>914</v>
      </c>
      <c r="D4411" s="1">
        <v>0</v>
      </c>
      <c r="E4411" s="1" t="s">
        <v>98</v>
      </c>
      <c r="J4411" s="64" t="s">
        <v>834</v>
      </c>
      <c r="K4411" s="64" t="s">
        <v>1140</v>
      </c>
      <c r="L4411" s="64" t="s">
        <v>1158</v>
      </c>
      <c r="M4411" s="64" t="s">
        <v>837</v>
      </c>
      <c r="N4411" s="64" t="s">
        <v>98</v>
      </c>
    </row>
    <row r="4412" spans="1:14" x14ac:dyDescent="0.25">
      <c r="A4412" t="s">
        <v>834</v>
      </c>
      <c r="B4412" s="1" t="s">
        <v>1048</v>
      </c>
      <c r="C4412" s="291" t="s">
        <v>916</v>
      </c>
      <c r="D4412" s="1">
        <v>0</v>
      </c>
      <c r="E4412" s="1" t="s">
        <v>98</v>
      </c>
      <c r="J4412" s="64" t="s">
        <v>834</v>
      </c>
      <c r="K4412" s="64" t="s">
        <v>1140</v>
      </c>
      <c r="L4412" s="64" t="s">
        <v>1159</v>
      </c>
      <c r="M4412" s="64" t="s">
        <v>837</v>
      </c>
      <c r="N4412" s="64" t="s">
        <v>98</v>
      </c>
    </row>
    <row r="4413" spans="1:14" x14ac:dyDescent="0.25">
      <c r="A4413" t="s">
        <v>834</v>
      </c>
      <c r="B4413" s="1" t="s">
        <v>1048</v>
      </c>
      <c r="C4413" s="291" t="s">
        <v>916</v>
      </c>
      <c r="D4413" s="1">
        <v>0</v>
      </c>
      <c r="E4413" s="1" t="s">
        <v>98</v>
      </c>
      <c r="J4413" s="64" t="s">
        <v>834</v>
      </c>
      <c r="K4413" s="64" t="s">
        <v>1140</v>
      </c>
      <c r="L4413" s="64" t="s">
        <v>1160</v>
      </c>
      <c r="M4413" s="64" t="s">
        <v>837</v>
      </c>
      <c r="N4413" s="64" t="s">
        <v>98</v>
      </c>
    </row>
    <row r="4414" spans="1:14" x14ac:dyDescent="0.25">
      <c r="A4414" t="s">
        <v>834</v>
      </c>
      <c r="B4414" s="1" t="s">
        <v>1048</v>
      </c>
      <c r="C4414" s="291" t="s">
        <v>918</v>
      </c>
      <c r="D4414" s="1">
        <v>0</v>
      </c>
      <c r="E4414" s="1" t="s">
        <v>98</v>
      </c>
      <c r="J4414" s="64" t="s">
        <v>834</v>
      </c>
      <c r="K4414" s="64" t="s">
        <v>1140</v>
      </c>
      <c r="L4414" s="64" t="s">
        <v>1161</v>
      </c>
      <c r="M4414" s="64" t="s">
        <v>837</v>
      </c>
      <c r="N4414" s="64" t="s">
        <v>98</v>
      </c>
    </row>
    <row r="4415" spans="1:14" x14ac:dyDescent="0.25">
      <c r="A4415" t="s">
        <v>834</v>
      </c>
      <c r="B4415" s="1" t="s">
        <v>1048</v>
      </c>
      <c r="C4415" s="291" t="s">
        <v>918</v>
      </c>
      <c r="D4415" s="1">
        <v>0</v>
      </c>
      <c r="E4415" s="1" t="s">
        <v>98</v>
      </c>
      <c r="J4415" s="64" t="s">
        <v>834</v>
      </c>
      <c r="K4415" s="64" t="s">
        <v>1140</v>
      </c>
      <c r="L4415" s="64" t="s">
        <v>1162</v>
      </c>
      <c r="M4415" s="64" t="s">
        <v>837</v>
      </c>
      <c r="N4415" s="64" t="s">
        <v>98</v>
      </c>
    </row>
    <row r="4416" spans="1:14" x14ac:dyDescent="0.25">
      <c r="A4416" t="s">
        <v>834</v>
      </c>
      <c r="B4416" s="1" t="s">
        <v>1048</v>
      </c>
      <c r="C4416" s="291" t="s">
        <v>924</v>
      </c>
      <c r="D4416" s="1" t="s">
        <v>837</v>
      </c>
      <c r="E4416" s="1">
        <v>15.8</v>
      </c>
      <c r="J4416" s="64" t="s">
        <v>834</v>
      </c>
      <c r="K4416" s="64" t="s">
        <v>1140</v>
      </c>
      <c r="L4416" s="64" t="s">
        <v>1163</v>
      </c>
      <c r="M4416" s="64" t="s">
        <v>837</v>
      </c>
      <c r="N4416" s="64" t="s">
        <v>98</v>
      </c>
    </row>
    <row r="4417" spans="1:14" x14ac:dyDescent="0.25">
      <c r="A4417" t="s">
        <v>834</v>
      </c>
      <c r="B4417" s="1" t="s">
        <v>1048</v>
      </c>
      <c r="C4417" s="291" t="s">
        <v>925</v>
      </c>
      <c r="D4417" s="1" t="s">
        <v>837</v>
      </c>
      <c r="E4417" s="1">
        <v>15.3</v>
      </c>
      <c r="J4417" s="64" t="s">
        <v>834</v>
      </c>
      <c r="K4417" s="64" t="s">
        <v>1140</v>
      </c>
      <c r="L4417" s="64" t="s">
        <v>1164</v>
      </c>
      <c r="M4417" s="64" t="s">
        <v>837</v>
      </c>
      <c r="N4417" s="64" t="s">
        <v>98</v>
      </c>
    </row>
    <row r="4418" spans="1:14" x14ac:dyDescent="0.25">
      <c r="A4418" t="s">
        <v>834</v>
      </c>
      <c r="B4418" s="1" t="s">
        <v>1048</v>
      </c>
      <c r="C4418" s="291" t="s">
        <v>1030</v>
      </c>
      <c r="D4418" s="1" t="s">
        <v>837</v>
      </c>
      <c r="E4418" s="1">
        <v>25.9</v>
      </c>
      <c r="J4418" s="64" t="s">
        <v>834</v>
      </c>
      <c r="K4418" s="64" t="s">
        <v>1140</v>
      </c>
      <c r="L4418" s="64" t="s">
        <v>1165</v>
      </c>
      <c r="M4418" s="64" t="s">
        <v>837</v>
      </c>
      <c r="N4418" s="64" t="s">
        <v>98</v>
      </c>
    </row>
    <row r="4419" spans="1:14" x14ac:dyDescent="0.25">
      <c r="A4419" t="s">
        <v>834</v>
      </c>
      <c r="B4419" s="1" t="s">
        <v>1048</v>
      </c>
      <c r="C4419" s="291" t="s">
        <v>1031</v>
      </c>
      <c r="D4419" s="1" t="s">
        <v>837</v>
      </c>
      <c r="E4419" s="1">
        <v>21.85</v>
      </c>
      <c r="J4419" s="64" t="s">
        <v>834</v>
      </c>
      <c r="K4419" s="64" t="s">
        <v>1140</v>
      </c>
      <c r="L4419" s="64" t="s">
        <v>1166</v>
      </c>
      <c r="M4419" s="64" t="s">
        <v>837</v>
      </c>
      <c r="N4419" s="64" t="s">
        <v>98</v>
      </c>
    </row>
    <row r="4420" spans="1:14" x14ac:dyDescent="0.25">
      <c r="A4420" t="s">
        <v>834</v>
      </c>
      <c r="B4420" s="1" t="s">
        <v>1048</v>
      </c>
      <c r="C4420" s="291" t="s">
        <v>926</v>
      </c>
      <c r="D4420" s="1">
        <v>0</v>
      </c>
      <c r="E4420" s="1" t="s">
        <v>98</v>
      </c>
      <c r="J4420" s="64" t="s">
        <v>834</v>
      </c>
      <c r="K4420" s="64" t="s">
        <v>1140</v>
      </c>
      <c r="L4420" s="64" t="s">
        <v>1167</v>
      </c>
      <c r="M4420" s="64" t="s">
        <v>837</v>
      </c>
      <c r="N4420" s="64" t="s">
        <v>98</v>
      </c>
    </row>
    <row r="4421" spans="1:14" x14ac:dyDescent="0.25">
      <c r="A4421" t="s">
        <v>834</v>
      </c>
      <c r="B4421" s="1" t="s">
        <v>1048</v>
      </c>
      <c r="C4421" s="291" t="s">
        <v>926</v>
      </c>
      <c r="D4421" s="1">
        <v>0</v>
      </c>
      <c r="E4421" s="1" t="s">
        <v>98</v>
      </c>
      <c r="J4421" s="64" t="s">
        <v>834</v>
      </c>
      <c r="K4421" s="64" t="s">
        <v>1140</v>
      </c>
      <c r="L4421" s="64" t="s">
        <v>1168</v>
      </c>
      <c r="M4421" s="64" t="s">
        <v>837</v>
      </c>
      <c r="N4421" s="64" t="s">
        <v>98</v>
      </c>
    </row>
    <row r="4422" spans="1:14" x14ac:dyDescent="0.25">
      <c r="A4422" t="s">
        <v>834</v>
      </c>
      <c r="B4422" s="1" t="s">
        <v>1048</v>
      </c>
      <c r="C4422" s="291" t="s">
        <v>926</v>
      </c>
      <c r="D4422" s="1">
        <v>0</v>
      </c>
      <c r="E4422" s="1" t="s">
        <v>98</v>
      </c>
      <c r="J4422" s="64" t="s">
        <v>834</v>
      </c>
      <c r="K4422" s="64" t="s">
        <v>1140</v>
      </c>
      <c r="L4422" s="64" t="s">
        <v>1169</v>
      </c>
      <c r="M4422" s="64" t="s">
        <v>837</v>
      </c>
      <c r="N4422" s="64" t="s">
        <v>98</v>
      </c>
    </row>
    <row r="4423" spans="1:14" x14ac:dyDescent="0.25">
      <c r="A4423" t="s">
        <v>834</v>
      </c>
      <c r="B4423" s="1" t="s">
        <v>1048</v>
      </c>
      <c r="C4423" s="291" t="s">
        <v>928</v>
      </c>
      <c r="D4423" s="1">
        <v>0</v>
      </c>
      <c r="E4423" s="1" t="s">
        <v>98</v>
      </c>
      <c r="J4423" s="64" t="s">
        <v>834</v>
      </c>
      <c r="K4423" s="64" t="s">
        <v>1140</v>
      </c>
      <c r="L4423" s="64" t="s">
        <v>1170</v>
      </c>
      <c r="M4423" s="64" t="s">
        <v>837</v>
      </c>
      <c r="N4423" s="64" t="s">
        <v>98</v>
      </c>
    </row>
    <row r="4424" spans="1:14" x14ac:dyDescent="0.25">
      <c r="A4424" t="s">
        <v>834</v>
      </c>
      <c r="B4424" s="1" t="s">
        <v>1048</v>
      </c>
      <c r="C4424" s="291" t="s">
        <v>928</v>
      </c>
      <c r="D4424" s="1">
        <v>0</v>
      </c>
      <c r="E4424" s="1" t="s">
        <v>98</v>
      </c>
      <c r="J4424" s="64" t="s">
        <v>834</v>
      </c>
      <c r="K4424" s="64" t="s">
        <v>1140</v>
      </c>
      <c r="L4424" s="64" t="s">
        <v>1171</v>
      </c>
      <c r="M4424" s="64" t="s">
        <v>837</v>
      </c>
      <c r="N4424" s="64" t="s">
        <v>98</v>
      </c>
    </row>
    <row r="4425" spans="1:14" x14ac:dyDescent="0.25">
      <c r="A4425" t="s">
        <v>834</v>
      </c>
      <c r="B4425" s="1" t="s">
        <v>1048</v>
      </c>
      <c r="C4425" s="291" t="s">
        <v>928</v>
      </c>
      <c r="D4425" s="1">
        <v>0</v>
      </c>
      <c r="E4425" s="1" t="s">
        <v>98</v>
      </c>
      <c r="J4425" s="64" t="s">
        <v>834</v>
      </c>
      <c r="K4425" s="64" t="s">
        <v>1140</v>
      </c>
      <c r="L4425" s="64" t="s">
        <v>1172</v>
      </c>
      <c r="M4425" s="64" t="s">
        <v>837</v>
      </c>
      <c r="N4425" s="64" t="s">
        <v>98</v>
      </c>
    </row>
    <row r="4426" spans="1:14" x14ac:dyDescent="0.25">
      <c r="A4426" t="s">
        <v>834</v>
      </c>
      <c r="B4426" s="1" t="s">
        <v>1048</v>
      </c>
      <c r="C4426" s="291" t="s">
        <v>928</v>
      </c>
      <c r="D4426" s="1">
        <v>0</v>
      </c>
      <c r="E4426" s="1" t="s">
        <v>98</v>
      </c>
      <c r="J4426" s="64" t="s">
        <v>834</v>
      </c>
      <c r="K4426" s="64" t="s">
        <v>1140</v>
      </c>
      <c r="L4426" s="64" t="s">
        <v>1173</v>
      </c>
      <c r="M4426" s="64" t="s">
        <v>837</v>
      </c>
      <c r="N4426" s="64" t="s">
        <v>98</v>
      </c>
    </row>
    <row r="4427" spans="1:14" x14ac:dyDescent="0.25">
      <c r="A4427" t="s">
        <v>834</v>
      </c>
      <c r="B4427" s="1" t="s">
        <v>1048</v>
      </c>
      <c r="C4427" s="291" t="s">
        <v>930</v>
      </c>
      <c r="D4427" s="1">
        <v>0</v>
      </c>
      <c r="E4427" s="1" t="s">
        <v>98</v>
      </c>
      <c r="J4427" s="64" t="s">
        <v>834</v>
      </c>
      <c r="K4427" s="64" t="s">
        <v>1140</v>
      </c>
      <c r="L4427" s="64" t="s">
        <v>1174</v>
      </c>
      <c r="M4427" s="64" t="s">
        <v>837</v>
      </c>
      <c r="N4427" s="64" t="s">
        <v>98</v>
      </c>
    </row>
    <row r="4428" spans="1:14" x14ac:dyDescent="0.25">
      <c r="A4428" t="s">
        <v>834</v>
      </c>
      <c r="B4428" s="1" t="s">
        <v>1048</v>
      </c>
      <c r="C4428" s="291" t="s">
        <v>930</v>
      </c>
      <c r="D4428" s="1">
        <v>0</v>
      </c>
      <c r="E4428" s="1" t="s">
        <v>98</v>
      </c>
      <c r="J4428" s="64" t="s">
        <v>834</v>
      </c>
      <c r="K4428" s="64" t="s">
        <v>1140</v>
      </c>
      <c r="L4428" s="64" t="s">
        <v>1175</v>
      </c>
      <c r="M4428" s="64" t="s">
        <v>837</v>
      </c>
      <c r="N4428" s="64" t="s">
        <v>98</v>
      </c>
    </row>
    <row r="4429" spans="1:14" x14ac:dyDescent="0.25">
      <c r="A4429" t="s">
        <v>834</v>
      </c>
      <c r="B4429" s="1" t="s">
        <v>1048</v>
      </c>
      <c r="C4429" s="291" t="s">
        <v>930</v>
      </c>
      <c r="D4429" s="1">
        <v>0</v>
      </c>
      <c r="E4429" s="1" t="s">
        <v>98</v>
      </c>
      <c r="J4429" s="64" t="s">
        <v>834</v>
      </c>
      <c r="K4429" s="64" t="s">
        <v>1140</v>
      </c>
      <c r="L4429" s="64" t="s">
        <v>1176</v>
      </c>
      <c r="M4429" s="64" t="s">
        <v>837</v>
      </c>
      <c r="N4429" s="64" t="s">
        <v>98</v>
      </c>
    </row>
    <row r="4430" spans="1:14" x14ac:dyDescent="0.25">
      <c r="A4430" t="s">
        <v>834</v>
      </c>
      <c r="B4430" s="1" t="s">
        <v>1048</v>
      </c>
      <c r="C4430" s="291" t="s">
        <v>930</v>
      </c>
      <c r="D4430" s="1">
        <v>0</v>
      </c>
      <c r="E4430" s="1" t="s">
        <v>98</v>
      </c>
      <c r="J4430" s="64" t="s">
        <v>834</v>
      </c>
      <c r="K4430" s="64" t="s">
        <v>1140</v>
      </c>
      <c r="L4430" s="64" t="s">
        <v>1177</v>
      </c>
      <c r="M4430" s="64" t="s">
        <v>837</v>
      </c>
      <c r="N4430" s="64" t="s">
        <v>98</v>
      </c>
    </row>
    <row r="4431" spans="1:14" x14ac:dyDescent="0.25">
      <c r="A4431" t="s">
        <v>834</v>
      </c>
      <c r="B4431" s="1" t="s">
        <v>1048</v>
      </c>
      <c r="C4431" s="291" t="s">
        <v>935</v>
      </c>
      <c r="D4431" s="1" t="s">
        <v>837</v>
      </c>
      <c r="E4431" s="1">
        <v>19.100000000000001</v>
      </c>
      <c r="J4431" s="64" t="s">
        <v>834</v>
      </c>
      <c r="K4431" s="64" t="s">
        <v>1140</v>
      </c>
      <c r="L4431" s="64" t="s">
        <v>1178</v>
      </c>
      <c r="M4431" s="64" t="s">
        <v>837</v>
      </c>
      <c r="N4431" s="64" t="s">
        <v>98</v>
      </c>
    </row>
    <row r="4432" spans="1:14" x14ac:dyDescent="0.25">
      <c r="A4432" t="s">
        <v>834</v>
      </c>
      <c r="B4432" s="1" t="s">
        <v>1048</v>
      </c>
      <c r="C4432" s="291" t="s">
        <v>936</v>
      </c>
      <c r="D4432" s="1" t="s">
        <v>837</v>
      </c>
      <c r="E4432" s="1">
        <v>18</v>
      </c>
      <c r="J4432" s="64" t="s">
        <v>834</v>
      </c>
      <c r="K4432" s="64" t="s">
        <v>1140</v>
      </c>
      <c r="L4432" s="64" t="s">
        <v>1179</v>
      </c>
      <c r="M4432" s="64" t="s">
        <v>837</v>
      </c>
      <c r="N4432" s="64" t="s">
        <v>98</v>
      </c>
    </row>
    <row r="4433" spans="1:14" x14ac:dyDescent="0.25">
      <c r="A4433" t="s">
        <v>834</v>
      </c>
      <c r="B4433" s="1" t="s">
        <v>1048</v>
      </c>
      <c r="C4433" s="291" t="s">
        <v>937</v>
      </c>
      <c r="D4433" s="1" t="s">
        <v>837</v>
      </c>
      <c r="E4433" s="1">
        <v>17.899999999999999</v>
      </c>
      <c r="J4433" s="64" t="s">
        <v>834</v>
      </c>
      <c r="K4433" s="64" t="s">
        <v>1140</v>
      </c>
      <c r="L4433" s="64" t="s">
        <v>1180</v>
      </c>
      <c r="M4433" s="64" t="s">
        <v>837</v>
      </c>
      <c r="N4433" s="64" t="s">
        <v>98</v>
      </c>
    </row>
    <row r="4434" spans="1:14" x14ac:dyDescent="0.25">
      <c r="A4434" t="s">
        <v>834</v>
      </c>
      <c r="B4434" s="1" t="s">
        <v>1048</v>
      </c>
      <c r="C4434" s="291" t="s">
        <v>1034</v>
      </c>
      <c r="D4434" s="1" t="s">
        <v>837</v>
      </c>
      <c r="E4434" s="1">
        <v>25.65</v>
      </c>
      <c r="J4434" s="64" t="s">
        <v>834</v>
      </c>
      <c r="K4434" s="64" t="s">
        <v>1181</v>
      </c>
      <c r="L4434" s="64" t="s">
        <v>1141</v>
      </c>
      <c r="M4434" s="64" t="s">
        <v>837</v>
      </c>
      <c r="N4434" s="64" t="s">
        <v>98</v>
      </c>
    </row>
    <row r="4435" spans="1:14" x14ac:dyDescent="0.25">
      <c r="A4435" t="s">
        <v>834</v>
      </c>
      <c r="B4435" s="1" t="s">
        <v>1048</v>
      </c>
      <c r="C4435" s="291" t="s">
        <v>1035</v>
      </c>
      <c r="D4435" s="1" t="s">
        <v>837</v>
      </c>
      <c r="E4435" s="1">
        <v>26.28</v>
      </c>
      <c r="J4435" s="64" t="s">
        <v>834</v>
      </c>
      <c r="K4435" s="64" t="s">
        <v>1181</v>
      </c>
      <c r="L4435" s="64" t="s">
        <v>1142</v>
      </c>
      <c r="M4435" s="64" t="s">
        <v>837</v>
      </c>
      <c r="N4435" s="64" t="s">
        <v>98</v>
      </c>
    </row>
    <row r="4436" spans="1:14" x14ac:dyDescent="0.25">
      <c r="A4436" t="s">
        <v>834</v>
      </c>
      <c r="B4436" s="1" t="s">
        <v>1048</v>
      </c>
      <c r="C4436" s="291" t="s">
        <v>938</v>
      </c>
      <c r="D4436" s="1">
        <v>0</v>
      </c>
      <c r="E4436" s="1" t="s">
        <v>98</v>
      </c>
      <c r="J4436" s="64" t="s">
        <v>834</v>
      </c>
      <c r="K4436" s="64" t="s">
        <v>1181</v>
      </c>
      <c r="L4436" s="64" t="s">
        <v>1143</v>
      </c>
      <c r="M4436" s="64" t="s">
        <v>837</v>
      </c>
      <c r="N4436" s="64" t="s">
        <v>98</v>
      </c>
    </row>
    <row r="4437" spans="1:14" x14ac:dyDescent="0.25">
      <c r="A4437" t="s">
        <v>834</v>
      </c>
      <c r="B4437" s="1" t="s">
        <v>1048</v>
      </c>
      <c r="C4437" s="291" t="s">
        <v>938</v>
      </c>
      <c r="D4437" s="1">
        <v>0</v>
      </c>
      <c r="E4437" s="1" t="s">
        <v>98</v>
      </c>
      <c r="J4437" s="64" t="s">
        <v>834</v>
      </c>
      <c r="K4437" s="64" t="s">
        <v>1181</v>
      </c>
      <c r="L4437" s="64" t="s">
        <v>1144</v>
      </c>
      <c r="M4437" s="64" t="s">
        <v>837</v>
      </c>
      <c r="N4437" s="64" t="s">
        <v>98</v>
      </c>
    </row>
    <row r="4438" spans="1:14" x14ac:dyDescent="0.25">
      <c r="A4438" t="s">
        <v>834</v>
      </c>
      <c r="B4438" s="1" t="s">
        <v>1048</v>
      </c>
      <c r="C4438" s="291" t="s">
        <v>938</v>
      </c>
      <c r="D4438" s="1">
        <v>0</v>
      </c>
      <c r="E4438" s="1" t="s">
        <v>98</v>
      </c>
      <c r="J4438" s="64" t="s">
        <v>834</v>
      </c>
      <c r="K4438" s="64" t="s">
        <v>1181</v>
      </c>
      <c r="L4438" s="64" t="s">
        <v>1145</v>
      </c>
      <c r="M4438" s="64" t="s">
        <v>837</v>
      </c>
      <c r="N4438" s="64" t="s">
        <v>98</v>
      </c>
    </row>
    <row r="4439" spans="1:14" x14ac:dyDescent="0.25">
      <c r="A4439" t="s">
        <v>834</v>
      </c>
      <c r="B4439" s="1" t="s">
        <v>1048</v>
      </c>
      <c r="C4439" s="291" t="s">
        <v>938</v>
      </c>
      <c r="D4439" s="1">
        <v>0</v>
      </c>
      <c r="E4439" s="1" t="s">
        <v>98</v>
      </c>
      <c r="J4439" s="64" t="s">
        <v>834</v>
      </c>
      <c r="K4439" s="64" t="s">
        <v>1181</v>
      </c>
      <c r="L4439" s="64" t="s">
        <v>1146</v>
      </c>
      <c r="M4439" s="64" t="s">
        <v>837</v>
      </c>
      <c r="N4439" s="64" t="s">
        <v>98</v>
      </c>
    </row>
    <row r="4440" spans="1:14" x14ac:dyDescent="0.25">
      <c r="A4440" t="s">
        <v>834</v>
      </c>
      <c r="B4440" s="1" t="s">
        <v>1048</v>
      </c>
      <c r="C4440" s="291" t="s">
        <v>940</v>
      </c>
      <c r="D4440" s="1">
        <v>0</v>
      </c>
      <c r="E4440" s="1" t="s">
        <v>98</v>
      </c>
      <c r="J4440" s="64" t="s">
        <v>834</v>
      </c>
      <c r="K4440" s="64" t="s">
        <v>1181</v>
      </c>
      <c r="L4440" s="64" t="s">
        <v>1147</v>
      </c>
      <c r="M4440" s="64" t="s">
        <v>837</v>
      </c>
      <c r="N4440" s="64" t="s">
        <v>98</v>
      </c>
    </row>
    <row r="4441" spans="1:14" x14ac:dyDescent="0.25">
      <c r="A4441" t="s">
        <v>834</v>
      </c>
      <c r="B4441" s="1" t="s">
        <v>1048</v>
      </c>
      <c r="C4441" s="291" t="s">
        <v>940</v>
      </c>
      <c r="D4441" s="1">
        <v>0</v>
      </c>
      <c r="E4441" s="1" t="s">
        <v>98</v>
      </c>
      <c r="J4441" s="64" t="s">
        <v>834</v>
      </c>
      <c r="K4441" s="64" t="s">
        <v>1181</v>
      </c>
      <c r="L4441" s="64" t="s">
        <v>1148</v>
      </c>
      <c r="M4441" s="64" t="s">
        <v>837</v>
      </c>
      <c r="N4441" s="64" t="s">
        <v>98</v>
      </c>
    </row>
    <row r="4442" spans="1:14" x14ac:dyDescent="0.25">
      <c r="A4442" t="s">
        <v>834</v>
      </c>
      <c r="B4442" s="1" t="s">
        <v>1048</v>
      </c>
      <c r="C4442" s="291" t="s">
        <v>940</v>
      </c>
      <c r="D4442" s="1">
        <v>0</v>
      </c>
      <c r="E4442" s="1" t="s">
        <v>98</v>
      </c>
      <c r="J4442" s="64" t="s">
        <v>834</v>
      </c>
      <c r="K4442" s="64" t="s">
        <v>1181</v>
      </c>
      <c r="L4442" s="64" t="s">
        <v>1149</v>
      </c>
      <c r="M4442" s="64" t="s">
        <v>837</v>
      </c>
      <c r="N4442" s="64" t="s">
        <v>98</v>
      </c>
    </row>
    <row r="4443" spans="1:14" x14ac:dyDescent="0.25">
      <c r="A4443" t="s">
        <v>834</v>
      </c>
      <c r="B4443" s="1" t="s">
        <v>1048</v>
      </c>
      <c r="C4443" s="291" t="s">
        <v>940</v>
      </c>
      <c r="D4443" s="1">
        <v>0</v>
      </c>
      <c r="E4443" s="1" t="s">
        <v>98</v>
      </c>
      <c r="J4443" s="64" t="s">
        <v>834</v>
      </c>
      <c r="K4443" s="64" t="s">
        <v>1181</v>
      </c>
      <c r="L4443" s="64" t="s">
        <v>1150</v>
      </c>
      <c r="M4443" s="64" t="s">
        <v>837</v>
      </c>
      <c r="N4443" s="64" t="s">
        <v>98</v>
      </c>
    </row>
    <row r="4444" spans="1:14" x14ac:dyDescent="0.25">
      <c r="A4444" t="s">
        <v>834</v>
      </c>
      <c r="B4444" s="1" t="s">
        <v>1048</v>
      </c>
      <c r="C4444" s="291" t="s">
        <v>942</v>
      </c>
      <c r="D4444" s="1">
        <v>0</v>
      </c>
      <c r="E4444" s="1" t="s">
        <v>98</v>
      </c>
      <c r="J4444" s="64" t="s">
        <v>834</v>
      </c>
      <c r="K4444" s="64" t="s">
        <v>1181</v>
      </c>
      <c r="L4444" s="64" t="s">
        <v>1151</v>
      </c>
      <c r="M4444" s="64" t="s">
        <v>837</v>
      </c>
      <c r="N4444" s="64" t="s">
        <v>98</v>
      </c>
    </row>
    <row r="4445" spans="1:14" x14ac:dyDescent="0.25">
      <c r="A4445" t="s">
        <v>834</v>
      </c>
      <c r="B4445" s="1" t="s">
        <v>1048</v>
      </c>
      <c r="C4445" s="291" t="s">
        <v>942</v>
      </c>
      <c r="D4445" s="1">
        <v>0</v>
      </c>
      <c r="E4445" s="1" t="s">
        <v>98</v>
      </c>
      <c r="J4445" s="64" t="s">
        <v>834</v>
      </c>
      <c r="K4445" s="64" t="s">
        <v>1181</v>
      </c>
      <c r="L4445" s="64" t="s">
        <v>1152</v>
      </c>
      <c r="M4445" s="64" t="s">
        <v>837</v>
      </c>
      <c r="N4445" s="64" t="s">
        <v>98</v>
      </c>
    </row>
    <row r="4446" spans="1:14" x14ac:dyDescent="0.25">
      <c r="A4446" t="s">
        <v>834</v>
      </c>
      <c r="B4446" s="1" t="s">
        <v>1048</v>
      </c>
      <c r="C4446" s="291" t="s">
        <v>942</v>
      </c>
      <c r="D4446" s="1">
        <v>0</v>
      </c>
      <c r="E4446" s="1" t="s">
        <v>98</v>
      </c>
      <c r="J4446" s="64" t="s">
        <v>834</v>
      </c>
      <c r="K4446" s="64" t="s">
        <v>1181</v>
      </c>
      <c r="L4446" s="64" t="s">
        <v>1153</v>
      </c>
      <c r="M4446" s="64" t="s">
        <v>837</v>
      </c>
      <c r="N4446" s="64" t="s">
        <v>98</v>
      </c>
    </row>
    <row r="4447" spans="1:14" x14ac:dyDescent="0.25">
      <c r="A4447" t="s">
        <v>834</v>
      </c>
      <c r="B4447" s="1" t="s">
        <v>1048</v>
      </c>
      <c r="C4447" s="291" t="s">
        <v>942</v>
      </c>
      <c r="D4447" s="1">
        <v>0</v>
      </c>
      <c r="E4447" s="1" t="s">
        <v>98</v>
      </c>
      <c r="J4447" s="64" t="s">
        <v>834</v>
      </c>
      <c r="K4447" s="64" t="s">
        <v>1181</v>
      </c>
      <c r="L4447" s="64" t="s">
        <v>1154</v>
      </c>
      <c r="M4447" s="64" t="s">
        <v>837</v>
      </c>
      <c r="N4447" s="64" t="s">
        <v>98</v>
      </c>
    </row>
    <row r="4448" spans="1:14" x14ac:dyDescent="0.25">
      <c r="A4448" t="s">
        <v>834</v>
      </c>
      <c r="B4448" s="1" t="s">
        <v>1048</v>
      </c>
      <c r="C4448" s="291" t="s">
        <v>947</v>
      </c>
      <c r="D4448" s="1" t="s">
        <v>837</v>
      </c>
      <c r="E4448" s="1">
        <v>28.4</v>
      </c>
      <c r="J4448" s="64" t="s">
        <v>834</v>
      </c>
      <c r="K4448" s="64" t="s">
        <v>1181</v>
      </c>
      <c r="L4448" s="64" t="s">
        <v>1155</v>
      </c>
      <c r="M4448" s="64" t="s">
        <v>837</v>
      </c>
      <c r="N4448" s="64" t="s">
        <v>98</v>
      </c>
    </row>
    <row r="4449" spans="1:14" x14ac:dyDescent="0.25">
      <c r="A4449" t="s">
        <v>834</v>
      </c>
      <c r="B4449" s="1" t="s">
        <v>1048</v>
      </c>
      <c r="C4449" s="291" t="s">
        <v>948</v>
      </c>
      <c r="D4449" s="1" t="s">
        <v>837</v>
      </c>
      <c r="E4449" s="1">
        <v>21.6</v>
      </c>
      <c r="J4449" s="64" t="s">
        <v>834</v>
      </c>
      <c r="K4449" s="64" t="s">
        <v>1181</v>
      </c>
      <c r="L4449" s="64" t="s">
        <v>1156</v>
      </c>
      <c r="M4449" s="64" t="s">
        <v>837</v>
      </c>
      <c r="N4449" s="64" t="s">
        <v>98</v>
      </c>
    </row>
    <row r="4450" spans="1:14" x14ac:dyDescent="0.25">
      <c r="A4450" t="s">
        <v>834</v>
      </c>
      <c r="B4450" s="1" t="s">
        <v>1048</v>
      </c>
      <c r="C4450" s="291" t="s">
        <v>949</v>
      </c>
      <c r="D4450" s="1" t="s">
        <v>837</v>
      </c>
      <c r="E4450" s="1">
        <v>18.899999999999999</v>
      </c>
      <c r="J4450" s="64" t="s">
        <v>834</v>
      </c>
      <c r="K4450" s="64" t="s">
        <v>1181</v>
      </c>
      <c r="L4450" s="64" t="s">
        <v>1157</v>
      </c>
      <c r="M4450" s="64" t="s">
        <v>837</v>
      </c>
      <c r="N4450" s="64" t="s">
        <v>98</v>
      </c>
    </row>
    <row r="4451" spans="1:14" x14ac:dyDescent="0.25">
      <c r="A4451" t="s">
        <v>834</v>
      </c>
      <c r="B4451" s="1" t="s">
        <v>1048</v>
      </c>
      <c r="C4451" s="291" t="s">
        <v>1038</v>
      </c>
      <c r="D4451" s="1" t="s">
        <v>837</v>
      </c>
      <c r="E4451" s="1">
        <v>28.99</v>
      </c>
      <c r="J4451" s="64" t="s">
        <v>834</v>
      </c>
      <c r="K4451" s="64" t="s">
        <v>1181</v>
      </c>
      <c r="L4451" s="64" t="s">
        <v>1158</v>
      </c>
      <c r="M4451" s="64" t="s">
        <v>837</v>
      </c>
      <c r="N4451" s="64" t="s">
        <v>98</v>
      </c>
    </row>
    <row r="4452" spans="1:14" x14ac:dyDescent="0.25">
      <c r="A4452" t="s">
        <v>834</v>
      </c>
      <c r="B4452" s="1" t="s">
        <v>1048</v>
      </c>
      <c r="C4452" s="291" t="s">
        <v>1039</v>
      </c>
      <c r="D4452" s="1" t="s">
        <v>837</v>
      </c>
      <c r="E4452" s="1">
        <v>28.2</v>
      </c>
      <c r="J4452" s="64" t="s">
        <v>834</v>
      </c>
      <c r="K4452" s="64" t="s">
        <v>1181</v>
      </c>
      <c r="L4452" s="64" t="s">
        <v>1159</v>
      </c>
      <c r="M4452" s="64" t="s">
        <v>837</v>
      </c>
      <c r="N4452" s="64" t="s">
        <v>98</v>
      </c>
    </row>
    <row r="4453" spans="1:14" x14ac:dyDescent="0.25">
      <c r="A4453" t="s">
        <v>834</v>
      </c>
      <c r="B4453" s="1" t="s">
        <v>1048</v>
      </c>
      <c r="C4453" s="291" t="s">
        <v>950</v>
      </c>
      <c r="D4453" s="1">
        <v>0</v>
      </c>
      <c r="E4453" s="1" t="s">
        <v>98</v>
      </c>
      <c r="J4453" s="64" t="s">
        <v>834</v>
      </c>
      <c r="K4453" s="64" t="s">
        <v>1181</v>
      </c>
      <c r="L4453" s="64" t="s">
        <v>1160</v>
      </c>
      <c r="M4453" s="64" t="s">
        <v>837</v>
      </c>
      <c r="N4453" s="64" t="s">
        <v>98</v>
      </c>
    </row>
    <row r="4454" spans="1:14" x14ac:dyDescent="0.25">
      <c r="A4454" t="s">
        <v>834</v>
      </c>
      <c r="B4454" s="1" t="s">
        <v>1048</v>
      </c>
      <c r="C4454" s="291" t="s">
        <v>950</v>
      </c>
      <c r="D4454" s="1">
        <v>0</v>
      </c>
      <c r="E4454" s="1" t="s">
        <v>98</v>
      </c>
      <c r="J4454" s="64" t="s">
        <v>834</v>
      </c>
      <c r="K4454" s="64" t="s">
        <v>1181</v>
      </c>
      <c r="L4454" s="64" t="s">
        <v>1161</v>
      </c>
      <c r="M4454" s="64" t="s">
        <v>837</v>
      </c>
      <c r="N4454" s="64" t="s">
        <v>98</v>
      </c>
    </row>
    <row r="4455" spans="1:14" x14ac:dyDescent="0.25">
      <c r="A4455" t="s">
        <v>834</v>
      </c>
      <c r="B4455" s="1" t="s">
        <v>1048</v>
      </c>
      <c r="C4455" s="291" t="s">
        <v>950</v>
      </c>
      <c r="D4455" s="1">
        <v>0</v>
      </c>
      <c r="E4455" s="1" t="s">
        <v>98</v>
      </c>
      <c r="J4455" s="64" t="s">
        <v>834</v>
      </c>
      <c r="K4455" s="64" t="s">
        <v>1181</v>
      </c>
      <c r="L4455" s="64" t="s">
        <v>1162</v>
      </c>
      <c r="M4455" s="64" t="s">
        <v>837</v>
      </c>
      <c r="N4455" s="64" t="s">
        <v>98</v>
      </c>
    </row>
    <row r="4456" spans="1:14" x14ac:dyDescent="0.25">
      <c r="A4456" t="s">
        <v>834</v>
      </c>
      <c r="B4456" s="1" t="s">
        <v>1048</v>
      </c>
      <c r="C4456" s="291" t="s">
        <v>950</v>
      </c>
      <c r="D4456" s="1">
        <v>0</v>
      </c>
      <c r="E4456" s="1" t="s">
        <v>98</v>
      </c>
      <c r="J4456" s="64" t="s">
        <v>834</v>
      </c>
      <c r="K4456" s="64" t="s">
        <v>1181</v>
      </c>
      <c r="L4456" s="64" t="s">
        <v>1163</v>
      </c>
      <c r="M4456" s="64" t="s">
        <v>837</v>
      </c>
      <c r="N4456" s="64" t="s">
        <v>98</v>
      </c>
    </row>
    <row r="4457" spans="1:14" x14ac:dyDescent="0.25">
      <c r="A4457" t="s">
        <v>834</v>
      </c>
      <c r="B4457" s="1" t="s">
        <v>1048</v>
      </c>
      <c r="C4457" s="291" t="s">
        <v>952</v>
      </c>
      <c r="D4457" s="1">
        <v>0</v>
      </c>
      <c r="E4457" s="1" t="s">
        <v>98</v>
      </c>
      <c r="J4457" s="64" t="s">
        <v>834</v>
      </c>
      <c r="K4457" s="64" t="s">
        <v>1181</v>
      </c>
      <c r="L4457" s="64" t="s">
        <v>1164</v>
      </c>
      <c r="M4457" s="64" t="s">
        <v>837</v>
      </c>
      <c r="N4457" s="64" t="s">
        <v>98</v>
      </c>
    </row>
    <row r="4458" spans="1:14" x14ac:dyDescent="0.25">
      <c r="A4458" t="s">
        <v>834</v>
      </c>
      <c r="B4458" s="1" t="s">
        <v>1048</v>
      </c>
      <c r="C4458" s="291" t="s">
        <v>952</v>
      </c>
      <c r="D4458" s="1">
        <v>0</v>
      </c>
      <c r="E4458" s="1" t="s">
        <v>98</v>
      </c>
      <c r="J4458" s="64" t="s">
        <v>834</v>
      </c>
      <c r="K4458" s="64" t="s">
        <v>1181</v>
      </c>
      <c r="L4458" s="64" t="s">
        <v>1165</v>
      </c>
      <c r="M4458" s="64" t="s">
        <v>837</v>
      </c>
      <c r="N4458" s="64" t="s">
        <v>98</v>
      </c>
    </row>
    <row r="4459" spans="1:14" x14ac:dyDescent="0.25">
      <c r="A4459" t="s">
        <v>834</v>
      </c>
      <c r="B4459" s="1" t="s">
        <v>1048</v>
      </c>
      <c r="C4459" s="291" t="s">
        <v>952</v>
      </c>
      <c r="D4459" s="1">
        <v>0</v>
      </c>
      <c r="E4459" s="1" t="s">
        <v>98</v>
      </c>
      <c r="J4459" s="64" t="s">
        <v>834</v>
      </c>
      <c r="K4459" s="64" t="s">
        <v>1181</v>
      </c>
      <c r="L4459" s="64" t="s">
        <v>1166</v>
      </c>
      <c r="M4459" s="64" t="s">
        <v>837</v>
      </c>
      <c r="N4459" s="64" t="s">
        <v>98</v>
      </c>
    </row>
    <row r="4460" spans="1:14" x14ac:dyDescent="0.25">
      <c r="A4460" t="s">
        <v>834</v>
      </c>
      <c r="B4460" s="1" t="s">
        <v>1048</v>
      </c>
      <c r="C4460" s="291" t="s">
        <v>952</v>
      </c>
      <c r="D4460" s="1">
        <v>0</v>
      </c>
      <c r="E4460" s="1" t="s">
        <v>98</v>
      </c>
      <c r="J4460" s="64" t="s">
        <v>834</v>
      </c>
      <c r="K4460" s="64" t="s">
        <v>1181</v>
      </c>
      <c r="L4460" s="64" t="s">
        <v>1167</v>
      </c>
      <c r="M4460" s="64" t="s">
        <v>837</v>
      </c>
      <c r="N4460" s="64" t="s">
        <v>98</v>
      </c>
    </row>
    <row r="4461" spans="1:14" x14ac:dyDescent="0.25">
      <c r="A4461" t="s">
        <v>834</v>
      </c>
      <c r="B4461" s="1" t="s">
        <v>1048</v>
      </c>
      <c r="C4461" s="291" t="s">
        <v>954</v>
      </c>
      <c r="D4461" s="1">
        <v>0</v>
      </c>
      <c r="E4461" s="1" t="s">
        <v>98</v>
      </c>
      <c r="J4461" s="64" t="s">
        <v>834</v>
      </c>
      <c r="K4461" s="64" t="s">
        <v>1181</v>
      </c>
      <c r="L4461" s="64" t="s">
        <v>1168</v>
      </c>
      <c r="M4461" s="64" t="s">
        <v>837</v>
      </c>
      <c r="N4461" s="64" t="s">
        <v>98</v>
      </c>
    </row>
    <row r="4462" spans="1:14" x14ac:dyDescent="0.25">
      <c r="A4462" t="s">
        <v>834</v>
      </c>
      <c r="B4462" s="1" t="s">
        <v>1048</v>
      </c>
      <c r="C4462" s="291" t="s">
        <v>954</v>
      </c>
      <c r="D4462" s="1">
        <v>0</v>
      </c>
      <c r="E4462" s="1" t="s">
        <v>98</v>
      </c>
      <c r="J4462" s="64" t="s">
        <v>834</v>
      </c>
      <c r="K4462" s="64" t="s">
        <v>1181</v>
      </c>
      <c r="L4462" s="64" t="s">
        <v>1169</v>
      </c>
      <c r="M4462" s="64" t="s">
        <v>837</v>
      </c>
      <c r="N4462" s="64" t="s">
        <v>98</v>
      </c>
    </row>
    <row r="4463" spans="1:14" x14ac:dyDescent="0.25">
      <c r="A4463" t="s">
        <v>834</v>
      </c>
      <c r="B4463" s="1" t="s">
        <v>1048</v>
      </c>
      <c r="C4463" s="291" t="s">
        <v>954</v>
      </c>
      <c r="D4463" s="1">
        <v>0</v>
      </c>
      <c r="E4463" s="1" t="s">
        <v>98</v>
      </c>
      <c r="J4463" s="64" t="s">
        <v>834</v>
      </c>
      <c r="K4463" s="64" t="s">
        <v>1181</v>
      </c>
      <c r="L4463" s="64" t="s">
        <v>1170</v>
      </c>
      <c r="M4463" s="64" t="s">
        <v>837</v>
      </c>
      <c r="N4463" s="64" t="s">
        <v>98</v>
      </c>
    </row>
    <row r="4464" spans="1:14" x14ac:dyDescent="0.25">
      <c r="A4464" t="s">
        <v>834</v>
      </c>
      <c r="B4464" s="1" t="s">
        <v>1048</v>
      </c>
      <c r="C4464" s="291" t="s">
        <v>954</v>
      </c>
      <c r="D4464" s="1">
        <v>0</v>
      </c>
      <c r="E4464" s="1" t="s">
        <v>98</v>
      </c>
      <c r="J4464" s="64" t="s">
        <v>834</v>
      </c>
      <c r="K4464" s="64" t="s">
        <v>1181</v>
      </c>
      <c r="L4464" s="64" t="s">
        <v>1171</v>
      </c>
      <c r="M4464" s="64" t="s">
        <v>837</v>
      </c>
      <c r="N4464" s="64" t="s">
        <v>98</v>
      </c>
    </row>
    <row r="4465" spans="1:14" x14ac:dyDescent="0.25">
      <c r="A4465" t="s">
        <v>834</v>
      </c>
      <c r="B4465" s="1" t="s">
        <v>1048</v>
      </c>
      <c r="C4465" s="291" t="s">
        <v>959</v>
      </c>
      <c r="D4465" s="1" t="s">
        <v>837</v>
      </c>
      <c r="E4465" s="1">
        <v>29.7</v>
      </c>
      <c r="J4465" s="64" t="s">
        <v>834</v>
      </c>
      <c r="K4465" s="64" t="s">
        <v>1181</v>
      </c>
      <c r="L4465" s="64" t="s">
        <v>1172</v>
      </c>
      <c r="M4465" s="64" t="s">
        <v>837</v>
      </c>
      <c r="N4465" s="64" t="s">
        <v>98</v>
      </c>
    </row>
    <row r="4466" spans="1:14" x14ac:dyDescent="0.25">
      <c r="A4466" t="s">
        <v>834</v>
      </c>
      <c r="B4466" s="1" t="s">
        <v>1048</v>
      </c>
      <c r="C4466" s="291" t="s">
        <v>960</v>
      </c>
      <c r="D4466" s="1" t="s">
        <v>837</v>
      </c>
      <c r="E4466" s="1">
        <v>28.5</v>
      </c>
      <c r="J4466" s="64" t="s">
        <v>834</v>
      </c>
      <c r="K4466" s="64" t="s">
        <v>1181</v>
      </c>
      <c r="L4466" s="64" t="s">
        <v>1173</v>
      </c>
      <c r="M4466" s="64" t="s">
        <v>837</v>
      </c>
      <c r="N4466" s="64" t="s">
        <v>98</v>
      </c>
    </row>
    <row r="4467" spans="1:14" x14ac:dyDescent="0.25">
      <c r="A4467" t="s">
        <v>834</v>
      </c>
      <c r="B4467" s="1" t="s">
        <v>1048</v>
      </c>
      <c r="C4467" s="291" t="s">
        <v>961</v>
      </c>
      <c r="D4467" s="1" t="s">
        <v>837</v>
      </c>
      <c r="E4467" s="1">
        <v>28.5</v>
      </c>
      <c r="J4467" s="64" t="s">
        <v>834</v>
      </c>
      <c r="K4467" s="64" t="s">
        <v>1181</v>
      </c>
      <c r="L4467" s="64" t="s">
        <v>1174</v>
      </c>
      <c r="M4467" s="64" t="s">
        <v>837</v>
      </c>
      <c r="N4467" s="64" t="s">
        <v>98</v>
      </c>
    </row>
    <row r="4468" spans="1:14" x14ac:dyDescent="0.25">
      <c r="A4468" t="s">
        <v>834</v>
      </c>
      <c r="B4468" s="1" t="s">
        <v>1201</v>
      </c>
      <c r="C4468" s="291" t="s">
        <v>1202</v>
      </c>
      <c r="D4468" s="1" t="s">
        <v>837</v>
      </c>
      <c r="E4468" s="1">
        <v>16.399999999999999</v>
      </c>
      <c r="J4468" s="64" t="s">
        <v>834</v>
      </c>
      <c r="K4468" s="64" t="s">
        <v>1181</v>
      </c>
      <c r="L4468" s="64" t="s">
        <v>1175</v>
      </c>
      <c r="M4468" s="64" t="s">
        <v>837</v>
      </c>
      <c r="N4468" s="64" t="s">
        <v>98</v>
      </c>
    </row>
    <row r="4469" spans="1:14" x14ac:dyDescent="0.25">
      <c r="A4469" t="s">
        <v>834</v>
      </c>
      <c r="B4469" s="1" t="s">
        <v>1201</v>
      </c>
      <c r="C4469" s="291" t="s">
        <v>1203</v>
      </c>
      <c r="D4469" s="1" t="s">
        <v>837</v>
      </c>
      <c r="E4469" s="1">
        <v>14.8</v>
      </c>
      <c r="J4469" s="64" t="s">
        <v>834</v>
      </c>
      <c r="K4469" s="64" t="s">
        <v>1181</v>
      </c>
      <c r="L4469" s="64" t="s">
        <v>1176</v>
      </c>
      <c r="M4469" s="64" t="s">
        <v>837</v>
      </c>
      <c r="N4469" s="64" t="s">
        <v>98</v>
      </c>
    </row>
    <row r="4470" spans="1:14" x14ac:dyDescent="0.25">
      <c r="A4470" t="s">
        <v>834</v>
      </c>
      <c r="B4470" s="1" t="s">
        <v>1201</v>
      </c>
      <c r="C4470" s="291" t="s">
        <v>906</v>
      </c>
      <c r="D4470" s="1">
        <v>0</v>
      </c>
      <c r="E4470" s="1" t="s">
        <v>98</v>
      </c>
      <c r="J4470" s="64" t="s">
        <v>834</v>
      </c>
      <c r="K4470" s="64" t="s">
        <v>1181</v>
      </c>
      <c r="L4470" s="64" t="s">
        <v>1177</v>
      </c>
      <c r="M4470" s="64" t="s">
        <v>837</v>
      </c>
      <c r="N4470" s="64" t="s">
        <v>98</v>
      </c>
    </row>
    <row r="4471" spans="1:14" x14ac:dyDescent="0.25">
      <c r="A4471" t="s">
        <v>834</v>
      </c>
      <c r="B4471" s="1" t="s">
        <v>1201</v>
      </c>
      <c r="C4471" s="291" t="s">
        <v>908</v>
      </c>
      <c r="D4471" s="1">
        <v>0</v>
      </c>
      <c r="E4471" s="1" t="s">
        <v>98</v>
      </c>
      <c r="J4471" s="64" t="s">
        <v>834</v>
      </c>
      <c r="K4471" s="64" t="s">
        <v>1181</v>
      </c>
      <c r="L4471" s="64" t="s">
        <v>1178</v>
      </c>
      <c r="M4471" s="64" t="s">
        <v>837</v>
      </c>
      <c r="N4471" s="64" t="s">
        <v>98</v>
      </c>
    </row>
    <row r="4472" spans="1:14" x14ac:dyDescent="0.25">
      <c r="A4472" t="s">
        <v>834</v>
      </c>
      <c r="B4472" s="1" t="s">
        <v>1201</v>
      </c>
      <c r="C4472" s="291" t="s">
        <v>1204</v>
      </c>
      <c r="D4472" s="1" t="s">
        <v>837</v>
      </c>
      <c r="E4472" s="1">
        <v>21.9</v>
      </c>
      <c r="J4472" s="64" t="s">
        <v>834</v>
      </c>
      <c r="K4472" s="64" t="s">
        <v>1181</v>
      </c>
      <c r="L4472" s="64" t="s">
        <v>1179</v>
      </c>
      <c r="M4472" s="64" t="s">
        <v>837</v>
      </c>
      <c r="N4472" s="64" t="s">
        <v>98</v>
      </c>
    </row>
    <row r="4473" spans="1:14" x14ac:dyDescent="0.25">
      <c r="A4473" t="s">
        <v>834</v>
      </c>
      <c r="B4473" s="1" t="s">
        <v>1201</v>
      </c>
      <c r="C4473" s="291" t="s">
        <v>1205</v>
      </c>
      <c r="D4473" s="1" t="s">
        <v>837</v>
      </c>
      <c r="E4473" s="1">
        <v>22.9</v>
      </c>
      <c r="J4473" s="64" t="s">
        <v>834</v>
      </c>
      <c r="K4473" s="64" t="s">
        <v>1181</v>
      </c>
      <c r="L4473" s="64" t="s">
        <v>1180</v>
      </c>
      <c r="M4473" s="64" t="s">
        <v>837</v>
      </c>
      <c r="N4473" s="64" t="s">
        <v>98</v>
      </c>
    </row>
    <row r="4474" spans="1:14" x14ac:dyDescent="0.25">
      <c r="A4474" t="s">
        <v>834</v>
      </c>
      <c r="B4474" s="1" t="s">
        <v>1201</v>
      </c>
      <c r="C4474" s="291" t="s">
        <v>914</v>
      </c>
      <c r="D4474" s="1">
        <v>0</v>
      </c>
      <c r="E4474" s="1" t="s">
        <v>98</v>
      </c>
      <c r="J4474" s="64" t="s">
        <v>834</v>
      </c>
      <c r="K4474" s="64" t="s">
        <v>1182</v>
      </c>
      <c r="L4474" s="64" t="s">
        <v>907</v>
      </c>
      <c r="M4474" s="64">
        <v>0</v>
      </c>
      <c r="N4474" s="64" t="s">
        <v>98</v>
      </c>
    </row>
    <row r="4475" spans="1:14" x14ac:dyDescent="0.25">
      <c r="A4475" t="s">
        <v>834</v>
      </c>
      <c r="B4475" s="1" t="s">
        <v>1201</v>
      </c>
      <c r="C4475" s="291" t="s">
        <v>916</v>
      </c>
      <c r="D4475" s="1">
        <v>0</v>
      </c>
      <c r="E4475" s="1" t="s">
        <v>98</v>
      </c>
      <c r="J4475" s="64" t="s">
        <v>834</v>
      </c>
      <c r="K4475" s="64" t="s">
        <v>1182</v>
      </c>
      <c r="L4475" s="64" t="s">
        <v>909</v>
      </c>
      <c r="M4475" s="64">
        <v>0</v>
      </c>
      <c r="N4475" s="64" t="s">
        <v>98</v>
      </c>
    </row>
    <row r="4476" spans="1:14" x14ac:dyDescent="0.25">
      <c r="A4476" t="s">
        <v>834</v>
      </c>
      <c r="B4476" s="1" t="s">
        <v>1201</v>
      </c>
      <c r="C4476" s="291" t="s">
        <v>918</v>
      </c>
      <c r="D4476" s="1">
        <v>0</v>
      </c>
      <c r="E4476" s="1" t="s">
        <v>98</v>
      </c>
      <c r="J4476" s="64" t="s">
        <v>834</v>
      </c>
      <c r="K4476" s="64" t="s">
        <v>1182</v>
      </c>
      <c r="L4476" s="64" t="s">
        <v>910</v>
      </c>
      <c r="M4476" s="64" t="s">
        <v>837</v>
      </c>
      <c r="N4476" s="64">
        <v>7.6</v>
      </c>
    </row>
    <row r="4477" spans="1:14" x14ac:dyDescent="0.25">
      <c r="A4477" t="s">
        <v>834</v>
      </c>
      <c r="B4477" s="1" t="s">
        <v>1201</v>
      </c>
      <c r="C4477" s="291" t="s">
        <v>1206</v>
      </c>
      <c r="D4477" s="1" t="s">
        <v>837</v>
      </c>
      <c r="E4477" s="1">
        <v>34.5</v>
      </c>
      <c r="J4477" s="64" t="s">
        <v>834</v>
      </c>
      <c r="K4477" s="64" t="s">
        <v>1182</v>
      </c>
      <c r="L4477" s="64" t="s">
        <v>911</v>
      </c>
      <c r="M4477" s="64" t="s">
        <v>837</v>
      </c>
      <c r="N4477" s="64">
        <v>11.3</v>
      </c>
    </row>
    <row r="4478" spans="1:14" x14ac:dyDescent="0.25">
      <c r="A4478" t="s">
        <v>834</v>
      </c>
      <c r="B4478" s="1" t="s">
        <v>1201</v>
      </c>
      <c r="C4478" s="291" t="s">
        <v>1207</v>
      </c>
      <c r="D4478" s="1" t="s">
        <v>837</v>
      </c>
      <c r="E4478" s="1">
        <v>32.6</v>
      </c>
      <c r="J4478" s="64" t="s">
        <v>834</v>
      </c>
      <c r="K4478" s="64" t="s">
        <v>1182</v>
      </c>
      <c r="L4478" s="64" t="s">
        <v>915</v>
      </c>
      <c r="M4478" s="64">
        <v>0</v>
      </c>
      <c r="N4478" s="64" t="s">
        <v>98</v>
      </c>
    </row>
    <row r="4479" spans="1:14" x14ac:dyDescent="0.25">
      <c r="A4479" t="s">
        <v>834</v>
      </c>
      <c r="B4479" s="1" t="s">
        <v>1201</v>
      </c>
      <c r="C4479" s="291" t="s">
        <v>926</v>
      </c>
      <c r="D4479" s="1">
        <v>0</v>
      </c>
      <c r="E4479" s="1" t="s">
        <v>98</v>
      </c>
      <c r="J4479" s="64" t="s">
        <v>834</v>
      </c>
      <c r="K4479" s="64" t="s">
        <v>1182</v>
      </c>
      <c r="L4479" s="64" t="s">
        <v>917</v>
      </c>
      <c r="M4479" s="64">
        <v>0</v>
      </c>
      <c r="N4479" s="64" t="s">
        <v>98</v>
      </c>
    </row>
    <row r="4480" spans="1:14" x14ac:dyDescent="0.25">
      <c r="A4480" t="s">
        <v>834</v>
      </c>
      <c r="B4480" s="1" t="s">
        <v>1201</v>
      </c>
      <c r="C4480" s="291" t="s">
        <v>928</v>
      </c>
      <c r="D4480" s="1">
        <v>0</v>
      </c>
      <c r="E4480" s="1" t="s">
        <v>98</v>
      </c>
      <c r="J4480" s="64" t="s">
        <v>834</v>
      </c>
      <c r="K4480" s="64" t="s">
        <v>1182</v>
      </c>
      <c r="L4480" s="64" t="s">
        <v>919</v>
      </c>
      <c r="M4480" s="64">
        <v>0</v>
      </c>
      <c r="N4480" s="64" t="s">
        <v>98</v>
      </c>
    </row>
    <row r="4481" spans="1:14" x14ac:dyDescent="0.25">
      <c r="A4481" t="s">
        <v>834</v>
      </c>
      <c r="B4481" s="1" t="s">
        <v>1201</v>
      </c>
      <c r="C4481" s="291" t="s">
        <v>930</v>
      </c>
      <c r="D4481" s="1">
        <v>0</v>
      </c>
      <c r="E4481" s="1" t="s">
        <v>98</v>
      </c>
      <c r="J4481" s="64" t="s">
        <v>834</v>
      </c>
      <c r="K4481" s="64" t="s">
        <v>1182</v>
      </c>
      <c r="L4481" s="64" t="s">
        <v>920</v>
      </c>
      <c r="M4481" s="64" t="s">
        <v>837</v>
      </c>
      <c r="N4481" s="64">
        <v>12.3</v>
      </c>
    </row>
    <row r="4482" spans="1:14" x14ac:dyDescent="0.25">
      <c r="A4482" t="s">
        <v>834</v>
      </c>
      <c r="B4482" s="1" t="s">
        <v>1201</v>
      </c>
      <c r="C4482" s="291" t="s">
        <v>1208</v>
      </c>
      <c r="D4482" s="1" t="s">
        <v>837</v>
      </c>
      <c r="E4482" s="1">
        <v>28.9</v>
      </c>
      <c r="J4482" s="64" t="s">
        <v>834</v>
      </c>
      <c r="K4482" s="64" t="s">
        <v>1182</v>
      </c>
      <c r="L4482" s="64" t="s">
        <v>921</v>
      </c>
      <c r="M4482" s="64" t="s">
        <v>837</v>
      </c>
      <c r="N4482" s="64">
        <v>12.2</v>
      </c>
    </row>
    <row r="4483" spans="1:14" x14ac:dyDescent="0.25">
      <c r="A4483" t="s">
        <v>834</v>
      </c>
      <c r="B4483" s="1" t="s">
        <v>1201</v>
      </c>
      <c r="C4483" s="291" t="s">
        <v>1209</v>
      </c>
      <c r="D4483" s="1" t="s">
        <v>837</v>
      </c>
      <c r="E4483" s="1">
        <v>54.2</v>
      </c>
      <c r="J4483" s="64" t="s">
        <v>834</v>
      </c>
      <c r="K4483" s="64" t="s">
        <v>1182</v>
      </c>
      <c r="L4483" s="64" t="s">
        <v>922</v>
      </c>
      <c r="M4483" s="64" t="s">
        <v>837</v>
      </c>
      <c r="N4483" s="64">
        <v>16.5</v>
      </c>
    </row>
    <row r="4484" spans="1:14" x14ac:dyDescent="0.25">
      <c r="A4484" t="s">
        <v>834</v>
      </c>
      <c r="B4484" s="1" t="s">
        <v>1201</v>
      </c>
      <c r="C4484" s="291" t="s">
        <v>938</v>
      </c>
      <c r="D4484" s="1">
        <v>0</v>
      </c>
      <c r="E4484" s="1" t="s">
        <v>98</v>
      </c>
      <c r="J4484" s="64" t="s">
        <v>834</v>
      </c>
      <c r="K4484" s="64" t="s">
        <v>1182</v>
      </c>
      <c r="L4484" s="64" t="s">
        <v>927</v>
      </c>
      <c r="M4484" s="64">
        <v>0</v>
      </c>
      <c r="N4484" s="64" t="s">
        <v>98</v>
      </c>
    </row>
    <row r="4485" spans="1:14" x14ac:dyDescent="0.25">
      <c r="A4485" t="s">
        <v>834</v>
      </c>
      <c r="B4485" s="1" t="s">
        <v>1201</v>
      </c>
      <c r="C4485" s="291" t="s">
        <v>940</v>
      </c>
      <c r="D4485" s="1">
        <v>0</v>
      </c>
      <c r="E4485" s="1" t="s">
        <v>98</v>
      </c>
      <c r="J4485" s="64" t="s">
        <v>834</v>
      </c>
      <c r="K4485" s="64" t="s">
        <v>1182</v>
      </c>
      <c r="L4485" s="64" t="s">
        <v>929</v>
      </c>
      <c r="M4485" s="64">
        <v>0</v>
      </c>
      <c r="N4485" s="64" t="s">
        <v>98</v>
      </c>
    </row>
    <row r="4486" spans="1:14" x14ac:dyDescent="0.25">
      <c r="A4486" t="s">
        <v>834</v>
      </c>
      <c r="B4486" s="1" t="s">
        <v>1201</v>
      </c>
      <c r="C4486" s="291" t="s">
        <v>942</v>
      </c>
      <c r="D4486" s="1">
        <v>0</v>
      </c>
      <c r="E4486" s="1" t="s">
        <v>98</v>
      </c>
      <c r="J4486" s="64" t="s">
        <v>834</v>
      </c>
      <c r="K4486" s="64" t="s">
        <v>1182</v>
      </c>
      <c r="L4486" s="64" t="s">
        <v>931</v>
      </c>
      <c r="M4486" s="64">
        <v>0</v>
      </c>
      <c r="N4486" s="64" t="s">
        <v>98</v>
      </c>
    </row>
    <row r="4487" spans="1:14" x14ac:dyDescent="0.25">
      <c r="A4487" t="s">
        <v>834</v>
      </c>
      <c r="B4487" s="1" t="s">
        <v>1201</v>
      </c>
      <c r="C4487" s="291" t="s">
        <v>1210</v>
      </c>
      <c r="D4487" s="1" t="s">
        <v>837</v>
      </c>
      <c r="E4487" s="1">
        <v>66.400000000000006</v>
      </c>
      <c r="J4487" s="64" t="s">
        <v>834</v>
      </c>
      <c r="K4487" s="64" t="s">
        <v>1182</v>
      </c>
      <c r="L4487" s="64" t="s">
        <v>932</v>
      </c>
      <c r="M4487" s="64" t="s">
        <v>837</v>
      </c>
      <c r="N4487" s="64">
        <v>17</v>
      </c>
    </row>
    <row r="4488" spans="1:14" x14ac:dyDescent="0.25">
      <c r="A4488" t="s">
        <v>834</v>
      </c>
      <c r="B4488" s="1" t="s">
        <v>1201</v>
      </c>
      <c r="C4488" s="291" t="s">
        <v>1211</v>
      </c>
      <c r="D4488" s="1" t="s">
        <v>837</v>
      </c>
      <c r="E4488" s="1">
        <v>72.5</v>
      </c>
      <c r="J4488" s="64" t="s">
        <v>834</v>
      </c>
      <c r="K4488" s="64" t="s">
        <v>1182</v>
      </c>
      <c r="L4488" s="64" t="s">
        <v>933</v>
      </c>
      <c r="M4488" s="64" t="s">
        <v>837</v>
      </c>
      <c r="N4488" s="64">
        <v>18.100000000000001</v>
      </c>
    </row>
    <row r="4489" spans="1:14" x14ac:dyDescent="0.25">
      <c r="A4489" t="s">
        <v>834</v>
      </c>
      <c r="B4489" s="1" t="s">
        <v>1201</v>
      </c>
      <c r="C4489" s="291" t="s">
        <v>1212</v>
      </c>
      <c r="D4489" s="1" t="s">
        <v>837</v>
      </c>
      <c r="E4489" s="1">
        <v>68.099999999999994</v>
      </c>
      <c r="J4489" s="64" t="s">
        <v>834</v>
      </c>
      <c r="K4489" s="64" t="s">
        <v>1182</v>
      </c>
      <c r="L4489" s="64" t="s">
        <v>934</v>
      </c>
      <c r="M4489" s="64" t="s">
        <v>837</v>
      </c>
      <c r="N4489" s="64">
        <v>19.2</v>
      </c>
    </row>
    <row r="4490" spans="1:14" x14ac:dyDescent="0.25">
      <c r="A4490" t="s">
        <v>834</v>
      </c>
      <c r="B4490" s="1" t="s">
        <v>1201</v>
      </c>
      <c r="C4490" s="291" t="s">
        <v>950</v>
      </c>
      <c r="D4490" s="1">
        <v>0</v>
      </c>
      <c r="E4490" s="1" t="s">
        <v>98</v>
      </c>
      <c r="J4490" s="64" t="s">
        <v>834</v>
      </c>
      <c r="K4490" s="64" t="s">
        <v>1182</v>
      </c>
      <c r="L4490" s="64" t="s">
        <v>939</v>
      </c>
      <c r="M4490" s="64">
        <v>0</v>
      </c>
      <c r="N4490" s="64" t="s">
        <v>98</v>
      </c>
    </row>
    <row r="4491" spans="1:14" x14ac:dyDescent="0.25">
      <c r="A4491" t="s">
        <v>834</v>
      </c>
      <c r="B4491" s="1" t="s">
        <v>1201</v>
      </c>
      <c r="C4491" s="291" t="s">
        <v>952</v>
      </c>
      <c r="D4491" s="1">
        <v>0</v>
      </c>
      <c r="E4491" s="1" t="s">
        <v>98</v>
      </c>
      <c r="J4491" s="64" t="s">
        <v>834</v>
      </c>
      <c r="K4491" s="64" t="s">
        <v>1182</v>
      </c>
      <c r="L4491" s="64" t="s">
        <v>941</v>
      </c>
      <c r="M4491" s="64">
        <v>0</v>
      </c>
      <c r="N4491" s="64" t="s">
        <v>98</v>
      </c>
    </row>
    <row r="4492" spans="1:14" x14ac:dyDescent="0.25">
      <c r="A4492" t="s">
        <v>834</v>
      </c>
      <c r="B4492" s="1" t="s">
        <v>1214</v>
      </c>
      <c r="C4492" s="291" t="s">
        <v>902</v>
      </c>
      <c r="D4492" s="1">
        <v>0</v>
      </c>
      <c r="E4492" s="1" t="s">
        <v>98</v>
      </c>
      <c r="J4492" s="64" t="s">
        <v>834</v>
      </c>
      <c r="K4492" s="64" t="s">
        <v>1182</v>
      </c>
      <c r="L4492" s="64" t="s">
        <v>943</v>
      </c>
      <c r="M4492" s="64">
        <v>0</v>
      </c>
      <c r="N4492" s="64" t="s">
        <v>98</v>
      </c>
    </row>
    <row r="4493" spans="1:14" x14ac:dyDescent="0.25">
      <c r="A4493" t="s">
        <v>834</v>
      </c>
      <c r="B4493" s="1" t="s">
        <v>1214</v>
      </c>
      <c r="C4493" s="291" t="s">
        <v>905</v>
      </c>
      <c r="D4493" s="1" t="s">
        <v>837</v>
      </c>
      <c r="E4493" s="1">
        <v>10.1</v>
      </c>
      <c r="J4493" s="64" t="s">
        <v>834</v>
      </c>
      <c r="K4493" s="64" t="s">
        <v>1182</v>
      </c>
      <c r="L4493" s="64" t="s">
        <v>944</v>
      </c>
      <c r="M4493" s="64" t="s">
        <v>837</v>
      </c>
      <c r="N4493" s="64">
        <v>26.9</v>
      </c>
    </row>
    <row r="4494" spans="1:14" x14ac:dyDescent="0.25">
      <c r="A4494" t="s">
        <v>834</v>
      </c>
      <c r="B4494" s="1" t="s">
        <v>1214</v>
      </c>
      <c r="C4494" s="291" t="s">
        <v>1023</v>
      </c>
      <c r="D4494" s="1" t="s">
        <v>837</v>
      </c>
      <c r="E4494" s="1">
        <v>27.27</v>
      </c>
      <c r="J4494" s="64" t="s">
        <v>834</v>
      </c>
      <c r="K4494" s="64" t="s">
        <v>1182</v>
      </c>
      <c r="L4494" s="64" t="s">
        <v>945</v>
      </c>
      <c r="M4494" s="64" t="s">
        <v>837</v>
      </c>
      <c r="N4494" s="64">
        <v>28.3</v>
      </c>
    </row>
    <row r="4495" spans="1:14" x14ac:dyDescent="0.25">
      <c r="A4495" t="s">
        <v>834</v>
      </c>
      <c r="B4495" s="1" t="s">
        <v>1214</v>
      </c>
      <c r="C4495" s="291" t="s">
        <v>906</v>
      </c>
      <c r="D4495" s="1">
        <v>0</v>
      </c>
      <c r="E4495" s="1" t="s">
        <v>98</v>
      </c>
      <c r="J4495" s="64" t="s">
        <v>834</v>
      </c>
      <c r="K4495" s="64" t="s">
        <v>1182</v>
      </c>
      <c r="L4495" s="64" t="s">
        <v>946</v>
      </c>
      <c r="M4495" s="64" t="s">
        <v>837</v>
      </c>
      <c r="N4495" s="64">
        <v>28.8</v>
      </c>
    </row>
    <row r="4496" spans="1:14" x14ac:dyDescent="0.25">
      <c r="A4496" t="s">
        <v>834</v>
      </c>
      <c r="B4496" s="1" t="s">
        <v>1214</v>
      </c>
      <c r="C4496" s="291" t="s">
        <v>908</v>
      </c>
      <c r="D4496" s="1">
        <v>0</v>
      </c>
      <c r="E4496" s="1" t="s">
        <v>98</v>
      </c>
      <c r="J4496" s="64" t="s">
        <v>834</v>
      </c>
      <c r="K4496" s="64" t="s">
        <v>1182</v>
      </c>
      <c r="L4496" s="64" t="s">
        <v>951</v>
      </c>
      <c r="M4496" s="64">
        <v>0</v>
      </c>
      <c r="N4496" s="64" t="s">
        <v>98</v>
      </c>
    </row>
    <row r="4497" spans="1:14" x14ac:dyDescent="0.25">
      <c r="A4497" t="s">
        <v>834</v>
      </c>
      <c r="B4497" s="1" t="s">
        <v>1214</v>
      </c>
      <c r="C4497" s="291" t="s">
        <v>912</v>
      </c>
      <c r="D4497" s="1" t="s">
        <v>837</v>
      </c>
      <c r="E4497" s="1">
        <v>15.4</v>
      </c>
      <c r="J4497" s="64" t="s">
        <v>834</v>
      </c>
      <c r="K4497" s="64" t="s">
        <v>1182</v>
      </c>
      <c r="L4497" s="64" t="s">
        <v>953</v>
      </c>
      <c r="M4497" s="64">
        <v>0</v>
      </c>
      <c r="N4497" s="64" t="s">
        <v>98</v>
      </c>
    </row>
    <row r="4498" spans="1:14" x14ac:dyDescent="0.25">
      <c r="A4498" t="s">
        <v>834</v>
      </c>
      <c r="B4498" s="1" t="s">
        <v>1214</v>
      </c>
      <c r="C4498" s="291" t="s">
        <v>913</v>
      </c>
      <c r="D4498" s="1" t="s">
        <v>837</v>
      </c>
      <c r="E4498" s="1">
        <v>15.2</v>
      </c>
      <c r="J4498" s="64" t="s">
        <v>834</v>
      </c>
      <c r="K4498" s="64" t="s">
        <v>1182</v>
      </c>
      <c r="L4498" s="64" t="s">
        <v>955</v>
      </c>
      <c r="M4498" s="64">
        <v>0</v>
      </c>
      <c r="N4498" s="64" t="s">
        <v>98</v>
      </c>
    </row>
    <row r="4499" spans="1:14" x14ac:dyDescent="0.25">
      <c r="A4499" t="s">
        <v>834</v>
      </c>
      <c r="B4499" s="1" t="s">
        <v>1214</v>
      </c>
      <c r="C4499" s="291" t="s">
        <v>1026</v>
      </c>
      <c r="D4499" s="1" t="s">
        <v>837</v>
      </c>
      <c r="E4499" s="1">
        <v>30.54</v>
      </c>
      <c r="J4499" s="64" t="s">
        <v>834</v>
      </c>
      <c r="K4499" s="64" t="s">
        <v>1182</v>
      </c>
      <c r="L4499" s="64" t="s">
        <v>956</v>
      </c>
      <c r="M4499" s="64" t="s">
        <v>837</v>
      </c>
      <c r="N4499" s="64">
        <v>33.700000000000003</v>
      </c>
    </row>
    <row r="4500" spans="1:14" x14ac:dyDescent="0.25">
      <c r="A4500" t="s">
        <v>834</v>
      </c>
      <c r="B4500" s="1" t="s">
        <v>1214</v>
      </c>
      <c r="C4500" s="291" t="s">
        <v>1027</v>
      </c>
      <c r="D4500" s="1" t="s">
        <v>837</v>
      </c>
      <c r="E4500" s="1">
        <v>23.68</v>
      </c>
      <c r="J4500" s="64" t="s">
        <v>834</v>
      </c>
      <c r="K4500" s="64" t="s">
        <v>1182</v>
      </c>
      <c r="L4500" s="64" t="s">
        <v>957</v>
      </c>
      <c r="M4500" s="64" t="s">
        <v>837</v>
      </c>
      <c r="N4500" s="64">
        <v>34.299999999999997</v>
      </c>
    </row>
    <row r="4501" spans="1:14" x14ac:dyDescent="0.25">
      <c r="A4501" t="s">
        <v>834</v>
      </c>
      <c r="B4501" s="1" t="s">
        <v>1214</v>
      </c>
      <c r="C4501" s="291" t="s">
        <v>914</v>
      </c>
      <c r="D4501" s="1">
        <v>0</v>
      </c>
      <c r="E4501" s="1" t="s">
        <v>98</v>
      </c>
      <c r="J4501" s="64" t="s">
        <v>834</v>
      </c>
      <c r="K4501" s="64" t="s">
        <v>1182</v>
      </c>
      <c r="L4501" s="64" t="s">
        <v>958</v>
      </c>
      <c r="M4501" s="64" t="s">
        <v>837</v>
      </c>
      <c r="N4501" s="64">
        <v>32.299999999999997</v>
      </c>
    </row>
    <row r="4502" spans="1:14" x14ac:dyDescent="0.25">
      <c r="A4502" t="s">
        <v>834</v>
      </c>
      <c r="B4502" s="1" t="s">
        <v>1214</v>
      </c>
      <c r="C4502" s="291" t="s">
        <v>916</v>
      </c>
      <c r="D4502" s="1">
        <v>0</v>
      </c>
      <c r="E4502" s="1" t="s">
        <v>98</v>
      </c>
      <c r="J4502" s="64" t="s">
        <v>834</v>
      </c>
      <c r="K4502" s="64" t="s">
        <v>1183</v>
      </c>
      <c r="L4502" s="64" t="s">
        <v>1024</v>
      </c>
      <c r="M4502" s="64" t="s">
        <v>837</v>
      </c>
      <c r="N4502" s="64">
        <v>11.06</v>
      </c>
    </row>
    <row r="4503" spans="1:14" x14ac:dyDescent="0.25">
      <c r="A4503" t="s">
        <v>834</v>
      </c>
      <c r="B4503" s="1" t="s">
        <v>1214</v>
      </c>
      <c r="C4503" s="291" t="s">
        <v>918</v>
      </c>
      <c r="D4503" s="1">
        <v>0</v>
      </c>
      <c r="E4503" s="1" t="s">
        <v>98</v>
      </c>
      <c r="J4503" s="64" t="s">
        <v>834</v>
      </c>
      <c r="K4503" s="64" t="s">
        <v>1183</v>
      </c>
      <c r="L4503" s="64" t="s">
        <v>1025</v>
      </c>
      <c r="M4503" s="64" t="s">
        <v>837</v>
      </c>
      <c r="N4503" s="64">
        <v>10.94</v>
      </c>
    </row>
    <row r="4504" spans="1:14" x14ac:dyDescent="0.25">
      <c r="A4504" t="s">
        <v>834</v>
      </c>
      <c r="B4504" s="1" t="s">
        <v>1214</v>
      </c>
      <c r="C4504" s="291" t="s">
        <v>924</v>
      </c>
      <c r="D4504" s="1" t="s">
        <v>837</v>
      </c>
      <c r="E4504" s="1">
        <v>25.3</v>
      </c>
      <c r="J4504" s="64" t="s">
        <v>834</v>
      </c>
      <c r="K4504" s="64" t="s">
        <v>1183</v>
      </c>
      <c r="L4504" s="64" t="s">
        <v>915</v>
      </c>
      <c r="M4504" s="64">
        <v>0</v>
      </c>
      <c r="N4504" s="64" t="s">
        <v>98</v>
      </c>
    </row>
    <row r="4505" spans="1:14" x14ac:dyDescent="0.25">
      <c r="A4505" t="s">
        <v>834</v>
      </c>
      <c r="B4505" s="1" t="s">
        <v>1214</v>
      </c>
      <c r="C4505" s="291" t="s">
        <v>925</v>
      </c>
      <c r="D4505" s="1" t="s">
        <v>837</v>
      </c>
      <c r="E4505" s="1">
        <v>20.8</v>
      </c>
      <c r="J4505" s="64" t="s">
        <v>834</v>
      </c>
      <c r="K4505" s="64" t="s">
        <v>1183</v>
      </c>
      <c r="L4505" s="64" t="s">
        <v>917</v>
      </c>
      <c r="M4505" s="64">
        <v>0</v>
      </c>
      <c r="N4505" s="64" t="s">
        <v>98</v>
      </c>
    </row>
    <row r="4506" spans="1:14" x14ac:dyDescent="0.25">
      <c r="A4506" t="s">
        <v>834</v>
      </c>
      <c r="B4506" s="1" t="s">
        <v>1214</v>
      </c>
      <c r="C4506" s="291" t="s">
        <v>1030</v>
      </c>
      <c r="D4506" s="1" t="s">
        <v>837</v>
      </c>
      <c r="E4506" s="1">
        <v>42.66</v>
      </c>
      <c r="J4506" s="64" t="s">
        <v>834</v>
      </c>
      <c r="K4506" s="64" t="s">
        <v>1183</v>
      </c>
      <c r="L4506" s="64" t="s">
        <v>1028</v>
      </c>
      <c r="M4506" s="64" t="s">
        <v>837</v>
      </c>
      <c r="N4506" s="64">
        <v>17.82</v>
      </c>
    </row>
    <row r="4507" spans="1:14" x14ac:dyDescent="0.25">
      <c r="A4507" t="s">
        <v>834</v>
      </c>
      <c r="B4507" s="1" t="s">
        <v>1214</v>
      </c>
      <c r="C4507" s="291" t="s">
        <v>1031</v>
      </c>
      <c r="D4507" s="1" t="s">
        <v>837</v>
      </c>
      <c r="E4507" s="1">
        <v>33.159999999999997</v>
      </c>
      <c r="J4507" s="64" t="s">
        <v>834</v>
      </c>
      <c r="K4507" s="64" t="s">
        <v>1183</v>
      </c>
      <c r="L4507" s="64" t="s">
        <v>1029</v>
      </c>
      <c r="M4507" s="64" t="s">
        <v>837</v>
      </c>
      <c r="N4507" s="64">
        <v>17.57</v>
      </c>
    </row>
    <row r="4508" spans="1:14" x14ac:dyDescent="0.25">
      <c r="A4508" t="s">
        <v>834</v>
      </c>
      <c r="B4508" s="1" t="s">
        <v>1214</v>
      </c>
      <c r="C4508" s="291" t="s">
        <v>926</v>
      </c>
      <c r="D4508" s="1">
        <v>0</v>
      </c>
      <c r="E4508" s="1" t="s">
        <v>98</v>
      </c>
      <c r="J4508" s="64" t="s">
        <v>834</v>
      </c>
      <c r="K4508" s="64" t="s">
        <v>1183</v>
      </c>
      <c r="L4508" s="64" t="s">
        <v>927</v>
      </c>
      <c r="M4508" s="64">
        <v>0</v>
      </c>
      <c r="N4508" s="64" t="s">
        <v>98</v>
      </c>
    </row>
    <row r="4509" spans="1:14" x14ac:dyDescent="0.25">
      <c r="A4509" t="s">
        <v>834</v>
      </c>
      <c r="B4509" s="1" t="s">
        <v>1214</v>
      </c>
      <c r="C4509" s="291" t="s">
        <v>928</v>
      </c>
      <c r="D4509" s="1">
        <v>0</v>
      </c>
      <c r="E4509" s="1" t="s">
        <v>98</v>
      </c>
      <c r="J4509" s="64" t="s">
        <v>834</v>
      </c>
      <c r="K4509" s="64" t="s">
        <v>1183</v>
      </c>
      <c r="L4509" s="64" t="s">
        <v>929</v>
      </c>
      <c r="M4509" s="64">
        <v>0</v>
      </c>
      <c r="N4509" s="64" t="s">
        <v>98</v>
      </c>
    </row>
    <row r="4510" spans="1:14" x14ac:dyDescent="0.25">
      <c r="A4510" t="s">
        <v>834</v>
      </c>
      <c r="B4510" s="1" t="s">
        <v>1214</v>
      </c>
      <c r="C4510" s="291" t="s">
        <v>930</v>
      </c>
      <c r="D4510" s="1">
        <v>0</v>
      </c>
      <c r="E4510" s="1" t="s">
        <v>98</v>
      </c>
      <c r="J4510" s="64" t="s">
        <v>834</v>
      </c>
      <c r="K4510" s="64" t="s">
        <v>1183</v>
      </c>
      <c r="L4510" s="64" t="s">
        <v>1032</v>
      </c>
      <c r="M4510" s="64" t="s">
        <v>837</v>
      </c>
      <c r="N4510" s="64">
        <v>23.38</v>
      </c>
    </row>
    <row r="4511" spans="1:14" x14ac:dyDescent="0.25">
      <c r="A4511" t="s">
        <v>834</v>
      </c>
      <c r="B4511" s="1" t="s">
        <v>1214</v>
      </c>
      <c r="C4511" s="291" t="s">
        <v>936</v>
      </c>
      <c r="D4511" s="1" t="s">
        <v>837</v>
      </c>
      <c r="E4511" s="1">
        <v>36.5</v>
      </c>
      <c r="J4511" s="64" t="s">
        <v>834</v>
      </c>
      <c r="K4511" s="64" t="s">
        <v>1183</v>
      </c>
      <c r="L4511" s="64" t="s">
        <v>1033</v>
      </c>
      <c r="M4511" s="64" t="s">
        <v>837</v>
      </c>
      <c r="N4511" s="64">
        <v>25.17</v>
      </c>
    </row>
    <row r="4512" spans="1:14" x14ac:dyDescent="0.25">
      <c r="A4512" t="s">
        <v>834</v>
      </c>
      <c r="B4512" s="1" t="s">
        <v>1214</v>
      </c>
      <c r="C4512" s="291" t="s">
        <v>937</v>
      </c>
      <c r="D4512" s="1" t="s">
        <v>837</v>
      </c>
      <c r="E4512" s="1">
        <v>31.8</v>
      </c>
      <c r="J4512" s="64" t="s">
        <v>834</v>
      </c>
      <c r="K4512" s="64" t="s">
        <v>1183</v>
      </c>
      <c r="L4512" s="64" t="s">
        <v>939</v>
      </c>
      <c r="M4512" s="64">
        <v>0</v>
      </c>
      <c r="N4512" s="64" t="s">
        <v>98</v>
      </c>
    </row>
    <row r="4513" spans="1:14" x14ac:dyDescent="0.25">
      <c r="A4513" t="s">
        <v>834</v>
      </c>
      <c r="B4513" s="1" t="s">
        <v>1214</v>
      </c>
      <c r="C4513" s="291" t="s">
        <v>1034</v>
      </c>
      <c r="D4513" s="1" t="s">
        <v>837</v>
      </c>
      <c r="E4513" s="1">
        <v>40.15</v>
      </c>
      <c r="J4513" s="64" t="s">
        <v>834</v>
      </c>
      <c r="K4513" s="64" t="s">
        <v>1183</v>
      </c>
      <c r="L4513" s="64" t="s">
        <v>941</v>
      </c>
      <c r="M4513" s="64">
        <v>0</v>
      </c>
      <c r="N4513" s="64" t="s">
        <v>98</v>
      </c>
    </row>
    <row r="4514" spans="1:14" x14ac:dyDescent="0.25">
      <c r="A4514" t="s">
        <v>834</v>
      </c>
      <c r="B4514" s="1" t="s">
        <v>1214</v>
      </c>
      <c r="C4514" s="291" t="s">
        <v>1035</v>
      </c>
      <c r="D4514" s="1" t="s">
        <v>837</v>
      </c>
      <c r="E4514" s="1">
        <v>42.32</v>
      </c>
      <c r="J4514" s="64" t="s">
        <v>834</v>
      </c>
      <c r="K4514" s="64" t="s">
        <v>1183</v>
      </c>
      <c r="L4514" s="64" t="s">
        <v>1036</v>
      </c>
      <c r="M4514" s="64" t="s">
        <v>837</v>
      </c>
      <c r="N4514" s="64">
        <v>32.24</v>
      </c>
    </row>
    <row r="4515" spans="1:14" x14ac:dyDescent="0.25">
      <c r="A4515" t="s">
        <v>834</v>
      </c>
      <c r="B4515" s="1" t="s">
        <v>1214</v>
      </c>
      <c r="C4515" s="291" t="s">
        <v>938</v>
      </c>
      <c r="D4515" s="1">
        <v>0</v>
      </c>
      <c r="E4515" s="1" t="s">
        <v>98</v>
      </c>
      <c r="J4515" s="64" t="s">
        <v>834</v>
      </c>
      <c r="K4515" s="64" t="s">
        <v>1183</v>
      </c>
      <c r="L4515" s="64" t="s">
        <v>1037</v>
      </c>
      <c r="M4515" s="64" t="s">
        <v>837</v>
      </c>
      <c r="N4515" s="64">
        <v>36.9</v>
      </c>
    </row>
    <row r="4516" spans="1:14" x14ac:dyDescent="0.25">
      <c r="A4516" t="s">
        <v>834</v>
      </c>
      <c r="B4516" s="1" t="s">
        <v>1214</v>
      </c>
      <c r="C4516" s="291" t="s">
        <v>940</v>
      </c>
      <c r="D4516" s="1">
        <v>0</v>
      </c>
      <c r="E4516" s="1" t="s">
        <v>98</v>
      </c>
      <c r="J4516" s="64" t="s">
        <v>834</v>
      </c>
      <c r="K4516" s="64" t="s">
        <v>1183</v>
      </c>
      <c r="L4516" s="64" t="s">
        <v>951</v>
      </c>
      <c r="M4516" s="64">
        <v>0</v>
      </c>
      <c r="N4516" s="64" t="s">
        <v>98</v>
      </c>
    </row>
    <row r="4517" spans="1:14" x14ac:dyDescent="0.25">
      <c r="A4517" t="s">
        <v>834</v>
      </c>
      <c r="B4517" s="1" t="s">
        <v>1214</v>
      </c>
      <c r="C4517" s="291" t="s">
        <v>942</v>
      </c>
      <c r="D4517" s="1">
        <v>0</v>
      </c>
      <c r="E4517" s="1" t="s">
        <v>98</v>
      </c>
      <c r="J4517" s="64" t="s">
        <v>834</v>
      </c>
      <c r="K4517" s="64" t="s">
        <v>1183</v>
      </c>
      <c r="L4517" s="64" t="s">
        <v>953</v>
      </c>
      <c r="M4517" s="64">
        <v>0</v>
      </c>
      <c r="N4517" s="64" t="s">
        <v>98</v>
      </c>
    </row>
    <row r="4518" spans="1:14" x14ac:dyDescent="0.25">
      <c r="A4518" t="s">
        <v>834</v>
      </c>
      <c r="B4518" s="1" t="s">
        <v>1214</v>
      </c>
      <c r="C4518" s="291" t="s">
        <v>948</v>
      </c>
      <c r="D4518" s="1" t="s">
        <v>837</v>
      </c>
      <c r="E4518" s="1">
        <v>44.2</v>
      </c>
      <c r="J4518" s="64" t="s">
        <v>834</v>
      </c>
      <c r="K4518" s="64" t="s">
        <v>1183</v>
      </c>
      <c r="L4518" s="64" t="s">
        <v>1040</v>
      </c>
      <c r="M4518" s="64" t="s">
        <v>837</v>
      </c>
      <c r="N4518" s="64">
        <v>41.78</v>
      </c>
    </row>
    <row r="4519" spans="1:14" x14ac:dyDescent="0.25">
      <c r="A4519" t="s">
        <v>834</v>
      </c>
      <c r="B4519" s="1" t="s">
        <v>1214</v>
      </c>
      <c r="C4519" s="291" t="s">
        <v>949</v>
      </c>
      <c r="D4519" s="1" t="s">
        <v>837</v>
      </c>
      <c r="E4519" s="1">
        <v>44.1</v>
      </c>
      <c r="J4519" s="64" t="s">
        <v>834</v>
      </c>
      <c r="K4519" s="64" t="s">
        <v>1183</v>
      </c>
      <c r="L4519" s="64" t="s">
        <v>1041</v>
      </c>
      <c r="M4519" s="64" t="s">
        <v>837</v>
      </c>
      <c r="N4519" s="64">
        <v>44.33</v>
      </c>
    </row>
    <row r="4520" spans="1:14" x14ac:dyDescent="0.25">
      <c r="A4520" t="s">
        <v>834</v>
      </c>
      <c r="B4520" s="1" t="s">
        <v>1214</v>
      </c>
      <c r="C4520" s="291" t="s">
        <v>1038</v>
      </c>
      <c r="D4520" s="1" t="s">
        <v>837</v>
      </c>
      <c r="E4520" s="1">
        <v>73.239999999999995</v>
      </c>
      <c r="J4520" s="64" t="s">
        <v>834</v>
      </c>
      <c r="K4520" s="64" t="s">
        <v>1183</v>
      </c>
      <c r="L4520" s="64" t="s">
        <v>963</v>
      </c>
      <c r="M4520" s="64">
        <v>0</v>
      </c>
      <c r="N4520" s="64" t="s">
        <v>98</v>
      </c>
    </row>
    <row r="4521" spans="1:14" x14ac:dyDescent="0.25">
      <c r="A4521" t="s">
        <v>834</v>
      </c>
      <c r="B4521" s="1" t="s">
        <v>1214</v>
      </c>
      <c r="C4521" s="291" t="s">
        <v>1039</v>
      </c>
      <c r="D4521" s="1" t="s">
        <v>837</v>
      </c>
      <c r="E4521" s="1">
        <v>57.35</v>
      </c>
      <c r="J4521" s="64" t="s">
        <v>834</v>
      </c>
      <c r="K4521" s="64" t="s">
        <v>1183</v>
      </c>
      <c r="L4521" s="64" t="s">
        <v>965</v>
      </c>
      <c r="M4521" s="64">
        <v>0</v>
      </c>
      <c r="N4521" s="64" t="s">
        <v>98</v>
      </c>
    </row>
    <row r="4522" spans="1:14" x14ac:dyDescent="0.25">
      <c r="A4522" t="s">
        <v>834</v>
      </c>
      <c r="B4522" s="1" t="s">
        <v>1214</v>
      </c>
      <c r="C4522" s="291" t="s">
        <v>950</v>
      </c>
      <c r="D4522" s="1">
        <v>0</v>
      </c>
      <c r="E4522" s="1" t="s">
        <v>98</v>
      </c>
      <c r="J4522" s="64" t="s">
        <v>834</v>
      </c>
      <c r="K4522" s="64" t="s">
        <v>1184</v>
      </c>
      <c r="L4522" s="64" t="s">
        <v>1185</v>
      </c>
      <c r="M4522" s="64" t="s">
        <v>837</v>
      </c>
      <c r="N4522" s="64">
        <v>5.15</v>
      </c>
    </row>
    <row r="4523" spans="1:14" x14ac:dyDescent="0.25">
      <c r="A4523" t="s">
        <v>834</v>
      </c>
      <c r="B4523" s="1" t="s">
        <v>1214</v>
      </c>
      <c r="C4523" s="291" t="s">
        <v>952</v>
      </c>
      <c r="D4523" s="1">
        <v>0</v>
      </c>
      <c r="E4523" s="1" t="s">
        <v>98</v>
      </c>
      <c r="J4523" s="64" t="s">
        <v>834</v>
      </c>
      <c r="K4523" s="64" t="s">
        <v>1184</v>
      </c>
      <c r="L4523" s="64" t="s">
        <v>1186</v>
      </c>
      <c r="M4523" s="64" t="s">
        <v>837</v>
      </c>
      <c r="N4523" s="64">
        <v>5.25</v>
      </c>
    </row>
    <row r="4524" spans="1:14" x14ac:dyDescent="0.25">
      <c r="A4524" t="s">
        <v>834</v>
      </c>
      <c r="B4524" s="1" t="s">
        <v>1214</v>
      </c>
      <c r="C4524" s="291" t="s">
        <v>954</v>
      </c>
      <c r="D4524" s="1">
        <v>0</v>
      </c>
      <c r="E4524" s="1" t="s">
        <v>98</v>
      </c>
      <c r="J4524" s="64" t="s">
        <v>834</v>
      </c>
      <c r="K4524" s="64" t="s">
        <v>1184</v>
      </c>
      <c r="L4524" s="64" t="s">
        <v>1187</v>
      </c>
      <c r="M4524" s="64" t="s">
        <v>837</v>
      </c>
      <c r="N4524" s="64">
        <v>11.2</v>
      </c>
    </row>
    <row r="4525" spans="1:14" x14ac:dyDescent="0.25">
      <c r="A4525" t="s">
        <v>834</v>
      </c>
      <c r="B4525" s="1" t="s">
        <v>1214</v>
      </c>
      <c r="C4525" s="291" t="s">
        <v>959</v>
      </c>
      <c r="D4525" s="1" t="s">
        <v>837</v>
      </c>
      <c r="E4525" s="1">
        <v>67.7</v>
      </c>
      <c r="J4525" s="64" t="s">
        <v>834</v>
      </c>
      <c r="K4525" s="64" t="s">
        <v>1184</v>
      </c>
      <c r="L4525" s="64" t="s">
        <v>1188</v>
      </c>
      <c r="M4525" s="64" t="s">
        <v>837</v>
      </c>
      <c r="N4525" s="64">
        <v>10.1</v>
      </c>
    </row>
    <row r="4526" spans="1:14" x14ac:dyDescent="0.25">
      <c r="A4526" t="s">
        <v>834</v>
      </c>
      <c r="B4526" s="1" t="s">
        <v>1214</v>
      </c>
      <c r="C4526" s="291" t="s">
        <v>960</v>
      </c>
      <c r="D4526" s="1" t="s">
        <v>837</v>
      </c>
      <c r="E4526" s="1">
        <v>73.2</v>
      </c>
      <c r="J4526" s="64" t="s">
        <v>834</v>
      </c>
      <c r="K4526" s="64" t="s">
        <v>1184</v>
      </c>
      <c r="L4526" s="64" t="s">
        <v>1189</v>
      </c>
      <c r="M4526" s="64" t="s">
        <v>837</v>
      </c>
      <c r="N4526" s="64">
        <v>13.9</v>
      </c>
    </row>
    <row r="4527" spans="1:14" x14ac:dyDescent="0.25">
      <c r="A4527" t="s">
        <v>834</v>
      </c>
      <c r="B4527" s="1" t="s">
        <v>1214</v>
      </c>
      <c r="C4527" s="291" t="s">
        <v>961</v>
      </c>
      <c r="D4527" s="1" t="s">
        <v>837</v>
      </c>
      <c r="E4527" s="1">
        <v>60.9</v>
      </c>
      <c r="J4527" s="64" t="s">
        <v>834</v>
      </c>
      <c r="K4527" s="64" t="s">
        <v>1184</v>
      </c>
      <c r="L4527" s="64" t="s">
        <v>1190</v>
      </c>
      <c r="M4527" s="64" t="s">
        <v>837</v>
      </c>
      <c r="N4527" s="64">
        <v>12.8</v>
      </c>
    </row>
    <row r="4528" spans="1:14" x14ac:dyDescent="0.25">
      <c r="A4528" t="s">
        <v>834</v>
      </c>
      <c r="B4528" s="1" t="s">
        <v>1214</v>
      </c>
      <c r="C4528" s="291" t="s">
        <v>1042</v>
      </c>
      <c r="D4528" s="1" t="s">
        <v>837</v>
      </c>
      <c r="E4528" s="1">
        <v>114.1</v>
      </c>
      <c r="J4528" s="64" t="s">
        <v>834</v>
      </c>
      <c r="K4528" s="64" t="s">
        <v>1184</v>
      </c>
      <c r="L4528" s="64" t="s">
        <v>1191</v>
      </c>
      <c r="M4528" s="64" t="s">
        <v>837</v>
      </c>
      <c r="N4528" s="64">
        <v>17.3</v>
      </c>
    </row>
    <row r="4529" spans="1:14" x14ac:dyDescent="0.25">
      <c r="A4529" t="s">
        <v>834</v>
      </c>
      <c r="B4529" s="1" t="s">
        <v>1214</v>
      </c>
      <c r="C4529" s="291" t="s">
        <v>1043</v>
      </c>
      <c r="D4529" s="1" t="s">
        <v>837</v>
      </c>
      <c r="E4529" s="1">
        <v>104.11</v>
      </c>
      <c r="J4529" s="64" t="s">
        <v>834</v>
      </c>
      <c r="K4529" s="64" t="s">
        <v>1184</v>
      </c>
      <c r="L4529" s="64" t="s">
        <v>1192</v>
      </c>
      <c r="M4529" s="64" t="s">
        <v>837</v>
      </c>
      <c r="N4529" s="64">
        <v>16.2</v>
      </c>
    </row>
    <row r="4530" spans="1:14" x14ac:dyDescent="0.25">
      <c r="A4530" t="s">
        <v>834</v>
      </c>
      <c r="B4530" s="1" t="s">
        <v>1214</v>
      </c>
      <c r="C4530" s="291" t="s">
        <v>962</v>
      </c>
      <c r="D4530" s="1">
        <v>0</v>
      </c>
      <c r="E4530" s="1" t="s">
        <v>98</v>
      </c>
      <c r="J4530" s="64" t="s">
        <v>834</v>
      </c>
      <c r="K4530" s="64" t="s">
        <v>1184</v>
      </c>
      <c r="L4530" s="64" t="s">
        <v>1193</v>
      </c>
      <c r="M4530" s="64" t="s">
        <v>837</v>
      </c>
      <c r="N4530" s="64">
        <v>29.9</v>
      </c>
    </row>
    <row r="4531" spans="1:14" x14ac:dyDescent="0.25">
      <c r="A4531" t="s">
        <v>834</v>
      </c>
      <c r="B4531" s="1" t="s">
        <v>1214</v>
      </c>
      <c r="C4531" s="291" t="s">
        <v>964</v>
      </c>
      <c r="D4531" s="1">
        <v>0</v>
      </c>
      <c r="E4531" s="1" t="s">
        <v>98</v>
      </c>
      <c r="J4531" s="64" t="s">
        <v>834</v>
      </c>
      <c r="K4531" s="64" t="s">
        <v>1184</v>
      </c>
      <c r="L4531" s="64" t="s">
        <v>1194</v>
      </c>
      <c r="M4531" s="64" t="s">
        <v>837</v>
      </c>
      <c r="N4531" s="64">
        <v>22.9</v>
      </c>
    </row>
    <row r="4532" spans="1:14" x14ac:dyDescent="0.25">
      <c r="A4532" t="s">
        <v>834</v>
      </c>
      <c r="B4532" s="1" t="s">
        <v>1214</v>
      </c>
      <c r="C4532" s="291" t="s">
        <v>969</v>
      </c>
      <c r="D4532" s="1" t="s">
        <v>837</v>
      </c>
      <c r="E4532" s="1">
        <v>78.8</v>
      </c>
      <c r="J4532" s="64" t="s">
        <v>834</v>
      </c>
      <c r="K4532" s="64" t="s">
        <v>1195</v>
      </c>
      <c r="L4532" s="64" t="s">
        <v>1196</v>
      </c>
      <c r="M4532" s="64" t="s">
        <v>837</v>
      </c>
      <c r="N4532" s="64">
        <v>11.6</v>
      </c>
    </row>
    <row r="4533" spans="1:14" x14ac:dyDescent="0.25">
      <c r="A4533" t="s">
        <v>834</v>
      </c>
      <c r="B4533" s="1" t="s">
        <v>1221</v>
      </c>
      <c r="C4533" s="291" t="s">
        <v>1023</v>
      </c>
      <c r="D4533" s="1" t="s">
        <v>837</v>
      </c>
      <c r="E4533" s="1">
        <v>25.38</v>
      </c>
      <c r="J4533" s="64" t="s">
        <v>834</v>
      </c>
      <c r="K4533" s="64" t="s">
        <v>1195</v>
      </c>
      <c r="L4533" s="64" t="s">
        <v>1197</v>
      </c>
      <c r="M4533" s="64" t="s">
        <v>837</v>
      </c>
      <c r="N4533" s="64">
        <v>21.5</v>
      </c>
    </row>
    <row r="4534" spans="1:14" x14ac:dyDescent="0.25">
      <c r="A4534" t="s">
        <v>834</v>
      </c>
      <c r="B4534" s="1" t="s">
        <v>1221</v>
      </c>
      <c r="C4534" s="291" t="s">
        <v>906</v>
      </c>
      <c r="D4534" s="1">
        <v>0</v>
      </c>
      <c r="E4534" s="1" t="s">
        <v>98</v>
      </c>
      <c r="J4534" s="64" t="s">
        <v>834</v>
      </c>
      <c r="K4534" s="64" t="s">
        <v>1195</v>
      </c>
      <c r="L4534" s="64" t="s">
        <v>1198</v>
      </c>
      <c r="M4534" s="64" t="s">
        <v>837</v>
      </c>
      <c r="N4534" s="64">
        <v>25.4</v>
      </c>
    </row>
    <row r="4535" spans="1:14" x14ac:dyDescent="0.25">
      <c r="A4535" t="s">
        <v>834</v>
      </c>
      <c r="B4535" s="1" t="s">
        <v>1221</v>
      </c>
      <c r="C4535" s="291" t="s">
        <v>908</v>
      </c>
      <c r="D4535" s="1">
        <v>0</v>
      </c>
      <c r="E4535" s="1" t="s">
        <v>98</v>
      </c>
      <c r="J4535" s="64" t="s">
        <v>834</v>
      </c>
      <c r="K4535" s="64" t="s">
        <v>1195</v>
      </c>
      <c r="L4535" s="64" t="s">
        <v>1199</v>
      </c>
      <c r="M4535" s="64" t="s">
        <v>837</v>
      </c>
      <c r="N4535" s="64">
        <v>31.6</v>
      </c>
    </row>
    <row r="4536" spans="1:14" x14ac:dyDescent="0.25">
      <c r="A4536" t="s">
        <v>834</v>
      </c>
      <c r="B4536" s="1" t="s">
        <v>1221</v>
      </c>
      <c r="C4536" s="291" t="s">
        <v>912</v>
      </c>
      <c r="D4536" s="1" t="s">
        <v>837</v>
      </c>
      <c r="E4536" s="1">
        <v>15.4</v>
      </c>
      <c r="J4536" s="64" t="s">
        <v>834</v>
      </c>
      <c r="K4536" s="64" t="s">
        <v>1195</v>
      </c>
      <c r="L4536" s="64" t="s">
        <v>1200</v>
      </c>
      <c r="M4536" s="64" t="s">
        <v>837</v>
      </c>
      <c r="N4536" s="64">
        <v>42.5</v>
      </c>
    </row>
    <row r="4537" spans="1:14" x14ac:dyDescent="0.25">
      <c r="A4537" t="s">
        <v>834</v>
      </c>
      <c r="B4537" s="1" t="s">
        <v>1221</v>
      </c>
      <c r="C4537" s="291" t="s">
        <v>913</v>
      </c>
      <c r="D4537" s="1" t="s">
        <v>837</v>
      </c>
      <c r="E4537" s="1">
        <v>15.2</v>
      </c>
      <c r="J4537" s="64" t="s">
        <v>834</v>
      </c>
      <c r="K4537" s="64" t="s">
        <v>1195</v>
      </c>
      <c r="L4537" s="64" t="s">
        <v>915</v>
      </c>
      <c r="M4537" s="64">
        <v>0</v>
      </c>
      <c r="N4537" s="64" t="s">
        <v>98</v>
      </c>
    </row>
    <row r="4538" spans="1:14" x14ac:dyDescent="0.25">
      <c r="A4538" t="s">
        <v>834</v>
      </c>
      <c r="B4538" s="1" t="s">
        <v>1221</v>
      </c>
      <c r="C4538" s="291" t="s">
        <v>1026</v>
      </c>
      <c r="D4538" s="1" t="s">
        <v>837</v>
      </c>
      <c r="E4538" s="1">
        <v>45.55</v>
      </c>
      <c r="J4538" s="64" t="s">
        <v>834</v>
      </c>
      <c r="K4538" s="64" t="s">
        <v>1195</v>
      </c>
      <c r="L4538" s="64" t="s">
        <v>917</v>
      </c>
      <c r="M4538" s="64">
        <v>0</v>
      </c>
      <c r="N4538" s="64" t="s">
        <v>98</v>
      </c>
    </row>
    <row r="4539" spans="1:14" x14ac:dyDescent="0.25">
      <c r="A4539" t="s">
        <v>834</v>
      </c>
      <c r="B4539" s="1" t="s">
        <v>1221</v>
      </c>
      <c r="C4539" s="291" t="s">
        <v>1027</v>
      </c>
      <c r="D4539" s="1" t="s">
        <v>837</v>
      </c>
      <c r="E4539" s="1">
        <v>30.45</v>
      </c>
      <c r="J4539" s="64" t="s">
        <v>834</v>
      </c>
      <c r="K4539" s="64" t="s">
        <v>1195</v>
      </c>
      <c r="L4539" s="64" t="s">
        <v>919</v>
      </c>
      <c r="M4539" s="64">
        <v>0</v>
      </c>
      <c r="N4539" s="64" t="s">
        <v>98</v>
      </c>
    </row>
    <row r="4540" spans="1:14" x14ac:dyDescent="0.25">
      <c r="A4540" t="s">
        <v>834</v>
      </c>
      <c r="B4540" s="1" t="s">
        <v>1221</v>
      </c>
      <c r="C4540" s="291" t="s">
        <v>914</v>
      </c>
      <c r="D4540" s="1">
        <v>0</v>
      </c>
      <c r="E4540" s="1" t="s">
        <v>98</v>
      </c>
      <c r="J4540" s="64" t="s">
        <v>834</v>
      </c>
      <c r="K4540" s="64" t="s">
        <v>1195</v>
      </c>
      <c r="L4540" s="64" t="s">
        <v>920</v>
      </c>
      <c r="M4540" s="64" t="s">
        <v>837</v>
      </c>
      <c r="N4540" s="64">
        <v>12.3</v>
      </c>
    </row>
    <row r="4541" spans="1:14" x14ac:dyDescent="0.25">
      <c r="A4541" t="s">
        <v>834</v>
      </c>
      <c r="B4541" s="1" t="s">
        <v>1221</v>
      </c>
      <c r="C4541" s="291" t="s">
        <v>916</v>
      </c>
      <c r="D4541" s="1">
        <v>0</v>
      </c>
      <c r="E4541" s="1" t="s">
        <v>98</v>
      </c>
      <c r="J4541" s="64" t="s">
        <v>834</v>
      </c>
      <c r="K4541" s="64" t="s">
        <v>1195</v>
      </c>
      <c r="L4541" s="64" t="s">
        <v>921</v>
      </c>
      <c r="M4541" s="64" t="s">
        <v>837</v>
      </c>
      <c r="N4541" s="64">
        <v>12.9</v>
      </c>
    </row>
    <row r="4542" spans="1:14" x14ac:dyDescent="0.25">
      <c r="A4542" t="s">
        <v>834</v>
      </c>
      <c r="B4542" s="1" t="s">
        <v>1221</v>
      </c>
      <c r="C4542" s="291" t="s">
        <v>918</v>
      </c>
      <c r="D4542" s="1">
        <v>0</v>
      </c>
      <c r="E4542" s="1" t="s">
        <v>98</v>
      </c>
      <c r="J4542" s="64" t="s">
        <v>834</v>
      </c>
      <c r="K4542" s="64" t="s">
        <v>1195</v>
      </c>
      <c r="L4542" s="64" t="s">
        <v>922</v>
      </c>
      <c r="M4542" s="64" t="s">
        <v>837</v>
      </c>
      <c r="N4542" s="64">
        <v>14.3</v>
      </c>
    </row>
    <row r="4543" spans="1:14" x14ac:dyDescent="0.25">
      <c r="A4543" t="s">
        <v>834</v>
      </c>
      <c r="B4543" s="1" t="s">
        <v>1221</v>
      </c>
      <c r="C4543" s="291" t="s">
        <v>924</v>
      </c>
      <c r="D4543" s="1" t="s">
        <v>837</v>
      </c>
      <c r="E4543" s="1">
        <v>25.3</v>
      </c>
      <c r="J4543" s="64" t="s">
        <v>834</v>
      </c>
      <c r="K4543" s="64" t="s">
        <v>1195</v>
      </c>
      <c r="L4543" s="64" t="s">
        <v>927</v>
      </c>
      <c r="M4543" s="64">
        <v>0</v>
      </c>
      <c r="N4543" s="64" t="s">
        <v>98</v>
      </c>
    </row>
    <row r="4544" spans="1:14" x14ac:dyDescent="0.25">
      <c r="A4544" t="s">
        <v>834</v>
      </c>
      <c r="B4544" s="1" t="s">
        <v>1221</v>
      </c>
      <c r="C4544" s="291" t="s">
        <v>925</v>
      </c>
      <c r="D4544" s="1" t="s">
        <v>837</v>
      </c>
      <c r="E4544" s="1">
        <v>20.8</v>
      </c>
      <c r="J4544" s="64" t="s">
        <v>834</v>
      </c>
      <c r="K4544" s="64" t="s">
        <v>1195</v>
      </c>
      <c r="L4544" s="64" t="s">
        <v>929</v>
      </c>
      <c r="M4544" s="64">
        <v>0</v>
      </c>
      <c r="N4544" s="64" t="s">
        <v>98</v>
      </c>
    </row>
    <row r="4545" spans="1:14" x14ac:dyDescent="0.25">
      <c r="A4545" t="s">
        <v>834</v>
      </c>
      <c r="B4545" s="1" t="s">
        <v>1221</v>
      </c>
      <c r="C4545" s="291" t="s">
        <v>1030</v>
      </c>
      <c r="D4545" s="1" t="s">
        <v>837</v>
      </c>
      <c r="E4545" s="1">
        <v>51.88</v>
      </c>
      <c r="J4545" s="64" t="s">
        <v>834</v>
      </c>
      <c r="K4545" s="64" t="s">
        <v>1195</v>
      </c>
      <c r="L4545" s="64" t="s">
        <v>931</v>
      </c>
      <c r="M4545" s="64">
        <v>0</v>
      </c>
      <c r="N4545" s="64" t="s">
        <v>98</v>
      </c>
    </row>
    <row r="4546" spans="1:14" x14ac:dyDescent="0.25">
      <c r="A4546" t="s">
        <v>834</v>
      </c>
      <c r="B4546" s="1" t="s">
        <v>1221</v>
      </c>
      <c r="C4546" s="291" t="s">
        <v>1031</v>
      </c>
      <c r="D4546" s="1" t="s">
        <v>837</v>
      </c>
      <c r="E4546" s="1">
        <v>33.799999999999997</v>
      </c>
      <c r="J4546" s="64" t="s">
        <v>834</v>
      </c>
      <c r="K4546" s="64" t="s">
        <v>1195</v>
      </c>
      <c r="L4546" s="64" t="s">
        <v>932</v>
      </c>
      <c r="M4546" s="64" t="s">
        <v>837</v>
      </c>
      <c r="N4546" s="64">
        <v>14.8</v>
      </c>
    </row>
    <row r="4547" spans="1:14" x14ac:dyDescent="0.25">
      <c r="A4547" t="s">
        <v>834</v>
      </c>
      <c r="B4547" s="1" t="s">
        <v>1221</v>
      </c>
      <c r="C4547" s="291" t="s">
        <v>926</v>
      </c>
      <c r="D4547" s="1">
        <v>0</v>
      </c>
      <c r="E4547" s="1" t="s">
        <v>98</v>
      </c>
      <c r="J4547" s="64" t="s">
        <v>834</v>
      </c>
      <c r="K4547" s="64" t="s">
        <v>1195</v>
      </c>
      <c r="L4547" s="64" t="s">
        <v>933</v>
      </c>
      <c r="M4547" s="64" t="s">
        <v>837</v>
      </c>
      <c r="N4547" s="64">
        <v>16.600000000000001</v>
      </c>
    </row>
    <row r="4548" spans="1:14" x14ac:dyDescent="0.25">
      <c r="A4548" t="s">
        <v>834</v>
      </c>
      <c r="B4548" s="1" t="s">
        <v>1221</v>
      </c>
      <c r="C4548" s="291" t="s">
        <v>928</v>
      </c>
      <c r="D4548" s="1">
        <v>0</v>
      </c>
      <c r="E4548" s="1" t="s">
        <v>98</v>
      </c>
      <c r="J4548" s="64" t="s">
        <v>834</v>
      </c>
      <c r="K4548" s="64" t="s">
        <v>1195</v>
      </c>
      <c r="L4548" s="64" t="s">
        <v>934</v>
      </c>
      <c r="M4548" s="64" t="s">
        <v>837</v>
      </c>
      <c r="N4548" s="64">
        <v>16.5</v>
      </c>
    </row>
    <row r="4549" spans="1:14" x14ac:dyDescent="0.25">
      <c r="A4549" t="s">
        <v>834</v>
      </c>
      <c r="B4549" s="1" t="s">
        <v>1221</v>
      </c>
      <c r="C4549" s="291" t="s">
        <v>930</v>
      </c>
      <c r="D4549" s="1">
        <v>0</v>
      </c>
      <c r="E4549" s="1" t="s">
        <v>98</v>
      </c>
      <c r="J4549" s="64" t="s">
        <v>834</v>
      </c>
      <c r="K4549" s="64" t="s">
        <v>1195</v>
      </c>
      <c r="L4549" s="64" t="s">
        <v>939</v>
      </c>
      <c r="M4549" s="64">
        <v>0</v>
      </c>
      <c r="N4549" s="64" t="s">
        <v>98</v>
      </c>
    </row>
    <row r="4550" spans="1:14" x14ac:dyDescent="0.25">
      <c r="A4550" t="s">
        <v>834</v>
      </c>
      <c r="B4550" s="1" t="s">
        <v>1221</v>
      </c>
      <c r="C4550" s="291" t="s">
        <v>936</v>
      </c>
      <c r="D4550" s="1" t="s">
        <v>837</v>
      </c>
      <c r="E4550" s="1">
        <v>36.5</v>
      </c>
      <c r="J4550" s="64" t="s">
        <v>834</v>
      </c>
      <c r="K4550" s="64" t="s">
        <v>1195</v>
      </c>
      <c r="L4550" s="64" t="s">
        <v>941</v>
      </c>
      <c r="M4550" s="64">
        <v>0</v>
      </c>
      <c r="N4550" s="64" t="s">
        <v>98</v>
      </c>
    </row>
    <row r="4551" spans="1:14" x14ac:dyDescent="0.25">
      <c r="A4551" t="s">
        <v>834</v>
      </c>
      <c r="B4551" s="1" t="s">
        <v>1221</v>
      </c>
      <c r="C4551" s="291" t="s">
        <v>937</v>
      </c>
      <c r="D4551" s="1" t="s">
        <v>837</v>
      </c>
      <c r="E4551" s="1">
        <v>31.8</v>
      </c>
      <c r="J4551" s="64" t="s">
        <v>834</v>
      </c>
      <c r="K4551" s="64" t="s">
        <v>1195</v>
      </c>
      <c r="L4551" s="64" t="s">
        <v>943</v>
      </c>
      <c r="M4551" s="64">
        <v>0</v>
      </c>
      <c r="N4551" s="64" t="s">
        <v>98</v>
      </c>
    </row>
    <row r="4552" spans="1:14" x14ac:dyDescent="0.25">
      <c r="A4552" t="s">
        <v>834</v>
      </c>
      <c r="B4552" s="1" t="s">
        <v>1221</v>
      </c>
      <c r="C4552" s="291" t="s">
        <v>1034</v>
      </c>
      <c r="D4552" s="1" t="s">
        <v>837</v>
      </c>
      <c r="E4552" s="1">
        <v>59.99</v>
      </c>
      <c r="J4552" s="64" t="s">
        <v>834</v>
      </c>
      <c r="K4552" s="64" t="s">
        <v>1195</v>
      </c>
      <c r="L4552" s="64" t="s">
        <v>944</v>
      </c>
      <c r="M4552" s="64" t="s">
        <v>837</v>
      </c>
      <c r="N4552" s="64">
        <v>21.7</v>
      </c>
    </row>
    <row r="4553" spans="1:14" x14ac:dyDescent="0.25">
      <c r="A4553" t="s">
        <v>834</v>
      </c>
      <c r="B4553" s="1" t="s">
        <v>1221</v>
      </c>
      <c r="C4553" s="291" t="s">
        <v>1035</v>
      </c>
      <c r="D4553" s="1" t="s">
        <v>837</v>
      </c>
      <c r="E4553" s="1">
        <v>44.98</v>
      </c>
      <c r="J4553" s="64" t="s">
        <v>834</v>
      </c>
      <c r="K4553" s="64" t="s">
        <v>1195</v>
      </c>
      <c r="L4553" s="64" t="s">
        <v>945</v>
      </c>
      <c r="M4553" s="64" t="s">
        <v>837</v>
      </c>
      <c r="N4553" s="64">
        <v>22.6</v>
      </c>
    </row>
    <row r="4554" spans="1:14" x14ac:dyDescent="0.25">
      <c r="A4554" t="s">
        <v>834</v>
      </c>
      <c r="B4554" s="1" t="s">
        <v>1221</v>
      </c>
      <c r="C4554" s="291" t="s">
        <v>938</v>
      </c>
      <c r="D4554" s="1">
        <v>0</v>
      </c>
      <c r="E4554" s="1" t="s">
        <v>98</v>
      </c>
      <c r="J4554" s="64" t="s">
        <v>834</v>
      </c>
      <c r="K4554" s="64" t="s">
        <v>1195</v>
      </c>
      <c r="L4554" s="64" t="s">
        <v>946</v>
      </c>
      <c r="M4554" s="64" t="s">
        <v>837</v>
      </c>
      <c r="N4554" s="64">
        <v>23.5</v>
      </c>
    </row>
    <row r="4555" spans="1:14" x14ac:dyDescent="0.25">
      <c r="A4555" t="s">
        <v>834</v>
      </c>
      <c r="B4555" s="1" t="s">
        <v>1221</v>
      </c>
      <c r="C4555" s="291" t="s">
        <v>940</v>
      </c>
      <c r="D4555" s="1">
        <v>0</v>
      </c>
      <c r="E4555" s="1" t="s">
        <v>98</v>
      </c>
      <c r="J4555" s="64" t="s">
        <v>834</v>
      </c>
      <c r="K4555" s="64" t="s">
        <v>1195</v>
      </c>
      <c r="L4555" s="64" t="s">
        <v>953</v>
      </c>
      <c r="M4555" s="64">
        <v>0</v>
      </c>
      <c r="N4555" s="64" t="s">
        <v>98</v>
      </c>
    </row>
    <row r="4556" spans="1:14" x14ac:dyDescent="0.25">
      <c r="A4556" t="s">
        <v>834</v>
      </c>
      <c r="B4556" s="1" t="s">
        <v>1221</v>
      </c>
      <c r="C4556" s="291" t="s">
        <v>942</v>
      </c>
      <c r="D4556" s="1">
        <v>0</v>
      </c>
      <c r="E4556" s="1" t="s">
        <v>98</v>
      </c>
      <c r="J4556" s="64" t="s">
        <v>834</v>
      </c>
      <c r="K4556" s="64" t="s">
        <v>1195</v>
      </c>
      <c r="L4556" s="64" t="s">
        <v>955</v>
      </c>
      <c r="M4556" s="64">
        <v>0</v>
      </c>
      <c r="N4556" s="64" t="s">
        <v>98</v>
      </c>
    </row>
    <row r="4557" spans="1:14" x14ac:dyDescent="0.25">
      <c r="A4557" t="s">
        <v>834</v>
      </c>
      <c r="B4557" s="1" t="s">
        <v>1221</v>
      </c>
      <c r="C4557" s="291" t="s">
        <v>948</v>
      </c>
      <c r="D4557" s="1" t="s">
        <v>837</v>
      </c>
      <c r="E4557" s="1">
        <v>44.2</v>
      </c>
      <c r="J4557" s="64" t="s">
        <v>834</v>
      </c>
      <c r="K4557" s="64" t="s">
        <v>1195</v>
      </c>
      <c r="L4557" s="64" t="s">
        <v>957</v>
      </c>
      <c r="M4557" s="64" t="s">
        <v>837</v>
      </c>
      <c r="N4557" s="64">
        <v>35</v>
      </c>
    </row>
    <row r="4558" spans="1:14" x14ac:dyDescent="0.25">
      <c r="A4558" t="s">
        <v>834</v>
      </c>
      <c r="B4558" s="1" t="s">
        <v>1221</v>
      </c>
      <c r="C4558" s="291" t="s">
        <v>949</v>
      </c>
      <c r="D4558" s="1" t="s">
        <v>837</v>
      </c>
      <c r="E4558" s="1">
        <v>44.1</v>
      </c>
      <c r="J4558" s="64" t="s">
        <v>834</v>
      </c>
      <c r="K4558" s="64" t="s">
        <v>1195</v>
      </c>
      <c r="L4558" s="64" t="s">
        <v>958</v>
      </c>
      <c r="M4558" s="64" t="s">
        <v>837</v>
      </c>
      <c r="N4558" s="64">
        <v>37.200000000000003</v>
      </c>
    </row>
    <row r="4559" spans="1:14" x14ac:dyDescent="0.25">
      <c r="A4559" t="s">
        <v>834</v>
      </c>
      <c r="B4559" s="1" t="s">
        <v>1221</v>
      </c>
      <c r="C4559" s="291" t="s">
        <v>1038</v>
      </c>
      <c r="D4559" s="1" t="s">
        <v>837</v>
      </c>
      <c r="E4559" s="1">
        <v>83.27</v>
      </c>
      <c r="J4559" s="64" t="s">
        <v>834</v>
      </c>
      <c r="K4559" s="64" t="s">
        <v>1201</v>
      </c>
      <c r="L4559" s="64" t="s">
        <v>907</v>
      </c>
      <c r="M4559" s="64">
        <v>0</v>
      </c>
      <c r="N4559" s="64" t="s">
        <v>98</v>
      </c>
    </row>
    <row r="4560" spans="1:14" x14ac:dyDescent="0.25">
      <c r="A4560" t="s">
        <v>834</v>
      </c>
      <c r="B4560" s="1" t="s">
        <v>1221</v>
      </c>
      <c r="C4560" s="291" t="s">
        <v>1039</v>
      </c>
      <c r="D4560" s="1" t="s">
        <v>837</v>
      </c>
      <c r="E4560" s="1">
        <v>59.56</v>
      </c>
      <c r="J4560" s="64" t="s">
        <v>834</v>
      </c>
      <c r="K4560" s="64" t="s">
        <v>1201</v>
      </c>
      <c r="L4560" s="64" t="s">
        <v>909</v>
      </c>
      <c r="M4560" s="64">
        <v>0</v>
      </c>
      <c r="N4560" s="64" t="s">
        <v>98</v>
      </c>
    </row>
    <row r="4561" spans="1:14" x14ac:dyDescent="0.25">
      <c r="A4561" t="s">
        <v>834</v>
      </c>
      <c r="B4561" s="1" t="s">
        <v>1221</v>
      </c>
      <c r="C4561" s="291" t="s">
        <v>950</v>
      </c>
      <c r="D4561" s="1">
        <v>0</v>
      </c>
      <c r="E4561" s="1" t="s">
        <v>98</v>
      </c>
      <c r="J4561" s="64" t="s">
        <v>834</v>
      </c>
      <c r="K4561" s="64" t="s">
        <v>1201</v>
      </c>
      <c r="L4561" s="64" t="s">
        <v>910</v>
      </c>
      <c r="M4561" s="64" t="s">
        <v>837</v>
      </c>
      <c r="N4561" s="64">
        <v>7.8</v>
      </c>
    </row>
    <row r="4562" spans="1:14" x14ac:dyDescent="0.25">
      <c r="A4562" t="s">
        <v>834</v>
      </c>
      <c r="B4562" s="1" t="s">
        <v>1221</v>
      </c>
      <c r="C4562" s="291" t="s">
        <v>952</v>
      </c>
      <c r="D4562" s="1">
        <v>0</v>
      </c>
      <c r="E4562" s="1" t="s">
        <v>98</v>
      </c>
      <c r="J4562" s="64" t="s">
        <v>834</v>
      </c>
      <c r="K4562" s="64" t="s">
        <v>1201</v>
      </c>
      <c r="L4562" s="64" t="s">
        <v>911</v>
      </c>
      <c r="M4562" s="64" t="s">
        <v>837</v>
      </c>
      <c r="N4562" s="64">
        <v>10.5</v>
      </c>
    </row>
    <row r="4563" spans="1:14" x14ac:dyDescent="0.25">
      <c r="A4563" t="s">
        <v>834</v>
      </c>
      <c r="B4563" s="1" t="s">
        <v>1221</v>
      </c>
      <c r="C4563" s="291" t="s">
        <v>954</v>
      </c>
      <c r="D4563" s="1">
        <v>0</v>
      </c>
      <c r="E4563" s="1" t="s">
        <v>98</v>
      </c>
      <c r="J4563" s="64" t="s">
        <v>834</v>
      </c>
      <c r="K4563" s="64" t="s">
        <v>1201</v>
      </c>
      <c r="L4563" s="64" t="s">
        <v>915</v>
      </c>
      <c r="M4563" s="64">
        <v>0</v>
      </c>
      <c r="N4563" s="64" t="s">
        <v>98</v>
      </c>
    </row>
    <row r="4564" spans="1:14" x14ac:dyDescent="0.25">
      <c r="A4564" t="s">
        <v>834</v>
      </c>
      <c r="B4564" s="1" t="s">
        <v>1221</v>
      </c>
      <c r="C4564" s="291" t="s">
        <v>959</v>
      </c>
      <c r="D4564" s="1" t="s">
        <v>837</v>
      </c>
      <c r="E4564" s="1">
        <v>67.7</v>
      </c>
      <c r="J4564" s="64" t="s">
        <v>834</v>
      </c>
      <c r="K4564" s="64" t="s">
        <v>1201</v>
      </c>
      <c r="L4564" s="64" t="s">
        <v>917</v>
      </c>
      <c r="M4564" s="64">
        <v>0</v>
      </c>
      <c r="N4564" s="64" t="s">
        <v>98</v>
      </c>
    </row>
    <row r="4565" spans="1:14" x14ac:dyDescent="0.25">
      <c r="A4565" t="s">
        <v>834</v>
      </c>
      <c r="B4565" s="1" t="s">
        <v>1221</v>
      </c>
      <c r="C4565" s="291" t="s">
        <v>960</v>
      </c>
      <c r="D4565" s="1" t="s">
        <v>837</v>
      </c>
      <c r="E4565" s="1">
        <v>73.2</v>
      </c>
      <c r="J4565" s="64" t="s">
        <v>834</v>
      </c>
      <c r="K4565" s="64" t="s">
        <v>1201</v>
      </c>
      <c r="L4565" s="64" t="s">
        <v>919</v>
      </c>
      <c r="M4565" s="64">
        <v>0</v>
      </c>
      <c r="N4565" s="64" t="s">
        <v>98</v>
      </c>
    </row>
    <row r="4566" spans="1:14" x14ac:dyDescent="0.25">
      <c r="A4566" t="s">
        <v>834</v>
      </c>
      <c r="B4566" s="1" t="s">
        <v>1221</v>
      </c>
      <c r="C4566" s="291" t="s">
        <v>961</v>
      </c>
      <c r="D4566" s="1" t="s">
        <v>837</v>
      </c>
      <c r="E4566" s="1">
        <v>60.9</v>
      </c>
      <c r="J4566" s="64" t="s">
        <v>834</v>
      </c>
      <c r="K4566" s="64" t="s">
        <v>1201</v>
      </c>
      <c r="L4566" s="64" t="s">
        <v>920</v>
      </c>
      <c r="M4566" s="64" t="s">
        <v>837</v>
      </c>
      <c r="N4566" s="64">
        <v>14.7</v>
      </c>
    </row>
    <row r="4567" spans="1:14" x14ac:dyDescent="0.25">
      <c r="A4567" t="s">
        <v>834</v>
      </c>
      <c r="B4567" s="1" t="s">
        <v>1221</v>
      </c>
      <c r="C4567" s="291" t="s">
        <v>1042</v>
      </c>
      <c r="D4567" s="1" t="s">
        <v>837</v>
      </c>
      <c r="E4567" s="1">
        <v>132.61000000000001</v>
      </c>
      <c r="J4567" s="64" t="s">
        <v>834</v>
      </c>
      <c r="K4567" s="64" t="s">
        <v>1201</v>
      </c>
      <c r="L4567" s="64" t="s">
        <v>921</v>
      </c>
      <c r="M4567" s="64" t="s">
        <v>837</v>
      </c>
      <c r="N4567" s="64">
        <v>17.100000000000001</v>
      </c>
    </row>
    <row r="4568" spans="1:14" x14ac:dyDescent="0.25">
      <c r="A4568" t="s">
        <v>834</v>
      </c>
      <c r="B4568" s="1" t="s">
        <v>1221</v>
      </c>
      <c r="C4568" s="291" t="s">
        <v>1043</v>
      </c>
      <c r="D4568" s="1" t="s">
        <v>837</v>
      </c>
      <c r="E4568" s="1">
        <v>103.77</v>
      </c>
      <c r="J4568" s="64" t="s">
        <v>834</v>
      </c>
      <c r="K4568" s="64" t="s">
        <v>1201</v>
      </c>
      <c r="L4568" s="64" t="s">
        <v>922</v>
      </c>
      <c r="M4568" s="64" t="s">
        <v>837</v>
      </c>
      <c r="N4568" s="64">
        <v>17.899999999999999</v>
      </c>
    </row>
    <row r="4569" spans="1:14" x14ac:dyDescent="0.25">
      <c r="A4569" t="s">
        <v>834</v>
      </c>
      <c r="B4569" s="1" t="s">
        <v>1221</v>
      </c>
      <c r="C4569" s="291" t="s">
        <v>962</v>
      </c>
      <c r="D4569" s="1">
        <v>0</v>
      </c>
      <c r="E4569" s="1" t="s">
        <v>98</v>
      </c>
      <c r="J4569" s="64" t="s">
        <v>834</v>
      </c>
      <c r="K4569" s="64" t="s">
        <v>1201</v>
      </c>
      <c r="L4569" s="64" t="s">
        <v>927</v>
      </c>
      <c r="M4569" s="64">
        <v>0</v>
      </c>
      <c r="N4569" s="64" t="s">
        <v>98</v>
      </c>
    </row>
    <row r="4570" spans="1:14" x14ac:dyDescent="0.25">
      <c r="A4570" t="s">
        <v>834</v>
      </c>
      <c r="B4570" s="1" t="s">
        <v>1221</v>
      </c>
      <c r="C4570" s="291" t="s">
        <v>964</v>
      </c>
      <c r="D4570" s="1">
        <v>0</v>
      </c>
      <c r="E4570" s="1" t="s">
        <v>98</v>
      </c>
      <c r="J4570" s="64" t="s">
        <v>834</v>
      </c>
      <c r="K4570" s="64" t="s">
        <v>1201</v>
      </c>
      <c r="L4570" s="64" t="s">
        <v>929</v>
      </c>
      <c r="M4570" s="64">
        <v>0</v>
      </c>
      <c r="N4570" s="64" t="s">
        <v>98</v>
      </c>
    </row>
    <row r="4571" spans="1:14" x14ac:dyDescent="0.25">
      <c r="A4571" t="s">
        <v>834</v>
      </c>
      <c r="B4571" s="1" t="s">
        <v>1221</v>
      </c>
      <c r="C4571" s="291" t="s">
        <v>969</v>
      </c>
      <c r="D4571" s="1" t="s">
        <v>837</v>
      </c>
      <c r="E4571" s="1">
        <v>78.8</v>
      </c>
      <c r="J4571" s="64" t="s">
        <v>834</v>
      </c>
      <c r="K4571" s="64" t="s">
        <v>1201</v>
      </c>
      <c r="L4571" s="64" t="s">
        <v>931</v>
      </c>
      <c r="M4571" s="64">
        <v>0</v>
      </c>
      <c r="N4571" s="64" t="s">
        <v>98</v>
      </c>
    </row>
    <row r="4572" spans="1:14" x14ac:dyDescent="0.25">
      <c r="A4572" t="s">
        <v>834</v>
      </c>
      <c r="B4572" s="1" t="s">
        <v>1222</v>
      </c>
      <c r="C4572" s="291" t="s">
        <v>906</v>
      </c>
      <c r="D4572" s="1">
        <v>0</v>
      </c>
      <c r="E4572" s="1" t="s">
        <v>98</v>
      </c>
      <c r="J4572" s="64" t="s">
        <v>834</v>
      </c>
      <c r="K4572" s="64" t="s">
        <v>1201</v>
      </c>
      <c r="L4572" s="64" t="s">
        <v>932</v>
      </c>
      <c r="M4572" s="64" t="s">
        <v>837</v>
      </c>
      <c r="N4572" s="64">
        <v>21.5</v>
      </c>
    </row>
    <row r="4573" spans="1:14" x14ac:dyDescent="0.25">
      <c r="A4573" t="s">
        <v>834</v>
      </c>
      <c r="B4573" s="1" t="s">
        <v>1222</v>
      </c>
      <c r="C4573" s="291" t="s">
        <v>908</v>
      </c>
      <c r="D4573" s="1">
        <v>0</v>
      </c>
      <c r="E4573" s="1" t="s">
        <v>98</v>
      </c>
      <c r="J4573" s="64" t="s">
        <v>834</v>
      </c>
      <c r="K4573" s="64" t="s">
        <v>1201</v>
      </c>
      <c r="L4573" s="64" t="s">
        <v>933</v>
      </c>
      <c r="M4573" s="64" t="s">
        <v>837</v>
      </c>
      <c r="N4573" s="64">
        <v>23.9</v>
      </c>
    </row>
    <row r="4574" spans="1:14" x14ac:dyDescent="0.25">
      <c r="A4574" t="s">
        <v>834</v>
      </c>
      <c r="B4574" s="1" t="s">
        <v>1222</v>
      </c>
      <c r="C4574" s="291" t="s">
        <v>914</v>
      </c>
      <c r="D4574" s="1">
        <v>0</v>
      </c>
      <c r="E4574" s="1" t="s">
        <v>98</v>
      </c>
      <c r="J4574" s="64" t="s">
        <v>834</v>
      </c>
      <c r="K4574" s="64" t="s">
        <v>1201</v>
      </c>
      <c r="L4574" s="64" t="s">
        <v>934</v>
      </c>
      <c r="M4574" s="64" t="s">
        <v>837</v>
      </c>
      <c r="N4574" s="64">
        <v>23.9</v>
      </c>
    </row>
    <row r="4575" spans="1:14" x14ac:dyDescent="0.25">
      <c r="A4575" t="s">
        <v>834</v>
      </c>
      <c r="B4575" s="1" t="s">
        <v>1222</v>
      </c>
      <c r="C4575" s="291" t="s">
        <v>916</v>
      </c>
      <c r="D4575" s="1">
        <v>0</v>
      </c>
      <c r="E4575" s="1" t="s">
        <v>98</v>
      </c>
      <c r="J4575" s="64" t="s">
        <v>834</v>
      </c>
      <c r="K4575" s="64" t="s">
        <v>1201</v>
      </c>
      <c r="L4575" s="64" t="s">
        <v>939</v>
      </c>
      <c r="M4575" s="64">
        <v>0</v>
      </c>
      <c r="N4575" s="64" t="s">
        <v>98</v>
      </c>
    </row>
    <row r="4576" spans="1:14" x14ac:dyDescent="0.25">
      <c r="A4576" t="s">
        <v>834</v>
      </c>
      <c r="B4576" s="1" t="s">
        <v>1222</v>
      </c>
      <c r="C4576" s="291" t="s">
        <v>918</v>
      </c>
      <c r="D4576" s="1">
        <v>0</v>
      </c>
      <c r="E4576" s="1" t="s">
        <v>98</v>
      </c>
      <c r="J4576" s="64" t="s">
        <v>834</v>
      </c>
      <c r="K4576" s="64" t="s">
        <v>1201</v>
      </c>
      <c r="L4576" s="64" t="s">
        <v>941</v>
      </c>
      <c r="M4576" s="64">
        <v>0</v>
      </c>
      <c r="N4576" s="64" t="s">
        <v>98</v>
      </c>
    </row>
    <row r="4577" spans="1:14" x14ac:dyDescent="0.25">
      <c r="A4577" t="s">
        <v>834</v>
      </c>
      <c r="B4577" s="1" t="s">
        <v>1222</v>
      </c>
      <c r="C4577" s="291" t="s">
        <v>926</v>
      </c>
      <c r="D4577" s="1">
        <v>0</v>
      </c>
      <c r="E4577" s="1" t="s">
        <v>98</v>
      </c>
      <c r="J4577" s="64" t="s">
        <v>834</v>
      </c>
      <c r="K4577" s="64" t="s">
        <v>1201</v>
      </c>
      <c r="L4577" s="64" t="s">
        <v>943</v>
      </c>
      <c r="M4577" s="64">
        <v>0</v>
      </c>
      <c r="N4577" s="64" t="s">
        <v>98</v>
      </c>
    </row>
    <row r="4578" spans="1:14" x14ac:dyDescent="0.25">
      <c r="A4578" t="s">
        <v>834</v>
      </c>
      <c r="B4578" s="1" t="s">
        <v>1222</v>
      </c>
      <c r="C4578" s="291" t="s">
        <v>928</v>
      </c>
      <c r="D4578" s="1">
        <v>0</v>
      </c>
      <c r="E4578" s="1" t="s">
        <v>98</v>
      </c>
      <c r="J4578" s="64" t="s">
        <v>834</v>
      </c>
      <c r="K4578" s="64" t="s">
        <v>1201</v>
      </c>
      <c r="L4578" s="64" t="s">
        <v>944</v>
      </c>
      <c r="M4578" s="64" t="s">
        <v>837</v>
      </c>
      <c r="N4578" s="64">
        <v>36.5</v>
      </c>
    </row>
    <row r="4579" spans="1:14" x14ac:dyDescent="0.25">
      <c r="A4579" t="s">
        <v>834</v>
      </c>
      <c r="B4579" s="1" t="s">
        <v>1222</v>
      </c>
      <c r="C4579" s="291" t="s">
        <v>930</v>
      </c>
      <c r="D4579" s="1">
        <v>0</v>
      </c>
      <c r="E4579" s="1" t="s">
        <v>98</v>
      </c>
      <c r="J4579" s="64" t="s">
        <v>834</v>
      </c>
      <c r="K4579" s="64" t="s">
        <v>1201</v>
      </c>
      <c r="L4579" s="64" t="s">
        <v>945</v>
      </c>
      <c r="M4579" s="64" t="s">
        <v>837</v>
      </c>
      <c r="N4579" s="64">
        <v>28.3</v>
      </c>
    </row>
    <row r="4580" spans="1:14" x14ac:dyDescent="0.25">
      <c r="A4580" t="s">
        <v>834</v>
      </c>
      <c r="B4580" s="1" t="s">
        <v>1222</v>
      </c>
      <c r="C4580" s="291" t="s">
        <v>938</v>
      </c>
      <c r="D4580" s="1">
        <v>0</v>
      </c>
      <c r="E4580" s="1" t="s">
        <v>98</v>
      </c>
      <c r="J4580" s="64" t="s">
        <v>834</v>
      </c>
      <c r="K4580" s="64" t="s">
        <v>1201</v>
      </c>
      <c r="L4580" s="64" t="s">
        <v>946</v>
      </c>
      <c r="M4580" s="64" t="s">
        <v>837</v>
      </c>
      <c r="N4580" s="64">
        <v>40.799999999999997</v>
      </c>
    </row>
    <row r="4581" spans="1:14" x14ac:dyDescent="0.25">
      <c r="A4581" t="s">
        <v>834</v>
      </c>
      <c r="B4581" s="1" t="s">
        <v>1222</v>
      </c>
      <c r="C4581" s="291" t="s">
        <v>940</v>
      </c>
      <c r="D4581" s="1">
        <v>0</v>
      </c>
      <c r="E4581" s="1" t="s">
        <v>98</v>
      </c>
      <c r="J4581" s="64" t="s">
        <v>834</v>
      </c>
      <c r="K4581" s="64" t="s">
        <v>1201</v>
      </c>
      <c r="L4581" s="64" t="s">
        <v>951</v>
      </c>
      <c r="M4581" s="64">
        <v>0</v>
      </c>
      <c r="N4581" s="64" t="s">
        <v>98</v>
      </c>
    </row>
    <row r="4582" spans="1:14" x14ac:dyDescent="0.25">
      <c r="A4582" t="s">
        <v>834</v>
      </c>
      <c r="B4582" s="1" t="s">
        <v>1222</v>
      </c>
      <c r="C4582" s="291" t="s">
        <v>942</v>
      </c>
      <c r="D4582" s="1">
        <v>0</v>
      </c>
      <c r="E4582" s="1" t="s">
        <v>98</v>
      </c>
      <c r="J4582" s="64" t="s">
        <v>834</v>
      </c>
      <c r="K4582" s="64" t="s">
        <v>1201</v>
      </c>
      <c r="L4582" s="64" t="s">
        <v>953</v>
      </c>
      <c r="M4582" s="64">
        <v>0</v>
      </c>
      <c r="N4582" s="64" t="s">
        <v>98</v>
      </c>
    </row>
    <row r="4583" spans="1:14" x14ac:dyDescent="0.25">
      <c r="A4583" t="s">
        <v>834</v>
      </c>
      <c r="B4583" s="1" t="s">
        <v>1224</v>
      </c>
      <c r="C4583" s="291" t="s">
        <v>926</v>
      </c>
      <c r="D4583" s="1">
        <v>0</v>
      </c>
      <c r="E4583" s="1" t="s">
        <v>98</v>
      </c>
      <c r="J4583" s="64" t="s">
        <v>834</v>
      </c>
      <c r="K4583" s="64" t="s">
        <v>1201</v>
      </c>
      <c r="L4583" s="64" t="s">
        <v>955</v>
      </c>
      <c r="M4583" s="64">
        <v>0</v>
      </c>
      <c r="N4583" s="64" t="s">
        <v>98</v>
      </c>
    </row>
    <row r="4584" spans="1:14" x14ac:dyDescent="0.25">
      <c r="A4584" t="s">
        <v>834</v>
      </c>
      <c r="B4584" s="1" t="s">
        <v>1224</v>
      </c>
      <c r="C4584" s="291" t="s">
        <v>928</v>
      </c>
      <c r="D4584" s="1">
        <v>0</v>
      </c>
      <c r="E4584" s="1" t="s">
        <v>98</v>
      </c>
      <c r="J4584" s="64" t="s">
        <v>834</v>
      </c>
      <c r="K4584" s="64" t="s">
        <v>1201</v>
      </c>
      <c r="L4584" s="64" t="s">
        <v>956</v>
      </c>
      <c r="M4584" s="64" t="s">
        <v>837</v>
      </c>
      <c r="N4584" s="64">
        <v>48.5</v>
      </c>
    </row>
    <row r="4585" spans="1:14" x14ac:dyDescent="0.25">
      <c r="A4585" t="s">
        <v>834</v>
      </c>
      <c r="B4585" s="1" t="s">
        <v>1224</v>
      </c>
      <c r="C4585" s="291" t="s">
        <v>930</v>
      </c>
      <c r="D4585" s="1">
        <v>0</v>
      </c>
      <c r="E4585" s="1" t="s">
        <v>98</v>
      </c>
      <c r="J4585" s="64" t="s">
        <v>834</v>
      </c>
      <c r="K4585" s="64" t="s">
        <v>1201</v>
      </c>
      <c r="L4585" s="64" t="s">
        <v>957</v>
      </c>
      <c r="M4585" s="64" t="s">
        <v>837</v>
      </c>
      <c r="N4585" s="64">
        <v>58</v>
      </c>
    </row>
    <row r="4586" spans="1:14" x14ac:dyDescent="0.25">
      <c r="A4586" t="s">
        <v>834</v>
      </c>
      <c r="B4586" s="1" t="s">
        <v>1224</v>
      </c>
      <c r="C4586" s="291" t="s">
        <v>935</v>
      </c>
      <c r="D4586" s="1" t="s">
        <v>837</v>
      </c>
      <c r="E4586" s="1">
        <v>35.6</v>
      </c>
      <c r="J4586" s="64" t="s">
        <v>834</v>
      </c>
      <c r="K4586" s="64" t="s">
        <v>1201</v>
      </c>
      <c r="L4586" s="64" t="s">
        <v>958</v>
      </c>
      <c r="M4586" s="64" t="s">
        <v>837</v>
      </c>
      <c r="N4586" s="64">
        <v>57.6</v>
      </c>
    </row>
    <row r="4587" spans="1:14" x14ac:dyDescent="0.25">
      <c r="A4587" t="s">
        <v>834</v>
      </c>
      <c r="B4587" s="1" t="s">
        <v>1224</v>
      </c>
      <c r="C4587" s="291" t="s">
        <v>936</v>
      </c>
      <c r="D4587" s="1" t="s">
        <v>837</v>
      </c>
      <c r="E4587" s="1">
        <v>34.4</v>
      </c>
      <c r="J4587" s="64" t="s">
        <v>834</v>
      </c>
      <c r="K4587" s="64" t="s">
        <v>1201</v>
      </c>
      <c r="L4587" s="64" t="s">
        <v>907</v>
      </c>
      <c r="M4587" s="64">
        <v>0</v>
      </c>
      <c r="N4587" s="64" t="s">
        <v>98</v>
      </c>
    </row>
    <row r="4588" spans="1:14" x14ac:dyDescent="0.25">
      <c r="A4588" t="s">
        <v>834</v>
      </c>
      <c r="B4588" s="1" t="s">
        <v>1224</v>
      </c>
      <c r="C4588" s="291" t="s">
        <v>937</v>
      </c>
      <c r="D4588" s="1" t="s">
        <v>837</v>
      </c>
      <c r="E4588" s="1">
        <v>33.6</v>
      </c>
      <c r="J4588" s="64" t="s">
        <v>834</v>
      </c>
      <c r="K4588" s="64" t="s">
        <v>1201</v>
      </c>
      <c r="L4588" s="64" t="s">
        <v>909</v>
      </c>
      <c r="M4588" s="64">
        <v>0</v>
      </c>
      <c r="N4588" s="64" t="s">
        <v>98</v>
      </c>
    </row>
    <row r="4589" spans="1:14" x14ac:dyDescent="0.25">
      <c r="A4589" t="s">
        <v>834</v>
      </c>
      <c r="B4589" s="1" t="s">
        <v>1224</v>
      </c>
      <c r="C4589" s="291" t="s">
        <v>938</v>
      </c>
      <c r="D4589" s="1">
        <v>0</v>
      </c>
      <c r="E4589" s="1" t="s">
        <v>98</v>
      </c>
      <c r="J4589" s="64" t="s">
        <v>834</v>
      </c>
      <c r="K4589" s="64" t="s">
        <v>1201</v>
      </c>
      <c r="L4589" s="64" t="s">
        <v>910</v>
      </c>
      <c r="M4589" s="64" t="s">
        <v>837</v>
      </c>
      <c r="N4589" s="64">
        <v>7.8</v>
      </c>
    </row>
    <row r="4590" spans="1:14" x14ac:dyDescent="0.25">
      <c r="A4590" t="s">
        <v>834</v>
      </c>
      <c r="B4590" s="1" t="s">
        <v>1224</v>
      </c>
      <c r="C4590" s="291" t="s">
        <v>940</v>
      </c>
      <c r="D4590" s="1">
        <v>0</v>
      </c>
      <c r="E4590" s="1" t="s">
        <v>98</v>
      </c>
      <c r="J4590" s="64" t="s">
        <v>834</v>
      </c>
      <c r="K4590" s="64" t="s">
        <v>1201</v>
      </c>
      <c r="L4590" s="64" t="s">
        <v>911</v>
      </c>
      <c r="M4590" s="64" t="s">
        <v>837</v>
      </c>
      <c r="N4590" s="64">
        <v>10.5</v>
      </c>
    </row>
    <row r="4591" spans="1:14" x14ac:dyDescent="0.25">
      <c r="A4591" t="s">
        <v>834</v>
      </c>
      <c r="B4591" s="1" t="s">
        <v>1224</v>
      </c>
      <c r="C4591" s="291" t="s">
        <v>942</v>
      </c>
      <c r="D4591" s="1">
        <v>0</v>
      </c>
      <c r="E4591" s="1" t="s">
        <v>98</v>
      </c>
      <c r="J4591" s="64" t="s">
        <v>834</v>
      </c>
      <c r="K4591" s="64" t="s">
        <v>1201</v>
      </c>
      <c r="L4591" s="64" t="s">
        <v>915</v>
      </c>
      <c r="M4591" s="64">
        <v>0</v>
      </c>
      <c r="N4591" s="64" t="s">
        <v>98</v>
      </c>
    </row>
    <row r="4592" spans="1:14" x14ac:dyDescent="0.25">
      <c r="A4592" t="s">
        <v>834</v>
      </c>
      <c r="B4592" s="1" t="s">
        <v>1224</v>
      </c>
      <c r="C4592" s="291" t="s">
        <v>947</v>
      </c>
      <c r="D4592" s="1" t="s">
        <v>837</v>
      </c>
      <c r="E4592" s="1">
        <v>53.3</v>
      </c>
      <c r="J4592" s="64" t="s">
        <v>834</v>
      </c>
      <c r="K4592" s="64" t="s">
        <v>1201</v>
      </c>
      <c r="L4592" s="64" t="s">
        <v>917</v>
      </c>
      <c r="M4592" s="64">
        <v>0</v>
      </c>
      <c r="N4592" s="64" t="s">
        <v>98</v>
      </c>
    </row>
    <row r="4593" spans="1:14" x14ac:dyDescent="0.25">
      <c r="A4593" t="s">
        <v>834</v>
      </c>
      <c r="B4593" s="1" t="s">
        <v>1224</v>
      </c>
      <c r="C4593" s="291" t="s">
        <v>948</v>
      </c>
      <c r="D4593" s="1" t="s">
        <v>837</v>
      </c>
      <c r="E4593" s="1">
        <v>52.1</v>
      </c>
      <c r="J4593" s="64" t="s">
        <v>834</v>
      </c>
      <c r="K4593" s="64" t="s">
        <v>1201</v>
      </c>
      <c r="L4593" s="64" t="s">
        <v>919</v>
      </c>
      <c r="M4593" s="64">
        <v>0</v>
      </c>
      <c r="N4593" s="64" t="s">
        <v>98</v>
      </c>
    </row>
    <row r="4594" spans="1:14" x14ac:dyDescent="0.25">
      <c r="A4594" t="s">
        <v>834</v>
      </c>
      <c r="B4594" s="1" t="s">
        <v>1224</v>
      </c>
      <c r="C4594" s="291" t="s">
        <v>949</v>
      </c>
      <c r="D4594" s="1" t="s">
        <v>837</v>
      </c>
      <c r="E4594" s="1">
        <v>51.5</v>
      </c>
      <c r="J4594" s="64" t="s">
        <v>834</v>
      </c>
      <c r="K4594" s="64" t="s">
        <v>1201</v>
      </c>
      <c r="L4594" s="64" t="s">
        <v>920</v>
      </c>
      <c r="M4594" s="64" t="s">
        <v>837</v>
      </c>
      <c r="N4594" s="64">
        <v>13.9</v>
      </c>
    </row>
    <row r="4595" spans="1:14" x14ac:dyDescent="0.25">
      <c r="A4595" t="s">
        <v>834</v>
      </c>
      <c r="B4595" s="1" t="s">
        <v>1224</v>
      </c>
      <c r="C4595" s="291" t="s">
        <v>950</v>
      </c>
      <c r="D4595" s="1">
        <v>0</v>
      </c>
      <c r="E4595" s="1" t="s">
        <v>98</v>
      </c>
      <c r="J4595" s="64" t="s">
        <v>834</v>
      </c>
      <c r="K4595" s="64" t="s">
        <v>1201</v>
      </c>
      <c r="L4595" s="64" t="s">
        <v>921</v>
      </c>
      <c r="M4595" s="64" t="s">
        <v>837</v>
      </c>
      <c r="N4595" s="64">
        <v>16.2</v>
      </c>
    </row>
    <row r="4596" spans="1:14" x14ac:dyDescent="0.25">
      <c r="A4596" t="s">
        <v>834</v>
      </c>
      <c r="B4596" s="1" t="s">
        <v>1224</v>
      </c>
      <c r="C4596" s="291" t="s">
        <v>952</v>
      </c>
      <c r="D4596" s="1">
        <v>0</v>
      </c>
      <c r="E4596" s="1" t="s">
        <v>98</v>
      </c>
      <c r="J4596" s="64" t="s">
        <v>834</v>
      </c>
      <c r="K4596" s="64" t="s">
        <v>1201</v>
      </c>
      <c r="L4596" s="64" t="s">
        <v>922</v>
      </c>
      <c r="M4596" s="64" t="s">
        <v>837</v>
      </c>
      <c r="N4596" s="64">
        <v>17</v>
      </c>
    </row>
    <row r="4597" spans="1:14" x14ac:dyDescent="0.25">
      <c r="A4597" t="s">
        <v>834</v>
      </c>
      <c r="B4597" s="1" t="s">
        <v>1224</v>
      </c>
      <c r="C4597" s="291" t="s">
        <v>954</v>
      </c>
      <c r="D4597" s="1">
        <v>0</v>
      </c>
      <c r="E4597" s="1" t="s">
        <v>98</v>
      </c>
      <c r="J4597" s="64" t="s">
        <v>834</v>
      </c>
      <c r="K4597" s="64" t="s">
        <v>1201</v>
      </c>
      <c r="L4597" s="64" t="s">
        <v>927</v>
      </c>
      <c r="M4597" s="64">
        <v>0</v>
      </c>
      <c r="N4597" s="64" t="s">
        <v>98</v>
      </c>
    </row>
    <row r="4598" spans="1:14" x14ac:dyDescent="0.25">
      <c r="A4598" t="s">
        <v>834</v>
      </c>
      <c r="B4598" s="1" t="s">
        <v>1224</v>
      </c>
      <c r="C4598" s="291" t="s">
        <v>959</v>
      </c>
      <c r="D4598" s="1" t="s">
        <v>837</v>
      </c>
      <c r="E4598" s="1">
        <v>69.3</v>
      </c>
      <c r="J4598" s="64" t="s">
        <v>834</v>
      </c>
      <c r="K4598" s="64" t="s">
        <v>1201</v>
      </c>
      <c r="L4598" s="64" t="s">
        <v>929</v>
      </c>
      <c r="M4598" s="64">
        <v>0</v>
      </c>
      <c r="N4598" s="64" t="s">
        <v>98</v>
      </c>
    </row>
    <row r="4599" spans="1:14" x14ac:dyDescent="0.25">
      <c r="A4599" t="s">
        <v>834</v>
      </c>
      <c r="B4599" s="1" t="s">
        <v>1224</v>
      </c>
      <c r="C4599" s="291" t="s">
        <v>960</v>
      </c>
      <c r="D4599" s="1" t="s">
        <v>837</v>
      </c>
      <c r="E4599" s="1">
        <v>91.4</v>
      </c>
      <c r="J4599" s="64" t="s">
        <v>834</v>
      </c>
      <c r="K4599" s="64" t="s">
        <v>1201</v>
      </c>
      <c r="L4599" s="64" t="s">
        <v>931</v>
      </c>
      <c r="M4599" s="64">
        <v>0</v>
      </c>
      <c r="N4599" s="64" t="s">
        <v>98</v>
      </c>
    </row>
    <row r="4600" spans="1:14" x14ac:dyDescent="0.25">
      <c r="A4600" t="s">
        <v>834</v>
      </c>
      <c r="B4600" s="1" t="s">
        <v>1224</v>
      </c>
      <c r="C4600" s="291" t="s">
        <v>961</v>
      </c>
      <c r="D4600" s="1" t="s">
        <v>837</v>
      </c>
      <c r="E4600" s="1">
        <v>71.900000000000006</v>
      </c>
      <c r="J4600" s="64" t="s">
        <v>834</v>
      </c>
      <c r="K4600" s="64" t="s">
        <v>1201</v>
      </c>
      <c r="L4600" s="64" t="s">
        <v>932</v>
      </c>
      <c r="M4600" s="64" t="s">
        <v>837</v>
      </c>
      <c r="N4600" s="64">
        <v>20</v>
      </c>
    </row>
    <row r="4601" spans="1:14" x14ac:dyDescent="0.25">
      <c r="A4601" t="s">
        <v>834</v>
      </c>
      <c r="B4601" s="1" t="s">
        <v>1224</v>
      </c>
      <c r="C4601" s="291" t="s">
        <v>996</v>
      </c>
      <c r="D4601" s="1" t="s">
        <v>837</v>
      </c>
      <c r="E4601" s="1">
        <v>22.3</v>
      </c>
      <c r="J4601" s="64" t="s">
        <v>834</v>
      </c>
      <c r="K4601" s="64" t="s">
        <v>1201</v>
      </c>
      <c r="L4601" s="64" t="s">
        <v>933</v>
      </c>
      <c r="M4601" s="64" t="s">
        <v>837</v>
      </c>
      <c r="N4601" s="64">
        <v>22.2</v>
      </c>
    </row>
    <row r="4602" spans="1:14" x14ac:dyDescent="0.25">
      <c r="A4602" t="s">
        <v>834</v>
      </c>
      <c r="B4602" s="1" t="s">
        <v>1224</v>
      </c>
      <c r="C4602" s="291" t="s">
        <v>997</v>
      </c>
      <c r="D4602" s="1" t="s">
        <v>837</v>
      </c>
      <c r="E4602" s="1">
        <v>28.4</v>
      </c>
      <c r="J4602" s="64" t="s">
        <v>834</v>
      </c>
      <c r="K4602" s="64" t="s">
        <v>1201</v>
      </c>
      <c r="L4602" s="64" t="s">
        <v>934</v>
      </c>
      <c r="M4602" s="64" t="s">
        <v>837</v>
      </c>
      <c r="N4602" s="64">
        <v>22.9</v>
      </c>
    </row>
    <row r="4603" spans="1:14" x14ac:dyDescent="0.25">
      <c r="A4603" t="s">
        <v>834</v>
      </c>
      <c r="B4603" s="1" t="s">
        <v>1224</v>
      </c>
      <c r="C4603" s="291" t="s">
        <v>998</v>
      </c>
      <c r="D4603" s="1" t="s">
        <v>837</v>
      </c>
      <c r="E4603" s="1">
        <v>33.4</v>
      </c>
      <c r="J4603" s="64" t="s">
        <v>834</v>
      </c>
      <c r="K4603" s="64" t="s">
        <v>1201</v>
      </c>
      <c r="L4603" s="64" t="s">
        <v>939</v>
      </c>
      <c r="M4603" s="64">
        <v>0</v>
      </c>
      <c r="N4603" s="64" t="s">
        <v>98</v>
      </c>
    </row>
    <row r="4604" spans="1:14" x14ac:dyDescent="0.25">
      <c r="A4604" t="s">
        <v>834</v>
      </c>
      <c r="B4604" s="1" t="s">
        <v>1224</v>
      </c>
      <c r="C4604" s="291" t="s">
        <v>999</v>
      </c>
      <c r="D4604" s="1" t="s">
        <v>837</v>
      </c>
      <c r="E4604" s="1">
        <v>42.1</v>
      </c>
      <c r="J4604" s="64" t="s">
        <v>834</v>
      </c>
      <c r="K4604" s="64" t="s">
        <v>1201</v>
      </c>
      <c r="L4604" s="64" t="s">
        <v>941</v>
      </c>
      <c r="M4604" s="64">
        <v>0</v>
      </c>
      <c r="N4604" s="64" t="s">
        <v>98</v>
      </c>
    </row>
    <row r="4605" spans="1:14" x14ac:dyDescent="0.25">
      <c r="A4605" t="s">
        <v>834</v>
      </c>
      <c r="B4605" s="1" t="s">
        <v>1230</v>
      </c>
      <c r="C4605" s="291" t="s">
        <v>1231</v>
      </c>
      <c r="D4605" s="1" t="s">
        <v>837</v>
      </c>
      <c r="E4605" s="1">
        <v>14.6</v>
      </c>
      <c r="J4605" s="64" t="s">
        <v>834</v>
      </c>
      <c r="K4605" s="64" t="s">
        <v>1201</v>
      </c>
      <c r="L4605" s="64" t="s">
        <v>943</v>
      </c>
      <c r="M4605" s="64">
        <v>0</v>
      </c>
      <c r="N4605" s="64" t="s">
        <v>98</v>
      </c>
    </row>
    <row r="4606" spans="1:14" x14ac:dyDescent="0.25">
      <c r="A4606" t="s">
        <v>834</v>
      </c>
      <c r="B4606" s="1" t="s">
        <v>1230</v>
      </c>
      <c r="C4606" s="291" t="s">
        <v>1204</v>
      </c>
      <c r="D4606" s="1" t="s">
        <v>837</v>
      </c>
      <c r="E4606" s="1">
        <v>8</v>
      </c>
      <c r="J4606" s="64" t="s">
        <v>834</v>
      </c>
      <c r="K4606" s="64" t="s">
        <v>1201</v>
      </c>
      <c r="L4606" s="64" t="s">
        <v>944</v>
      </c>
      <c r="M4606" s="64" t="s">
        <v>837</v>
      </c>
      <c r="N4606" s="64">
        <v>30.4</v>
      </c>
    </row>
    <row r="4607" spans="1:14" x14ac:dyDescent="0.25">
      <c r="A4607" t="s">
        <v>834</v>
      </c>
      <c r="B4607" s="1" t="s">
        <v>1230</v>
      </c>
      <c r="C4607" s="291" t="s">
        <v>1205</v>
      </c>
      <c r="D4607" s="1" t="s">
        <v>837</v>
      </c>
      <c r="E4607" s="1">
        <v>12.9</v>
      </c>
      <c r="J4607" s="64" t="s">
        <v>834</v>
      </c>
      <c r="K4607" s="64" t="s">
        <v>1201</v>
      </c>
      <c r="L4607" s="64" t="s">
        <v>945</v>
      </c>
      <c r="M4607" s="64" t="s">
        <v>837</v>
      </c>
      <c r="N4607" s="64">
        <v>23.6</v>
      </c>
    </row>
    <row r="4608" spans="1:14" x14ac:dyDescent="0.25">
      <c r="A4608" t="s">
        <v>834</v>
      </c>
      <c r="B4608" s="1" t="s">
        <v>1230</v>
      </c>
      <c r="C4608" s="291" t="s">
        <v>914</v>
      </c>
      <c r="D4608" s="1">
        <v>0</v>
      </c>
      <c r="E4608" s="1" t="s">
        <v>98</v>
      </c>
      <c r="J4608" s="64" t="s">
        <v>834</v>
      </c>
      <c r="K4608" s="64" t="s">
        <v>1201</v>
      </c>
      <c r="L4608" s="64" t="s">
        <v>946</v>
      </c>
      <c r="M4608" s="64" t="s">
        <v>837</v>
      </c>
      <c r="N4608" s="64">
        <v>34</v>
      </c>
    </row>
    <row r="4609" spans="1:14" x14ac:dyDescent="0.25">
      <c r="A4609" t="s">
        <v>834</v>
      </c>
      <c r="B4609" s="1" t="s">
        <v>1230</v>
      </c>
      <c r="C4609" s="291" t="s">
        <v>916</v>
      </c>
      <c r="D4609" s="1">
        <v>0</v>
      </c>
      <c r="E4609" s="1" t="s">
        <v>98</v>
      </c>
      <c r="J4609" s="64" t="s">
        <v>834</v>
      </c>
      <c r="K4609" s="64" t="s">
        <v>1201</v>
      </c>
      <c r="L4609" s="64" t="s">
        <v>951</v>
      </c>
      <c r="M4609" s="64">
        <v>0</v>
      </c>
      <c r="N4609" s="64" t="s">
        <v>98</v>
      </c>
    </row>
    <row r="4610" spans="1:14" x14ac:dyDescent="0.25">
      <c r="A4610" t="s">
        <v>834</v>
      </c>
      <c r="B4610" s="1" t="s">
        <v>1230</v>
      </c>
      <c r="C4610" s="291" t="s">
        <v>918</v>
      </c>
      <c r="D4610" s="1">
        <v>0</v>
      </c>
      <c r="E4610" s="1" t="s">
        <v>98</v>
      </c>
      <c r="J4610" s="64" t="s">
        <v>834</v>
      </c>
      <c r="K4610" s="64" t="s">
        <v>1201</v>
      </c>
      <c r="L4610" s="64" t="s">
        <v>953</v>
      </c>
      <c r="M4610" s="64">
        <v>0</v>
      </c>
      <c r="N4610" s="64" t="s">
        <v>98</v>
      </c>
    </row>
    <row r="4611" spans="1:14" x14ac:dyDescent="0.25">
      <c r="A4611" t="s">
        <v>834</v>
      </c>
      <c r="B4611" s="1" t="s">
        <v>1230</v>
      </c>
      <c r="C4611" s="291" t="s">
        <v>1232</v>
      </c>
      <c r="D4611" s="1" t="s">
        <v>837</v>
      </c>
      <c r="E4611" s="1">
        <v>17.3</v>
      </c>
      <c r="J4611" s="64" t="s">
        <v>834</v>
      </c>
      <c r="K4611" s="64" t="s">
        <v>1201</v>
      </c>
      <c r="L4611" s="64" t="s">
        <v>955</v>
      </c>
      <c r="M4611" s="64">
        <v>0</v>
      </c>
      <c r="N4611" s="64" t="s">
        <v>98</v>
      </c>
    </row>
    <row r="4612" spans="1:14" x14ac:dyDescent="0.25">
      <c r="A4612" t="s">
        <v>834</v>
      </c>
      <c r="B4612" s="1" t="s">
        <v>1230</v>
      </c>
      <c r="C4612" s="291" t="s">
        <v>1206</v>
      </c>
      <c r="D4612" s="1" t="s">
        <v>837</v>
      </c>
      <c r="E4612" s="1">
        <v>13.4</v>
      </c>
      <c r="J4612" s="64" t="s">
        <v>834</v>
      </c>
      <c r="K4612" s="64" t="s">
        <v>1201</v>
      </c>
      <c r="L4612" s="64" t="s">
        <v>956</v>
      </c>
      <c r="M4612" s="64" t="s">
        <v>837</v>
      </c>
      <c r="N4612" s="64">
        <v>40.799999999999997</v>
      </c>
    </row>
    <row r="4613" spans="1:14" x14ac:dyDescent="0.25">
      <c r="A4613" t="s">
        <v>834</v>
      </c>
      <c r="B4613" s="1" t="s">
        <v>1230</v>
      </c>
      <c r="C4613" s="291" t="s">
        <v>1207</v>
      </c>
      <c r="D4613" s="1" t="s">
        <v>837</v>
      </c>
      <c r="E4613" s="1">
        <v>17.600000000000001</v>
      </c>
      <c r="J4613" s="64" t="s">
        <v>834</v>
      </c>
      <c r="K4613" s="64" t="s">
        <v>1201</v>
      </c>
      <c r="L4613" s="64" t="s">
        <v>957</v>
      </c>
      <c r="M4613" s="64" t="s">
        <v>837</v>
      </c>
      <c r="N4613" s="64">
        <v>48.8</v>
      </c>
    </row>
    <row r="4614" spans="1:14" x14ac:dyDescent="0.25">
      <c r="A4614" t="s">
        <v>834</v>
      </c>
      <c r="B4614" s="1" t="s">
        <v>1230</v>
      </c>
      <c r="C4614" s="291" t="s">
        <v>926</v>
      </c>
      <c r="D4614" s="1">
        <v>0</v>
      </c>
      <c r="E4614" s="1" t="s">
        <v>98</v>
      </c>
      <c r="J4614" s="64" t="s">
        <v>834</v>
      </c>
      <c r="K4614" s="64" t="s">
        <v>1201</v>
      </c>
      <c r="L4614" s="64" t="s">
        <v>958</v>
      </c>
      <c r="M4614" s="64" t="s">
        <v>837</v>
      </c>
      <c r="N4614" s="64">
        <v>48.5</v>
      </c>
    </row>
    <row r="4615" spans="1:14" x14ac:dyDescent="0.25">
      <c r="A4615" t="s">
        <v>834</v>
      </c>
      <c r="B4615" s="1" t="s">
        <v>1230</v>
      </c>
      <c r="C4615" s="291" t="s">
        <v>928</v>
      </c>
      <c r="D4615" s="1">
        <v>0</v>
      </c>
      <c r="E4615" s="1" t="s">
        <v>98</v>
      </c>
      <c r="J4615" s="64" t="s">
        <v>834</v>
      </c>
      <c r="K4615" s="64" t="s">
        <v>1213</v>
      </c>
      <c r="L4615" s="64" t="s">
        <v>915</v>
      </c>
      <c r="M4615" s="64">
        <v>0</v>
      </c>
      <c r="N4615" s="64" t="s">
        <v>98</v>
      </c>
    </row>
    <row r="4616" spans="1:14" x14ac:dyDescent="0.25">
      <c r="A4616" t="s">
        <v>834</v>
      </c>
      <c r="B4616" s="1" t="s">
        <v>1230</v>
      </c>
      <c r="C4616" s="291" t="s">
        <v>930</v>
      </c>
      <c r="D4616" s="1">
        <v>0</v>
      </c>
      <c r="E4616" s="1" t="s">
        <v>98</v>
      </c>
      <c r="J4616" s="64" t="s">
        <v>834</v>
      </c>
      <c r="K4616" s="64" t="s">
        <v>1213</v>
      </c>
      <c r="L4616" s="64" t="s">
        <v>917</v>
      </c>
      <c r="M4616" s="64">
        <v>0</v>
      </c>
      <c r="N4616" s="64" t="s">
        <v>98</v>
      </c>
    </row>
    <row r="4617" spans="1:14" x14ac:dyDescent="0.25">
      <c r="A4617" t="s">
        <v>834</v>
      </c>
      <c r="B4617" s="1" t="s">
        <v>1230</v>
      </c>
      <c r="C4617" s="291" t="s">
        <v>1233</v>
      </c>
      <c r="D4617" s="1" t="s">
        <v>837</v>
      </c>
      <c r="E4617" s="1">
        <v>21</v>
      </c>
      <c r="J4617" s="64" t="s">
        <v>834</v>
      </c>
      <c r="K4617" s="64" t="s">
        <v>1213</v>
      </c>
      <c r="L4617" s="64" t="s">
        <v>919</v>
      </c>
      <c r="M4617" s="64">
        <v>0</v>
      </c>
      <c r="N4617" s="64" t="s">
        <v>98</v>
      </c>
    </row>
    <row r="4618" spans="1:14" x14ac:dyDescent="0.25">
      <c r="A4618" t="s">
        <v>834</v>
      </c>
      <c r="B4618" s="1" t="s">
        <v>1230</v>
      </c>
      <c r="C4618" s="291" t="s">
        <v>1208</v>
      </c>
      <c r="D4618" s="1" t="s">
        <v>837</v>
      </c>
      <c r="E4618" s="1">
        <v>21.8</v>
      </c>
      <c r="J4618" s="64" t="s">
        <v>834</v>
      </c>
      <c r="K4618" s="64" t="s">
        <v>1213</v>
      </c>
      <c r="L4618" s="64" t="s">
        <v>920</v>
      </c>
      <c r="M4618" s="64" t="s">
        <v>837</v>
      </c>
      <c r="N4618" s="64">
        <v>10.7</v>
      </c>
    </row>
    <row r="4619" spans="1:14" x14ac:dyDescent="0.25">
      <c r="A4619" t="s">
        <v>834</v>
      </c>
      <c r="B4619" s="1" t="s">
        <v>1230</v>
      </c>
      <c r="C4619" s="291" t="s">
        <v>1209</v>
      </c>
      <c r="D4619" s="1" t="s">
        <v>837</v>
      </c>
      <c r="E4619" s="1">
        <v>20.6</v>
      </c>
      <c r="J4619" s="64" t="s">
        <v>834</v>
      </c>
      <c r="K4619" s="64" t="s">
        <v>1213</v>
      </c>
      <c r="L4619" s="64" t="s">
        <v>921</v>
      </c>
      <c r="M4619" s="64" t="s">
        <v>837</v>
      </c>
      <c r="N4619" s="64">
        <v>13.1</v>
      </c>
    </row>
    <row r="4620" spans="1:14" x14ac:dyDescent="0.25">
      <c r="A4620" t="s">
        <v>834</v>
      </c>
      <c r="B4620" s="1" t="s">
        <v>1230</v>
      </c>
      <c r="C4620" s="291" t="s">
        <v>938</v>
      </c>
      <c r="D4620" s="1">
        <v>0</v>
      </c>
      <c r="E4620" s="1" t="s">
        <v>98</v>
      </c>
      <c r="J4620" s="64" t="s">
        <v>834</v>
      </c>
      <c r="K4620" s="64" t="s">
        <v>1213</v>
      </c>
      <c r="L4620" s="64" t="s">
        <v>922</v>
      </c>
      <c r="M4620" s="64" t="s">
        <v>837</v>
      </c>
      <c r="N4620" s="64">
        <v>15.2</v>
      </c>
    </row>
    <row r="4621" spans="1:14" x14ac:dyDescent="0.25">
      <c r="A4621" t="s">
        <v>834</v>
      </c>
      <c r="B4621" s="1" t="s">
        <v>1230</v>
      </c>
      <c r="C4621" s="291" t="s">
        <v>940</v>
      </c>
      <c r="D4621" s="1">
        <v>0</v>
      </c>
      <c r="E4621" s="1" t="s">
        <v>98</v>
      </c>
      <c r="J4621" s="64" t="s">
        <v>834</v>
      </c>
      <c r="K4621" s="64" t="s">
        <v>1213</v>
      </c>
      <c r="L4621" s="64" t="s">
        <v>927</v>
      </c>
      <c r="M4621" s="64">
        <v>0</v>
      </c>
      <c r="N4621" s="64" t="s">
        <v>98</v>
      </c>
    </row>
    <row r="4622" spans="1:14" x14ac:dyDescent="0.25">
      <c r="A4622" t="s">
        <v>834</v>
      </c>
      <c r="B4622" s="1" t="s">
        <v>1230</v>
      </c>
      <c r="C4622" s="291" t="s">
        <v>942</v>
      </c>
      <c r="D4622" s="1">
        <v>0</v>
      </c>
      <c r="E4622" s="1" t="s">
        <v>98</v>
      </c>
      <c r="J4622" s="64" t="s">
        <v>834</v>
      </c>
      <c r="K4622" s="64" t="s">
        <v>1213</v>
      </c>
      <c r="L4622" s="64" t="s">
        <v>929</v>
      </c>
      <c r="M4622" s="64">
        <v>0</v>
      </c>
      <c r="N4622" s="64" t="s">
        <v>98</v>
      </c>
    </row>
    <row r="4623" spans="1:14" x14ac:dyDescent="0.25">
      <c r="A4623" t="s">
        <v>834</v>
      </c>
      <c r="B4623" s="1" t="s">
        <v>1230</v>
      </c>
      <c r="C4623" s="291" t="s">
        <v>1210</v>
      </c>
      <c r="D4623" s="1" t="s">
        <v>837</v>
      </c>
      <c r="E4623" s="1">
        <v>27.4</v>
      </c>
      <c r="J4623" s="64" t="s">
        <v>834</v>
      </c>
      <c r="K4623" s="64" t="s">
        <v>1213</v>
      </c>
      <c r="L4623" s="64" t="s">
        <v>931</v>
      </c>
      <c r="M4623" s="64">
        <v>0</v>
      </c>
      <c r="N4623" s="64" t="s">
        <v>98</v>
      </c>
    </row>
    <row r="4624" spans="1:14" x14ac:dyDescent="0.25">
      <c r="A4624" t="s">
        <v>834</v>
      </c>
      <c r="B4624" s="1" t="s">
        <v>1230</v>
      </c>
      <c r="C4624" s="291" t="s">
        <v>1211</v>
      </c>
      <c r="D4624" s="1" t="s">
        <v>837</v>
      </c>
      <c r="E4624" s="1">
        <v>29.8</v>
      </c>
      <c r="J4624" s="64" t="s">
        <v>834</v>
      </c>
      <c r="K4624" s="64" t="s">
        <v>1213</v>
      </c>
      <c r="L4624" s="64" t="s">
        <v>932</v>
      </c>
      <c r="M4624" s="64" t="s">
        <v>837</v>
      </c>
      <c r="N4624" s="64">
        <v>14.9</v>
      </c>
    </row>
    <row r="4625" spans="1:14" x14ac:dyDescent="0.25">
      <c r="A4625" t="s">
        <v>834</v>
      </c>
      <c r="B4625" s="1" t="s">
        <v>1230</v>
      </c>
      <c r="C4625" s="291" t="s">
        <v>1212</v>
      </c>
      <c r="D4625" s="1" t="s">
        <v>837</v>
      </c>
      <c r="E4625" s="1">
        <v>30.7</v>
      </c>
      <c r="J4625" s="64" t="s">
        <v>834</v>
      </c>
      <c r="K4625" s="64" t="s">
        <v>1213</v>
      </c>
      <c r="L4625" s="64" t="s">
        <v>933</v>
      </c>
      <c r="M4625" s="64" t="s">
        <v>837</v>
      </c>
      <c r="N4625" s="64">
        <v>16.8</v>
      </c>
    </row>
    <row r="4626" spans="1:14" x14ac:dyDescent="0.25">
      <c r="A4626" t="s">
        <v>834</v>
      </c>
      <c r="B4626" s="1" t="s">
        <v>1230</v>
      </c>
      <c r="C4626" s="291" t="s">
        <v>950</v>
      </c>
      <c r="D4626" s="1">
        <v>0</v>
      </c>
      <c r="E4626" s="1" t="s">
        <v>98</v>
      </c>
      <c r="J4626" s="64" t="s">
        <v>834</v>
      </c>
      <c r="K4626" s="64" t="s">
        <v>1213</v>
      </c>
      <c r="L4626" s="64" t="s">
        <v>934</v>
      </c>
      <c r="M4626" s="64" t="s">
        <v>837</v>
      </c>
      <c r="N4626" s="64">
        <v>17.7</v>
      </c>
    </row>
    <row r="4627" spans="1:14" x14ac:dyDescent="0.25">
      <c r="A4627" t="s">
        <v>834</v>
      </c>
      <c r="B4627" s="1" t="s">
        <v>1230</v>
      </c>
      <c r="C4627" s="291" t="s">
        <v>952</v>
      </c>
      <c r="D4627" s="1">
        <v>0</v>
      </c>
      <c r="E4627" s="1" t="s">
        <v>98</v>
      </c>
      <c r="J4627" s="64" t="s">
        <v>834</v>
      </c>
      <c r="K4627" s="64" t="s">
        <v>1213</v>
      </c>
      <c r="L4627" s="64" t="s">
        <v>939</v>
      </c>
      <c r="M4627" s="64">
        <v>0</v>
      </c>
      <c r="N4627" s="64" t="s">
        <v>98</v>
      </c>
    </row>
    <row r="4628" spans="1:14" x14ac:dyDescent="0.25">
      <c r="A4628" t="s">
        <v>834</v>
      </c>
      <c r="B4628" s="1" t="s">
        <v>1230</v>
      </c>
      <c r="C4628" s="291" t="s">
        <v>954</v>
      </c>
      <c r="D4628" s="1">
        <v>0</v>
      </c>
      <c r="E4628" s="1" t="s">
        <v>98</v>
      </c>
      <c r="J4628" s="64" t="s">
        <v>834</v>
      </c>
      <c r="K4628" s="64" t="s">
        <v>1213</v>
      </c>
      <c r="L4628" s="64" t="s">
        <v>941</v>
      </c>
      <c r="M4628" s="64">
        <v>0</v>
      </c>
      <c r="N4628" s="64" t="s">
        <v>98</v>
      </c>
    </row>
    <row r="4629" spans="1:14" x14ac:dyDescent="0.25">
      <c r="A4629" t="s">
        <v>834</v>
      </c>
      <c r="B4629" s="1" t="s">
        <v>1234</v>
      </c>
      <c r="C4629" s="291" t="s">
        <v>1204</v>
      </c>
      <c r="D4629" s="1" t="s">
        <v>837</v>
      </c>
      <c r="E4629" s="1">
        <v>19.3</v>
      </c>
      <c r="J4629" s="64" t="s">
        <v>834</v>
      </c>
      <c r="K4629" s="64" t="s">
        <v>1213</v>
      </c>
      <c r="L4629" s="64" t="s">
        <v>943</v>
      </c>
      <c r="M4629" s="64">
        <v>0</v>
      </c>
      <c r="N4629" s="64" t="s">
        <v>98</v>
      </c>
    </row>
    <row r="4630" spans="1:14" x14ac:dyDescent="0.25">
      <c r="A4630" t="s">
        <v>834</v>
      </c>
      <c r="B4630" s="1" t="s">
        <v>1234</v>
      </c>
      <c r="C4630" s="291" t="s">
        <v>1205</v>
      </c>
      <c r="D4630" s="1" t="s">
        <v>837</v>
      </c>
      <c r="E4630" s="1">
        <v>19.8</v>
      </c>
      <c r="J4630" s="64" t="s">
        <v>834</v>
      </c>
      <c r="K4630" s="64" t="s">
        <v>1213</v>
      </c>
      <c r="L4630" s="64" t="s">
        <v>944</v>
      </c>
      <c r="M4630" s="64" t="s">
        <v>837</v>
      </c>
      <c r="N4630" s="64">
        <v>23.8</v>
      </c>
    </row>
    <row r="4631" spans="1:14" x14ac:dyDescent="0.25">
      <c r="A4631" t="s">
        <v>834</v>
      </c>
      <c r="B4631" s="1" t="s">
        <v>1234</v>
      </c>
      <c r="C4631" s="291" t="s">
        <v>914</v>
      </c>
      <c r="D4631" s="1">
        <v>0</v>
      </c>
      <c r="E4631" s="1" t="s">
        <v>98</v>
      </c>
      <c r="J4631" s="64" t="s">
        <v>834</v>
      </c>
      <c r="K4631" s="64" t="s">
        <v>1213</v>
      </c>
      <c r="L4631" s="64" t="s">
        <v>945</v>
      </c>
      <c r="M4631" s="64" t="s">
        <v>837</v>
      </c>
      <c r="N4631" s="64">
        <v>26.4</v>
      </c>
    </row>
    <row r="4632" spans="1:14" x14ac:dyDescent="0.25">
      <c r="A4632" t="s">
        <v>834</v>
      </c>
      <c r="B4632" s="1" t="s">
        <v>1234</v>
      </c>
      <c r="C4632" s="291" t="s">
        <v>916</v>
      </c>
      <c r="D4632" s="1">
        <v>0</v>
      </c>
      <c r="E4632" s="1" t="s">
        <v>98</v>
      </c>
      <c r="J4632" s="64" t="s">
        <v>834</v>
      </c>
      <c r="K4632" s="64" t="s">
        <v>1213</v>
      </c>
      <c r="L4632" s="64" t="s">
        <v>946</v>
      </c>
      <c r="M4632" s="64" t="s">
        <v>837</v>
      </c>
      <c r="N4632" s="64">
        <v>24.5</v>
      </c>
    </row>
    <row r="4633" spans="1:14" x14ac:dyDescent="0.25">
      <c r="A4633" t="s">
        <v>834</v>
      </c>
      <c r="B4633" s="1" t="s">
        <v>1234</v>
      </c>
      <c r="C4633" s="291" t="s">
        <v>918</v>
      </c>
      <c r="D4633" s="1">
        <v>0</v>
      </c>
      <c r="E4633" s="1" t="s">
        <v>98</v>
      </c>
      <c r="J4633" s="64" t="s">
        <v>834</v>
      </c>
      <c r="K4633" s="64" t="s">
        <v>1213</v>
      </c>
      <c r="L4633" s="64" t="s">
        <v>951</v>
      </c>
      <c r="M4633" s="64">
        <v>0</v>
      </c>
      <c r="N4633" s="64" t="s">
        <v>98</v>
      </c>
    </row>
    <row r="4634" spans="1:14" x14ac:dyDescent="0.25">
      <c r="A4634" t="s">
        <v>834</v>
      </c>
      <c r="B4634" s="1" t="s">
        <v>1234</v>
      </c>
      <c r="C4634" s="291" t="s">
        <v>1206</v>
      </c>
      <c r="D4634" s="1" t="s">
        <v>837</v>
      </c>
      <c r="E4634" s="1">
        <v>27.9</v>
      </c>
      <c r="J4634" s="64" t="s">
        <v>834</v>
      </c>
      <c r="K4634" s="64" t="s">
        <v>1213</v>
      </c>
      <c r="L4634" s="64" t="s">
        <v>953</v>
      </c>
      <c r="M4634" s="64">
        <v>0</v>
      </c>
      <c r="N4634" s="64" t="s">
        <v>98</v>
      </c>
    </row>
    <row r="4635" spans="1:14" x14ac:dyDescent="0.25">
      <c r="A4635" t="s">
        <v>834</v>
      </c>
      <c r="B4635" s="1" t="s">
        <v>1234</v>
      </c>
      <c r="C4635" s="291" t="s">
        <v>1207</v>
      </c>
      <c r="D4635" s="1" t="s">
        <v>837</v>
      </c>
      <c r="E4635" s="1">
        <v>33.200000000000003</v>
      </c>
      <c r="J4635" s="64" t="s">
        <v>834</v>
      </c>
      <c r="K4635" s="64" t="s">
        <v>1213</v>
      </c>
      <c r="L4635" s="64" t="s">
        <v>955</v>
      </c>
      <c r="M4635" s="64">
        <v>0</v>
      </c>
      <c r="N4635" s="64" t="s">
        <v>98</v>
      </c>
    </row>
    <row r="4636" spans="1:14" x14ac:dyDescent="0.25">
      <c r="A4636" t="s">
        <v>834</v>
      </c>
      <c r="B4636" s="1" t="s">
        <v>1234</v>
      </c>
      <c r="C4636" s="291" t="s">
        <v>926</v>
      </c>
      <c r="D4636" s="1">
        <v>0</v>
      </c>
      <c r="E4636" s="1" t="s">
        <v>98</v>
      </c>
      <c r="J4636" s="64" t="s">
        <v>834</v>
      </c>
      <c r="K4636" s="64" t="s">
        <v>1213</v>
      </c>
      <c r="L4636" s="64" t="s">
        <v>956</v>
      </c>
      <c r="M4636" s="64" t="s">
        <v>837</v>
      </c>
      <c r="N4636" s="64">
        <v>30.3</v>
      </c>
    </row>
    <row r="4637" spans="1:14" x14ac:dyDescent="0.25">
      <c r="A4637" t="s">
        <v>834</v>
      </c>
      <c r="B4637" s="1" t="s">
        <v>1234</v>
      </c>
      <c r="C4637" s="291" t="s">
        <v>928</v>
      </c>
      <c r="D4637" s="1">
        <v>0</v>
      </c>
      <c r="E4637" s="1" t="s">
        <v>98</v>
      </c>
      <c r="J4637" s="64" t="s">
        <v>834</v>
      </c>
      <c r="K4637" s="64" t="s">
        <v>1213</v>
      </c>
      <c r="L4637" s="64" t="s">
        <v>957</v>
      </c>
      <c r="M4637" s="64" t="s">
        <v>837</v>
      </c>
      <c r="N4637" s="64">
        <v>29.5</v>
      </c>
    </row>
    <row r="4638" spans="1:14" x14ac:dyDescent="0.25">
      <c r="A4638" t="s">
        <v>834</v>
      </c>
      <c r="B4638" s="1" t="s">
        <v>1234</v>
      </c>
      <c r="C4638" s="291" t="s">
        <v>930</v>
      </c>
      <c r="D4638" s="1">
        <v>0</v>
      </c>
      <c r="E4638" s="1" t="s">
        <v>98</v>
      </c>
      <c r="J4638" s="64" t="s">
        <v>834</v>
      </c>
      <c r="K4638" s="64" t="s">
        <v>1213</v>
      </c>
      <c r="L4638" s="64" t="s">
        <v>958</v>
      </c>
      <c r="M4638" s="64" t="s">
        <v>837</v>
      </c>
      <c r="N4638" s="64">
        <v>29.9</v>
      </c>
    </row>
    <row r="4639" spans="1:14" x14ac:dyDescent="0.25">
      <c r="A4639" t="s">
        <v>834</v>
      </c>
      <c r="B4639" s="1" t="s">
        <v>1234</v>
      </c>
      <c r="C4639" s="291" t="s">
        <v>1208</v>
      </c>
      <c r="D4639" s="1" t="s">
        <v>837</v>
      </c>
      <c r="E4639" s="1">
        <v>51.6</v>
      </c>
      <c r="J4639" s="64" t="s">
        <v>834</v>
      </c>
      <c r="K4639" s="64" t="s">
        <v>1214</v>
      </c>
      <c r="L4639" s="64" t="s">
        <v>903</v>
      </c>
      <c r="M4639" s="64">
        <v>0</v>
      </c>
      <c r="N4639" s="64" t="s">
        <v>98</v>
      </c>
    </row>
    <row r="4640" spans="1:14" x14ac:dyDescent="0.25">
      <c r="A4640" t="s">
        <v>834</v>
      </c>
      <c r="B4640" s="1" t="s">
        <v>1234</v>
      </c>
      <c r="C4640" s="291" t="s">
        <v>1209</v>
      </c>
      <c r="D4640" s="1" t="s">
        <v>837</v>
      </c>
      <c r="E4640" s="1">
        <v>48.3</v>
      </c>
      <c r="J4640" s="64" t="s">
        <v>834</v>
      </c>
      <c r="K4640" s="64" t="s">
        <v>1214</v>
      </c>
      <c r="L4640" s="64" t="s">
        <v>904</v>
      </c>
      <c r="M4640" s="64" t="s">
        <v>837</v>
      </c>
      <c r="N4640" s="64">
        <v>9.6</v>
      </c>
    </row>
    <row r="4641" spans="1:14" x14ac:dyDescent="0.25">
      <c r="A4641" t="s">
        <v>834</v>
      </c>
      <c r="B4641" s="1" t="s">
        <v>1234</v>
      </c>
      <c r="C4641" s="291" t="s">
        <v>938</v>
      </c>
      <c r="D4641" s="1">
        <v>0</v>
      </c>
      <c r="E4641" s="1" t="s">
        <v>98</v>
      </c>
      <c r="J4641" s="64" t="s">
        <v>834</v>
      </c>
      <c r="K4641" s="64" t="s">
        <v>1214</v>
      </c>
      <c r="L4641" s="64" t="s">
        <v>1022</v>
      </c>
      <c r="M4641" s="64" t="s">
        <v>837</v>
      </c>
      <c r="N4641" s="64">
        <v>8.6999999999999993</v>
      </c>
    </row>
    <row r="4642" spans="1:14" x14ac:dyDescent="0.25">
      <c r="A4642" t="s">
        <v>834</v>
      </c>
      <c r="B4642" s="1" t="s">
        <v>1234</v>
      </c>
      <c r="C4642" s="291" t="s">
        <v>940</v>
      </c>
      <c r="D4642" s="1">
        <v>0</v>
      </c>
      <c r="E4642" s="1" t="s">
        <v>98</v>
      </c>
      <c r="J4642" s="64" t="s">
        <v>834</v>
      </c>
      <c r="K4642" s="64" t="s">
        <v>1214</v>
      </c>
      <c r="L4642" s="64" t="s">
        <v>907</v>
      </c>
      <c r="M4642" s="64">
        <v>0</v>
      </c>
      <c r="N4642" s="64" t="s">
        <v>98</v>
      </c>
    </row>
    <row r="4643" spans="1:14" x14ac:dyDescent="0.25">
      <c r="A4643" t="s">
        <v>834</v>
      </c>
      <c r="B4643" s="1" t="s">
        <v>1234</v>
      </c>
      <c r="C4643" s="291" t="s">
        <v>942</v>
      </c>
      <c r="D4643" s="1">
        <v>0</v>
      </c>
      <c r="E4643" s="1" t="s">
        <v>98</v>
      </c>
      <c r="J4643" s="64" t="s">
        <v>834</v>
      </c>
      <c r="K4643" s="64" t="s">
        <v>1214</v>
      </c>
      <c r="L4643" s="64" t="s">
        <v>909</v>
      </c>
      <c r="M4643" s="64">
        <v>0</v>
      </c>
      <c r="N4643" s="64" t="s">
        <v>98</v>
      </c>
    </row>
    <row r="4644" spans="1:14" x14ac:dyDescent="0.25">
      <c r="A4644" t="s">
        <v>834</v>
      </c>
      <c r="B4644" s="1" t="s">
        <v>1234</v>
      </c>
      <c r="C4644" s="291" t="s">
        <v>1210</v>
      </c>
      <c r="D4644" s="1" t="s">
        <v>837</v>
      </c>
      <c r="E4644" s="1">
        <v>58.8</v>
      </c>
      <c r="J4644" s="64" t="s">
        <v>834</v>
      </c>
      <c r="K4644" s="64" t="s">
        <v>1214</v>
      </c>
      <c r="L4644" s="64" t="s">
        <v>910</v>
      </c>
      <c r="M4644" s="64" t="s">
        <v>837</v>
      </c>
      <c r="N4644" s="64">
        <v>12.5</v>
      </c>
    </row>
    <row r="4645" spans="1:14" x14ac:dyDescent="0.25">
      <c r="A4645" t="s">
        <v>834</v>
      </c>
      <c r="B4645" s="1" t="s">
        <v>1234</v>
      </c>
      <c r="C4645" s="291" t="s">
        <v>1211</v>
      </c>
      <c r="D4645" s="1" t="s">
        <v>837</v>
      </c>
      <c r="E4645" s="1">
        <v>67.099999999999994</v>
      </c>
      <c r="J4645" s="64" t="s">
        <v>834</v>
      </c>
      <c r="K4645" s="64" t="s">
        <v>1214</v>
      </c>
      <c r="L4645" s="64" t="s">
        <v>911</v>
      </c>
      <c r="M4645" s="64" t="s">
        <v>837</v>
      </c>
      <c r="N4645" s="64">
        <v>11.4</v>
      </c>
    </row>
    <row r="4646" spans="1:14" x14ac:dyDescent="0.25">
      <c r="A4646" t="s">
        <v>834</v>
      </c>
      <c r="B4646" s="1" t="s">
        <v>1234</v>
      </c>
      <c r="C4646" s="291" t="s">
        <v>1212</v>
      </c>
      <c r="D4646" s="1" t="s">
        <v>837</v>
      </c>
      <c r="E4646" s="1">
        <v>61.9</v>
      </c>
      <c r="J4646" s="64" t="s">
        <v>834</v>
      </c>
      <c r="K4646" s="64" t="s">
        <v>1214</v>
      </c>
      <c r="L4646" s="64" t="s">
        <v>1024</v>
      </c>
      <c r="M4646" s="64" t="s">
        <v>837</v>
      </c>
      <c r="N4646" s="64">
        <v>11.1</v>
      </c>
    </row>
    <row r="4647" spans="1:14" x14ac:dyDescent="0.25">
      <c r="A4647" t="s">
        <v>834</v>
      </c>
      <c r="B4647" s="1" t="s">
        <v>1234</v>
      </c>
      <c r="C4647" s="291" t="s">
        <v>950</v>
      </c>
      <c r="D4647" s="1">
        <v>0</v>
      </c>
      <c r="E4647" s="1" t="s">
        <v>98</v>
      </c>
      <c r="J4647" s="64" t="s">
        <v>834</v>
      </c>
      <c r="K4647" s="64" t="s">
        <v>1214</v>
      </c>
      <c r="L4647" s="64" t="s">
        <v>1025</v>
      </c>
      <c r="M4647" s="64" t="s">
        <v>837</v>
      </c>
      <c r="N4647" s="64">
        <v>12.39</v>
      </c>
    </row>
    <row r="4648" spans="1:14" x14ac:dyDescent="0.25">
      <c r="A4648" t="s">
        <v>834</v>
      </c>
      <c r="B4648" s="1" t="s">
        <v>1234</v>
      </c>
      <c r="C4648" s="291" t="s">
        <v>952</v>
      </c>
      <c r="D4648" s="1">
        <v>0</v>
      </c>
      <c r="E4648" s="1" t="s">
        <v>98</v>
      </c>
      <c r="J4648" s="64" t="s">
        <v>834</v>
      </c>
      <c r="K4648" s="64" t="s">
        <v>1214</v>
      </c>
      <c r="L4648" s="64" t="s">
        <v>915</v>
      </c>
      <c r="M4648" s="64">
        <v>0</v>
      </c>
      <c r="N4648" s="64" t="s">
        <v>98</v>
      </c>
    </row>
    <row r="4649" spans="1:14" x14ac:dyDescent="0.25">
      <c r="A4649" t="s">
        <v>834</v>
      </c>
      <c r="B4649" s="1" t="s">
        <v>1234</v>
      </c>
      <c r="C4649" s="291" t="s">
        <v>954</v>
      </c>
      <c r="D4649" s="1">
        <v>0</v>
      </c>
      <c r="E4649" s="1" t="s">
        <v>98</v>
      </c>
      <c r="J4649" s="64" t="s">
        <v>834</v>
      </c>
      <c r="K4649" s="64" t="s">
        <v>1214</v>
      </c>
      <c r="L4649" s="64" t="s">
        <v>917</v>
      </c>
      <c r="M4649" s="64">
        <v>0</v>
      </c>
      <c r="N4649" s="64" t="s">
        <v>98</v>
      </c>
    </row>
    <row r="4650" spans="1:14" x14ac:dyDescent="0.25">
      <c r="A4650" t="s">
        <v>834</v>
      </c>
      <c r="B4650" s="1" t="s">
        <v>1236</v>
      </c>
      <c r="C4650" s="291" t="s">
        <v>914</v>
      </c>
      <c r="D4650" s="1">
        <v>0</v>
      </c>
      <c r="E4650" s="1" t="s">
        <v>98</v>
      </c>
      <c r="J4650" s="64" t="s">
        <v>834</v>
      </c>
      <c r="K4650" s="64" t="s">
        <v>1214</v>
      </c>
      <c r="L4650" s="64" t="s">
        <v>919</v>
      </c>
      <c r="M4650" s="64">
        <v>0</v>
      </c>
      <c r="N4650" s="64" t="s">
        <v>98</v>
      </c>
    </row>
    <row r="4651" spans="1:14" x14ac:dyDescent="0.25">
      <c r="A4651" t="s">
        <v>834</v>
      </c>
      <c r="B4651" s="1" t="s">
        <v>1236</v>
      </c>
      <c r="C4651" s="291" t="s">
        <v>916</v>
      </c>
      <c r="D4651" s="1">
        <v>0</v>
      </c>
      <c r="E4651" s="1" t="s">
        <v>98</v>
      </c>
      <c r="J4651" s="64" t="s">
        <v>834</v>
      </c>
      <c r="K4651" s="64" t="s">
        <v>1214</v>
      </c>
      <c r="L4651" s="64" t="s">
        <v>920</v>
      </c>
      <c r="M4651" s="64" t="s">
        <v>837</v>
      </c>
      <c r="N4651" s="64">
        <v>10.4</v>
      </c>
    </row>
    <row r="4652" spans="1:14" x14ac:dyDescent="0.25">
      <c r="A4652" t="s">
        <v>834</v>
      </c>
      <c r="B4652" s="1" t="s">
        <v>1236</v>
      </c>
      <c r="C4652" s="291" t="s">
        <v>918</v>
      </c>
      <c r="D4652" s="1">
        <v>0</v>
      </c>
      <c r="E4652" s="1" t="s">
        <v>98</v>
      </c>
      <c r="J4652" s="64" t="s">
        <v>834</v>
      </c>
      <c r="K4652" s="64" t="s">
        <v>1214</v>
      </c>
      <c r="L4652" s="64" t="s">
        <v>921</v>
      </c>
      <c r="M4652" s="64" t="s">
        <v>837</v>
      </c>
      <c r="N4652" s="64">
        <v>11.6</v>
      </c>
    </row>
    <row r="4653" spans="1:14" x14ac:dyDescent="0.25">
      <c r="A4653" t="s">
        <v>834</v>
      </c>
      <c r="B4653" s="1" t="s">
        <v>1236</v>
      </c>
      <c r="C4653" s="291" t="s">
        <v>923</v>
      </c>
      <c r="D4653" s="1" t="s">
        <v>837</v>
      </c>
      <c r="E4653" s="1">
        <v>11.2</v>
      </c>
      <c r="J4653" s="64" t="s">
        <v>834</v>
      </c>
      <c r="K4653" s="64" t="s">
        <v>1214</v>
      </c>
      <c r="L4653" s="64" t="s">
        <v>922</v>
      </c>
      <c r="M4653" s="64" t="s">
        <v>837</v>
      </c>
      <c r="N4653" s="64">
        <v>14.4</v>
      </c>
    </row>
    <row r="4654" spans="1:14" x14ac:dyDescent="0.25">
      <c r="A4654" t="s">
        <v>834</v>
      </c>
      <c r="B4654" s="1" t="s">
        <v>1236</v>
      </c>
      <c r="C4654" s="291" t="s">
        <v>924</v>
      </c>
      <c r="D4654" s="1" t="s">
        <v>837</v>
      </c>
      <c r="E4654" s="1">
        <v>11.3</v>
      </c>
      <c r="J4654" s="64" t="s">
        <v>834</v>
      </c>
      <c r="K4654" s="64" t="s">
        <v>1214</v>
      </c>
      <c r="L4654" s="64" t="s">
        <v>1028</v>
      </c>
      <c r="M4654" s="64" t="s">
        <v>837</v>
      </c>
      <c r="N4654" s="64">
        <v>15.48</v>
      </c>
    </row>
    <row r="4655" spans="1:14" x14ac:dyDescent="0.25">
      <c r="A4655" t="s">
        <v>834</v>
      </c>
      <c r="B4655" s="1" t="s">
        <v>1236</v>
      </c>
      <c r="C4655" s="291" t="s">
        <v>925</v>
      </c>
      <c r="D4655" s="1" t="s">
        <v>837</v>
      </c>
      <c r="E4655" s="1">
        <v>10.199999999999999</v>
      </c>
      <c r="J4655" s="64" t="s">
        <v>834</v>
      </c>
      <c r="K4655" s="64" t="s">
        <v>1214</v>
      </c>
      <c r="L4655" s="64" t="s">
        <v>1029</v>
      </c>
      <c r="M4655" s="64" t="s">
        <v>837</v>
      </c>
      <c r="N4655" s="64">
        <v>16.41</v>
      </c>
    </row>
    <row r="4656" spans="1:14" x14ac:dyDescent="0.25">
      <c r="A4656" t="s">
        <v>834</v>
      </c>
      <c r="B4656" s="1" t="s">
        <v>1236</v>
      </c>
      <c r="C4656" s="291" t="s">
        <v>926</v>
      </c>
      <c r="D4656" s="1">
        <v>0</v>
      </c>
      <c r="E4656" s="1" t="s">
        <v>98</v>
      </c>
      <c r="J4656" s="64" t="s">
        <v>834</v>
      </c>
      <c r="K4656" s="64" t="s">
        <v>1214</v>
      </c>
      <c r="L4656" s="64" t="s">
        <v>927</v>
      </c>
      <c r="M4656" s="64">
        <v>0</v>
      </c>
      <c r="N4656" s="64" t="s">
        <v>98</v>
      </c>
    </row>
    <row r="4657" spans="1:14" x14ac:dyDescent="0.25">
      <c r="A4657" t="s">
        <v>834</v>
      </c>
      <c r="B4657" s="1" t="s">
        <v>1236</v>
      </c>
      <c r="C4657" s="291" t="s">
        <v>928</v>
      </c>
      <c r="D4657" s="1">
        <v>0</v>
      </c>
      <c r="E4657" s="1" t="s">
        <v>98</v>
      </c>
      <c r="J4657" s="64" t="s">
        <v>834</v>
      </c>
      <c r="K4657" s="64" t="s">
        <v>1214</v>
      </c>
      <c r="L4657" s="64" t="s">
        <v>929</v>
      </c>
      <c r="M4657" s="64">
        <v>0</v>
      </c>
      <c r="N4657" s="64" t="s">
        <v>98</v>
      </c>
    </row>
    <row r="4658" spans="1:14" x14ac:dyDescent="0.25">
      <c r="A4658" t="s">
        <v>834</v>
      </c>
      <c r="B4658" s="1" t="s">
        <v>1236</v>
      </c>
      <c r="C4658" s="291" t="s">
        <v>930</v>
      </c>
      <c r="D4658" s="1">
        <v>0</v>
      </c>
      <c r="E4658" s="1" t="s">
        <v>98</v>
      </c>
      <c r="J4658" s="64" t="s">
        <v>834</v>
      </c>
      <c r="K4658" s="64" t="s">
        <v>1214</v>
      </c>
      <c r="L4658" s="64" t="s">
        <v>931</v>
      </c>
      <c r="M4658" s="64">
        <v>0</v>
      </c>
      <c r="N4658" s="64" t="s">
        <v>98</v>
      </c>
    </row>
    <row r="4659" spans="1:14" x14ac:dyDescent="0.25">
      <c r="A4659" t="s">
        <v>834</v>
      </c>
      <c r="B4659" s="1" t="s">
        <v>1236</v>
      </c>
      <c r="C4659" s="291" t="s">
        <v>935</v>
      </c>
      <c r="D4659" s="1" t="s">
        <v>837</v>
      </c>
      <c r="E4659" s="1">
        <v>13.3</v>
      </c>
      <c r="J4659" s="64" t="s">
        <v>834</v>
      </c>
      <c r="K4659" s="64" t="s">
        <v>1214</v>
      </c>
      <c r="L4659" s="64" t="s">
        <v>932</v>
      </c>
      <c r="M4659" s="64" t="s">
        <v>837</v>
      </c>
      <c r="N4659" s="64">
        <v>14.6</v>
      </c>
    </row>
    <row r="4660" spans="1:14" x14ac:dyDescent="0.25">
      <c r="A4660" t="s">
        <v>834</v>
      </c>
      <c r="B4660" s="1" t="s">
        <v>1236</v>
      </c>
      <c r="C4660" s="291" t="s">
        <v>936</v>
      </c>
      <c r="D4660" s="1" t="s">
        <v>837</v>
      </c>
      <c r="E4660" s="1">
        <v>13.6</v>
      </c>
      <c r="J4660" s="64" t="s">
        <v>834</v>
      </c>
      <c r="K4660" s="64" t="s">
        <v>1214</v>
      </c>
      <c r="L4660" s="64" t="s">
        <v>933</v>
      </c>
      <c r="M4660" s="64" t="s">
        <v>837</v>
      </c>
      <c r="N4660" s="64">
        <v>15.5</v>
      </c>
    </row>
    <row r="4661" spans="1:14" x14ac:dyDescent="0.25">
      <c r="A4661" t="s">
        <v>834</v>
      </c>
      <c r="B4661" s="1" t="s">
        <v>1236</v>
      </c>
      <c r="C4661" s="291" t="s">
        <v>937</v>
      </c>
      <c r="D4661" s="1" t="s">
        <v>837</v>
      </c>
      <c r="E4661" s="1">
        <v>12.7</v>
      </c>
      <c r="J4661" s="64" t="s">
        <v>834</v>
      </c>
      <c r="K4661" s="64" t="s">
        <v>1214</v>
      </c>
      <c r="L4661" s="64" t="s">
        <v>934</v>
      </c>
      <c r="M4661" s="64" t="s">
        <v>837</v>
      </c>
      <c r="N4661" s="64">
        <v>16.899999999999999</v>
      </c>
    </row>
    <row r="4662" spans="1:14" x14ac:dyDescent="0.25">
      <c r="A4662" t="s">
        <v>834</v>
      </c>
      <c r="B4662" s="1" t="s">
        <v>1236</v>
      </c>
      <c r="C4662" s="291" t="s">
        <v>938</v>
      </c>
      <c r="D4662" s="1">
        <v>0</v>
      </c>
      <c r="E4662" s="1" t="s">
        <v>98</v>
      </c>
      <c r="J4662" s="64" t="s">
        <v>834</v>
      </c>
      <c r="K4662" s="64" t="s">
        <v>1214</v>
      </c>
      <c r="L4662" s="64" t="s">
        <v>1032</v>
      </c>
      <c r="M4662" s="64" t="s">
        <v>837</v>
      </c>
      <c r="N4662" s="64">
        <v>22.79</v>
      </c>
    </row>
    <row r="4663" spans="1:14" x14ac:dyDescent="0.25">
      <c r="A4663" t="s">
        <v>834</v>
      </c>
      <c r="B4663" s="1" t="s">
        <v>1236</v>
      </c>
      <c r="C4663" s="291" t="s">
        <v>940</v>
      </c>
      <c r="D4663" s="1">
        <v>0</v>
      </c>
      <c r="E4663" s="1" t="s">
        <v>98</v>
      </c>
      <c r="J4663" s="64" t="s">
        <v>834</v>
      </c>
      <c r="K4663" s="64" t="s">
        <v>1214</v>
      </c>
      <c r="L4663" s="64" t="s">
        <v>1033</v>
      </c>
      <c r="M4663" s="64" t="s">
        <v>837</v>
      </c>
      <c r="N4663" s="64">
        <v>23.04</v>
      </c>
    </row>
    <row r="4664" spans="1:14" x14ac:dyDescent="0.25">
      <c r="A4664" t="s">
        <v>834</v>
      </c>
      <c r="B4664" s="1" t="s">
        <v>1236</v>
      </c>
      <c r="C4664" s="291" t="s">
        <v>942</v>
      </c>
      <c r="D4664" s="1">
        <v>0</v>
      </c>
      <c r="E4664" s="1" t="s">
        <v>98</v>
      </c>
      <c r="J4664" s="64" t="s">
        <v>834</v>
      </c>
      <c r="K4664" s="64" t="s">
        <v>1214</v>
      </c>
      <c r="L4664" s="64" t="s">
        <v>939</v>
      </c>
      <c r="M4664" s="64">
        <v>0</v>
      </c>
      <c r="N4664" s="64" t="s">
        <v>98</v>
      </c>
    </row>
    <row r="4665" spans="1:14" x14ac:dyDescent="0.25">
      <c r="A4665" t="s">
        <v>834</v>
      </c>
      <c r="B4665" s="1" t="s">
        <v>1236</v>
      </c>
      <c r="C4665" s="291" t="s">
        <v>947</v>
      </c>
      <c r="D4665" s="1" t="s">
        <v>837</v>
      </c>
      <c r="E4665" s="1">
        <v>21.1</v>
      </c>
      <c r="J4665" s="64" t="s">
        <v>834</v>
      </c>
      <c r="K4665" s="64" t="s">
        <v>1214</v>
      </c>
      <c r="L4665" s="64" t="s">
        <v>941</v>
      </c>
      <c r="M4665" s="64">
        <v>0</v>
      </c>
      <c r="N4665" s="64" t="s">
        <v>98</v>
      </c>
    </row>
    <row r="4666" spans="1:14" x14ac:dyDescent="0.25">
      <c r="A4666" t="s">
        <v>834</v>
      </c>
      <c r="B4666" s="1" t="s">
        <v>1236</v>
      </c>
      <c r="C4666" s="291" t="s">
        <v>948</v>
      </c>
      <c r="D4666" s="1" t="s">
        <v>837</v>
      </c>
      <c r="E4666" s="1">
        <v>20.3</v>
      </c>
      <c r="J4666" s="64" t="s">
        <v>834</v>
      </c>
      <c r="K4666" s="64" t="s">
        <v>1214</v>
      </c>
      <c r="L4666" s="64" t="s">
        <v>943</v>
      </c>
      <c r="M4666" s="64">
        <v>0</v>
      </c>
      <c r="N4666" s="64" t="s">
        <v>98</v>
      </c>
    </row>
    <row r="4667" spans="1:14" x14ac:dyDescent="0.25">
      <c r="A4667" t="s">
        <v>834</v>
      </c>
      <c r="B4667" s="1" t="s">
        <v>1236</v>
      </c>
      <c r="C4667" s="291" t="s">
        <v>949</v>
      </c>
      <c r="D4667" s="1" t="s">
        <v>837</v>
      </c>
      <c r="E4667" s="1">
        <v>19.7</v>
      </c>
      <c r="J4667" s="64" t="s">
        <v>834</v>
      </c>
      <c r="K4667" s="64" t="s">
        <v>1214</v>
      </c>
      <c r="L4667" s="64" t="s">
        <v>944</v>
      </c>
      <c r="M4667" s="64" t="s">
        <v>837</v>
      </c>
      <c r="N4667" s="64">
        <v>23.2</v>
      </c>
    </row>
    <row r="4668" spans="1:14" x14ac:dyDescent="0.25">
      <c r="A4668" t="s">
        <v>834</v>
      </c>
      <c r="B4668" s="1" t="s">
        <v>1236</v>
      </c>
      <c r="C4668" s="291" t="s">
        <v>950</v>
      </c>
      <c r="D4668" s="1">
        <v>0</v>
      </c>
      <c r="E4668" s="1" t="s">
        <v>98</v>
      </c>
      <c r="J4668" s="64" t="s">
        <v>834</v>
      </c>
      <c r="K4668" s="64" t="s">
        <v>1214</v>
      </c>
      <c r="L4668" s="64" t="s">
        <v>945</v>
      </c>
      <c r="M4668" s="64" t="s">
        <v>837</v>
      </c>
      <c r="N4668" s="64">
        <v>24.3</v>
      </c>
    </row>
    <row r="4669" spans="1:14" x14ac:dyDescent="0.25">
      <c r="A4669" t="s">
        <v>834</v>
      </c>
      <c r="B4669" s="1" t="s">
        <v>1236</v>
      </c>
      <c r="C4669" s="291" t="s">
        <v>952</v>
      </c>
      <c r="D4669" s="1">
        <v>0</v>
      </c>
      <c r="E4669" s="1" t="s">
        <v>98</v>
      </c>
      <c r="J4669" s="64" t="s">
        <v>834</v>
      </c>
      <c r="K4669" s="64" t="s">
        <v>1214</v>
      </c>
      <c r="L4669" s="64" t="s">
        <v>946</v>
      </c>
      <c r="M4669" s="64" t="s">
        <v>837</v>
      </c>
      <c r="N4669" s="64">
        <v>26</v>
      </c>
    </row>
    <row r="4670" spans="1:14" x14ac:dyDescent="0.25">
      <c r="A4670" t="s">
        <v>834</v>
      </c>
      <c r="B4670" s="1" t="s">
        <v>1236</v>
      </c>
      <c r="C4670" s="291" t="s">
        <v>954</v>
      </c>
      <c r="D4670" s="1">
        <v>0</v>
      </c>
      <c r="E4670" s="1" t="s">
        <v>98</v>
      </c>
      <c r="J4670" s="64" t="s">
        <v>834</v>
      </c>
      <c r="K4670" s="64" t="s">
        <v>1214</v>
      </c>
      <c r="L4670" s="64" t="s">
        <v>1036</v>
      </c>
      <c r="M4670" s="64" t="s">
        <v>837</v>
      </c>
      <c r="N4670" s="64">
        <v>34.82</v>
      </c>
    </row>
    <row r="4671" spans="1:14" x14ac:dyDescent="0.25">
      <c r="A4671" t="s">
        <v>834</v>
      </c>
      <c r="B4671" s="1" t="s">
        <v>1236</v>
      </c>
      <c r="C4671" s="291" t="s">
        <v>959</v>
      </c>
      <c r="D4671" s="1" t="s">
        <v>837</v>
      </c>
      <c r="E4671" s="1">
        <v>25.1</v>
      </c>
      <c r="J4671" s="64" t="s">
        <v>834</v>
      </c>
      <c r="K4671" s="64" t="s">
        <v>1214</v>
      </c>
      <c r="L4671" s="64" t="s">
        <v>1037</v>
      </c>
      <c r="M4671" s="64" t="s">
        <v>837</v>
      </c>
      <c r="N4671" s="64">
        <v>32.08</v>
      </c>
    </row>
    <row r="4672" spans="1:14" x14ac:dyDescent="0.25">
      <c r="A4672" t="s">
        <v>834</v>
      </c>
      <c r="B4672" s="1" t="s">
        <v>1236</v>
      </c>
      <c r="C4672" s="291" t="s">
        <v>960</v>
      </c>
      <c r="D4672" s="1" t="s">
        <v>837</v>
      </c>
      <c r="E4672" s="1">
        <v>30</v>
      </c>
      <c r="J4672" s="64" t="s">
        <v>834</v>
      </c>
      <c r="K4672" s="64" t="s">
        <v>1214</v>
      </c>
      <c r="L4672" s="64" t="s">
        <v>951</v>
      </c>
      <c r="M4672" s="64">
        <v>0</v>
      </c>
      <c r="N4672" s="64" t="s">
        <v>98</v>
      </c>
    </row>
    <row r="4673" spans="1:14" x14ac:dyDescent="0.25">
      <c r="A4673" t="s">
        <v>834</v>
      </c>
      <c r="B4673" s="1" t="s">
        <v>1236</v>
      </c>
      <c r="C4673" s="291" t="s">
        <v>961</v>
      </c>
      <c r="D4673" s="1" t="s">
        <v>837</v>
      </c>
      <c r="E4673" s="1">
        <v>29.9</v>
      </c>
      <c r="J4673" s="64" t="s">
        <v>834</v>
      </c>
      <c r="K4673" s="64" t="s">
        <v>1214</v>
      </c>
      <c r="L4673" s="64" t="s">
        <v>953</v>
      </c>
      <c r="M4673" s="64">
        <v>0</v>
      </c>
      <c r="N4673" s="64" t="s">
        <v>98</v>
      </c>
    </row>
    <row r="4674" spans="1:14" x14ac:dyDescent="0.25">
      <c r="A4674" t="s">
        <v>834</v>
      </c>
      <c r="B4674" s="1" t="s">
        <v>1236</v>
      </c>
      <c r="C4674" s="291" t="s">
        <v>995</v>
      </c>
      <c r="D4674" s="1" t="s">
        <v>837</v>
      </c>
      <c r="E4674" s="1">
        <v>11.1</v>
      </c>
      <c r="J4674" s="64" t="s">
        <v>834</v>
      </c>
      <c r="K4674" s="64" t="s">
        <v>1214</v>
      </c>
      <c r="L4674" s="64" t="s">
        <v>955</v>
      </c>
      <c r="M4674" s="64">
        <v>0</v>
      </c>
      <c r="N4674" s="64" t="s">
        <v>98</v>
      </c>
    </row>
    <row r="4675" spans="1:14" x14ac:dyDescent="0.25">
      <c r="A4675" t="s">
        <v>834</v>
      </c>
      <c r="B4675" s="1" t="s">
        <v>1236</v>
      </c>
      <c r="C4675" s="291" t="s">
        <v>996</v>
      </c>
      <c r="D4675" s="1" t="s">
        <v>837</v>
      </c>
      <c r="E4675" s="1">
        <v>22.3</v>
      </c>
      <c r="J4675" s="64" t="s">
        <v>834</v>
      </c>
      <c r="K4675" s="64" t="s">
        <v>1214</v>
      </c>
      <c r="L4675" s="64" t="s">
        <v>956</v>
      </c>
      <c r="M4675" s="64" t="s">
        <v>837</v>
      </c>
      <c r="N4675" s="64">
        <v>33.9</v>
      </c>
    </row>
    <row r="4676" spans="1:14" x14ac:dyDescent="0.25">
      <c r="A4676" t="s">
        <v>834</v>
      </c>
      <c r="B4676" s="1" t="s">
        <v>1236</v>
      </c>
      <c r="C4676" s="291" t="s">
        <v>997</v>
      </c>
      <c r="D4676" s="1" t="s">
        <v>837</v>
      </c>
      <c r="E4676" s="1">
        <v>28.4</v>
      </c>
      <c r="J4676" s="64" t="s">
        <v>834</v>
      </c>
      <c r="K4676" s="64" t="s">
        <v>1214</v>
      </c>
      <c r="L4676" s="64" t="s">
        <v>957</v>
      </c>
      <c r="M4676" s="64" t="s">
        <v>837</v>
      </c>
      <c r="N4676" s="64">
        <v>35.299999999999997</v>
      </c>
    </row>
    <row r="4677" spans="1:14" x14ac:dyDescent="0.25">
      <c r="A4677" t="s">
        <v>834</v>
      </c>
      <c r="B4677" s="1" t="s">
        <v>1236</v>
      </c>
      <c r="C4677" s="291" t="s">
        <v>998</v>
      </c>
      <c r="D4677" s="1" t="s">
        <v>837</v>
      </c>
      <c r="E4677" s="1">
        <v>33.4</v>
      </c>
      <c r="J4677" s="64" t="s">
        <v>834</v>
      </c>
      <c r="K4677" s="64" t="s">
        <v>1214</v>
      </c>
      <c r="L4677" s="64" t="s">
        <v>958</v>
      </c>
      <c r="M4677" s="64" t="s">
        <v>837</v>
      </c>
      <c r="N4677" s="64">
        <v>34.6</v>
      </c>
    </row>
    <row r="4678" spans="1:14" x14ac:dyDescent="0.25">
      <c r="A4678" t="s">
        <v>834</v>
      </c>
      <c r="B4678" s="1" t="s">
        <v>1236</v>
      </c>
      <c r="C4678" s="291" t="s">
        <v>999</v>
      </c>
      <c r="D4678" s="1" t="s">
        <v>837</v>
      </c>
      <c r="E4678" s="1">
        <v>42.1</v>
      </c>
      <c r="J4678" s="64" t="s">
        <v>834</v>
      </c>
      <c r="K4678" s="64" t="s">
        <v>1214</v>
      </c>
      <c r="L4678" s="64" t="s">
        <v>1040</v>
      </c>
      <c r="M4678" s="64" t="s">
        <v>837</v>
      </c>
      <c r="N4678" s="64">
        <v>45.44</v>
      </c>
    </row>
    <row r="4679" spans="1:14" x14ac:dyDescent="0.25">
      <c r="A4679" t="s">
        <v>834</v>
      </c>
      <c r="B4679" s="1" t="s">
        <v>1237</v>
      </c>
      <c r="C4679" s="291" t="s">
        <v>926</v>
      </c>
      <c r="D4679" s="1">
        <v>0</v>
      </c>
      <c r="E4679" s="1" t="s">
        <v>98</v>
      </c>
      <c r="J4679" s="64" t="s">
        <v>834</v>
      </c>
      <c r="K4679" s="64" t="s">
        <v>1214</v>
      </c>
      <c r="L4679" s="64" t="s">
        <v>1041</v>
      </c>
      <c r="M4679" s="64" t="s">
        <v>837</v>
      </c>
      <c r="N4679" s="64">
        <v>46.88</v>
      </c>
    </row>
    <row r="4680" spans="1:14" x14ac:dyDescent="0.25">
      <c r="A4680" t="s">
        <v>834</v>
      </c>
      <c r="B4680" s="1" t="s">
        <v>1237</v>
      </c>
      <c r="C4680" s="291" t="s">
        <v>928</v>
      </c>
      <c r="D4680" s="1">
        <v>0</v>
      </c>
      <c r="E4680" s="1" t="s">
        <v>98</v>
      </c>
      <c r="J4680" s="64" t="s">
        <v>834</v>
      </c>
      <c r="K4680" s="64" t="s">
        <v>1214</v>
      </c>
      <c r="L4680" s="64" t="s">
        <v>963</v>
      </c>
      <c r="M4680" s="64">
        <v>0</v>
      </c>
      <c r="N4680" s="64" t="s">
        <v>98</v>
      </c>
    </row>
    <row r="4681" spans="1:14" x14ac:dyDescent="0.25">
      <c r="A4681" t="s">
        <v>834</v>
      </c>
      <c r="B4681" s="1" t="s">
        <v>1237</v>
      </c>
      <c r="C4681" s="291" t="s">
        <v>930</v>
      </c>
      <c r="D4681" s="1">
        <v>0</v>
      </c>
      <c r="E4681" s="1" t="s">
        <v>98</v>
      </c>
      <c r="J4681" s="64" t="s">
        <v>834</v>
      </c>
      <c r="K4681" s="64" t="s">
        <v>1214</v>
      </c>
      <c r="L4681" s="64" t="s">
        <v>965</v>
      </c>
      <c r="M4681" s="64">
        <v>0</v>
      </c>
      <c r="N4681" s="64" t="s">
        <v>98</v>
      </c>
    </row>
    <row r="4682" spans="1:14" x14ac:dyDescent="0.25">
      <c r="A4682" t="s">
        <v>834</v>
      </c>
      <c r="B4682" s="1" t="s">
        <v>1237</v>
      </c>
      <c r="C4682" s="291" t="s">
        <v>935</v>
      </c>
      <c r="D4682" s="1" t="s">
        <v>837</v>
      </c>
      <c r="E4682" s="1">
        <v>27.8</v>
      </c>
      <c r="J4682" s="64" t="s">
        <v>834</v>
      </c>
      <c r="K4682" s="64" t="s">
        <v>1214</v>
      </c>
      <c r="L4682" s="64" t="s">
        <v>966</v>
      </c>
      <c r="M4682" s="64" t="s">
        <v>837</v>
      </c>
      <c r="N4682" s="64">
        <v>47.2</v>
      </c>
    </row>
    <row r="4683" spans="1:14" x14ac:dyDescent="0.25">
      <c r="A4683" t="s">
        <v>834</v>
      </c>
      <c r="B4683" s="1" t="s">
        <v>1237</v>
      </c>
      <c r="C4683" s="291" t="s">
        <v>936</v>
      </c>
      <c r="D4683" s="1" t="s">
        <v>837</v>
      </c>
      <c r="E4683" s="1">
        <v>26.8</v>
      </c>
      <c r="J4683" s="64" t="s">
        <v>834</v>
      </c>
      <c r="K4683" s="64" t="s">
        <v>1214</v>
      </c>
      <c r="L4683" s="64" t="s">
        <v>967</v>
      </c>
      <c r="M4683" s="64" t="s">
        <v>837</v>
      </c>
      <c r="N4683" s="64">
        <v>47.3</v>
      </c>
    </row>
    <row r="4684" spans="1:14" x14ac:dyDescent="0.25">
      <c r="A4684" t="s">
        <v>834</v>
      </c>
      <c r="B4684" s="1" t="s">
        <v>1237</v>
      </c>
      <c r="C4684" s="291" t="s">
        <v>937</v>
      </c>
      <c r="D4684" s="1" t="s">
        <v>837</v>
      </c>
      <c r="E4684" s="1">
        <v>27.7</v>
      </c>
      <c r="J4684" s="64" t="s">
        <v>834</v>
      </c>
      <c r="K4684" s="64" t="s">
        <v>1215</v>
      </c>
      <c r="L4684" s="64" t="s">
        <v>1216</v>
      </c>
      <c r="M4684" s="64" t="s">
        <v>837</v>
      </c>
      <c r="N4684" s="64">
        <v>9.07</v>
      </c>
    </row>
    <row r="4685" spans="1:14" x14ac:dyDescent="0.25">
      <c r="A4685" t="s">
        <v>834</v>
      </c>
      <c r="B4685" s="1" t="s">
        <v>1237</v>
      </c>
      <c r="C4685" s="291" t="s">
        <v>938</v>
      </c>
      <c r="D4685" s="1">
        <v>0</v>
      </c>
      <c r="E4685" s="1" t="s">
        <v>98</v>
      </c>
      <c r="J4685" s="64" t="s">
        <v>834</v>
      </c>
      <c r="K4685" s="64" t="s">
        <v>1215</v>
      </c>
      <c r="L4685" s="64" t="s">
        <v>1217</v>
      </c>
      <c r="M4685" s="64" t="s">
        <v>837</v>
      </c>
      <c r="N4685" s="64">
        <v>15.2</v>
      </c>
    </row>
    <row r="4686" spans="1:14" x14ac:dyDescent="0.25">
      <c r="A4686" t="s">
        <v>834</v>
      </c>
      <c r="B4686" s="1" t="s">
        <v>1237</v>
      </c>
      <c r="C4686" s="291" t="s">
        <v>940</v>
      </c>
      <c r="D4686" s="1">
        <v>0</v>
      </c>
      <c r="E4686" s="1" t="s">
        <v>98</v>
      </c>
      <c r="J4686" s="64" t="s">
        <v>834</v>
      </c>
      <c r="K4686" s="64" t="s">
        <v>1215</v>
      </c>
      <c r="L4686" s="64" t="s">
        <v>1218</v>
      </c>
      <c r="M4686" s="64" t="s">
        <v>837</v>
      </c>
      <c r="N4686" s="64">
        <v>23.6</v>
      </c>
    </row>
    <row r="4687" spans="1:14" x14ac:dyDescent="0.25">
      <c r="A4687" t="s">
        <v>834</v>
      </c>
      <c r="B4687" s="1" t="s">
        <v>1237</v>
      </c>
      <c r="C4687" s="291" t="s">
        <v>942</v>
      </c>
      <c r="D4687" s="1">
        <v>0</v>
      </c>
      <c r="E4687" s="1" t="s">
        <v>98</v>
      </c>
      <c r="J4687" s="64" t="s">
        <v>834</v>
      </c>
      <c r="K4687" s="64" t="s">
        <v>1215</v>
      </c>
      <c r="L4687" s="64" t="s">
        <v>1219</v>
      </c>
      <c r="M4687" s="64" t="s">
        <v>837</v>
      </c>
      <c r="N4687" s="64">
        <v>35.5</v>
      </c>
    </row>
    <row r="4688" spans="1:14" x14ac:dyDescent="0.25">
      <c r="A4688" t="s">
        <v>834</v>
      </c>
      <c r="B4688" s="1" t="s">
        <v>1237</v>
      </c>
      <c r="C4688" s="291" t="s">
        <v>947</v>
      </c>
      <c r="D4688" s="1" t="s">
        <v>837</v>
      </c>
      <c r="E4688" s="1">
        <v>46.3</v>
      </c>
      <c r="J4688" s="64" t="s">
        <v>834</v>
      </c>
      <c r="K4688" s="64" t="s">
        <v>1215</v>
      </c>
      <c r="L4688" s="64" t="s">
        <v>1220</v>
      </c>
      <c r="M4688" s="64" t="s">
        <v>837</v>
      </c>
      <c r="N4688" s="64">
        <v>54.3</v>
      </c>
    </row>
    <row r="4689" spans="1:14" x14ac:dyDescent="0.25">
      <c r="A4689" t="s">
        <v>834</v>
      </c>
      <c r="B4689" s="1" t="s">
        <v>1237</v>
      </c>
      <c r="C4689" s="291" t="s">
        <v>948</v>
      </c>
      <c r="D4689" s="1" t="s">
        <v>837</v>
      </c>
      <c r="E4689" s="1">
        <v>48.6</v>
      </c>
      <c r="J4689" s="64" t="s">
        <v>834</v>
      </c>
      <c r="K4689" s="64" t="s">
        <v>1221</v>
      </c>
      <c r="L4689" s="64" t="s">
        <v>1022</v>
      </c>
      <c r="M4689" s="64" t="s">
        <v>837</v>
      </c>
      <c r="N4689" s="64">
        <v>8.6</v>
      </c>
    </row>
    <row r="4690" spans="1:14" x14ac:dyDescent="0.25">
      <c r="A4690" t="s">
        <v>834</v>
      </c>
      <c r="B4690" s="1" t="s">
        <v>1237</v>
      </c>
      <c r="C4690" s="291" t="s">
        <v>949</v>
      </c>
      <c r="D4690" s="1" t="s">
        <v>837</v>
      </c>
      <c r="E4690" s="1">
        <v>45.2</v>
      </c>
      <c r="J4690" s="64" t="s">
        <v>834</v>
      </c>
      <c r="K4690" s="64" t="s">
        <v>1221</v>
      </c>
      <c r="L4690" s="64" t="s">
        <v>907</v>
      </c>
      <c r="M4690" s="64">
        <v>0</v>
      </c>
      <c r="N4690" s="64" t="s">
        <v>98</v>
      </c>
    </row>
    <row r="4691" spans="1:14" x14ac:dyDescent="0.25">
      <c r="A4691" t="s">
        <v>834</v>
      </c>
      <c r="B4691" s="1" t="s">
        <v>1237</v>
      </c>
      <c r="C4691" s="291" t="s">
        <v>950</v>
      </c>
      <c r="D4691" s="1">
        <v>0</v>
      </c>
      <c r="E4691" s="1" t="s">
        <v>98</v>
      </c>
      <c r="J4691" s="64" t="s">
        <v>834</v>
      </c>
      <c r="K4691" s="64" t="s">
        <v>1221</v>
      </c>
      <c r="L4691" s="64" t="s">
        <v>909</v>
      </c>
      <c r="M4691" s="64">
        <v>0</v>
      </c>
      <c r="N4691" s="64" t="s">
        <v>98</v>
      </c>
    </row>
    <row r="4692" spans="1:14" x14ac:dyDescent="0.25">
      <c r="A4692" t="s">
        <v>834</v>
      </c>
      <c r="B4692" s="1" t="s">
        <v>1237</v>
      </c>
      <c r="C4692" s="291" t="s">
        <v>952</v>
      </c>
      <c r="D4692" s="1">
        <v>0</v>
      </c>
      <c r="E4692" s="1" t="s">
        <v>98</v>
      </c>
      <c r="J4692" s="64" t="s">
        <v>834</v>
      </c>
      <c r="K4692" s="64" t="s">
        <v>1221</v>
      </c>
      <c r="L4692" s="64" t="s">
        <v>910</v>
      </c>
      <c r="M4692" s="64" t="s">
        <v>837</v>
      </c>
      <c r="N4692" s="64">
        <v>12.5</v>
      </c>
    </row>
    <row r="4693" spans="1:14" x14ac:dyDescent="0.25">
      <c r="A4693" t="s">
        <v>834</v>
      </c>
      <c r="B4693" s="1" t="s">
        <v>1237</v>
      </c>
      <c r="C4693" s="291" t="s">
        <v>954</v>
      </c>
      <c r="D4693" s="1">
        <v>0</v>
      </c>
      <c r="E4693" s="1" t="s">
        <v>98</v>
      </c>
      <c r="J4693" s="64" t="s">
        <v>834</v>
      </c>
      <c r="K4693" s="64" t="s">
        <v>1221</v>
      </c>
      <c r="L4693" s="64" t="s">
        <v>911</v>
      </c>
      <c r="M4693" s="64" t="s">
        <v>837</v>
      </c>
      <c r="N4693" s="64">
        <v>11.4</v>
      </c>
    </row>
    <row r="4694" spans="1:14" x14ac:dyDescent="0.25">
      <c r="A4694" t="s">
        <v>834</v>
      </c>
      <c r="B4694" s="1" t="s">
        <v>1237</v>
      </c>
      <c r="C4694" s="291" t="s">
        <v>959</v>
      </c>
      <c r="D4694" s="1" t="s">
        <v>837</v>
      </c>
      <c r="E4694" s="1">
        <v>61</v>
      </c>
      <c r="J4694" s="64" t="s">
        <v>834</v>
      </c>
      <c r="K4694" s="64" t="s">
        <v>1221</v>
      </c>
      <c r="L4694" s="64" t="s">
        <v>1024</v>
      </c>
      <c r="M4694" s="64" t="s">
        <v>837</v>
      </c>
      <c r="N4694" s="64">
        <v>11.32</v>
      </c>
    </row>
    <row r="4695" spans="1:14" x14ac:dyDescent="0.25">
      <c r="A4695" t="s">
        <v>834</v>
      </c>
      <c r="B4695" s="1" t="s">
        <v>1237</v>
      </c>
      <c r="C4695" s="291" t="s">
        <v>960</v>
      </c>
      <c r="D4695" s="1" t="s">
        <v>837</v>
      </c>
      <c r="E4695" s="1">
        <v>70.900000000000006</v>
      </c>
      <c r="J4695" s="64" t="s">
        <v>834</v>
      </c>
      <c r="K4695" s="64" t="s">
        <v>1221</v>
      </c>
      <c r="L4695" s="64" t="s">
        <v>1025</v>
      </c>
      <c r="M4695" s="64" t="s">
        <v>837</v>
      </c>
      <c r="N4695" s="64">
        <v>12.53</v>
      </c>
    </row>
    <row r="4696" spans="1:14" x14ac:dyDescent="0.25">
      <c r="A4696" t="s">
        <v>834</v>
      </c>
      <c r="B4696" s="1" t="s">
        <v>1237</v>
      </c>
      <c r="C4696" s="291" t="s">
        <v>961</v>
      </c>
      <c r="D4696" s="1" t="s">
        <v>837</v>
      </c>
      <c r="E4696" s="1">
        <v>66.7</v>
      </c>
      <c r="J4696" s="64" t="s">
        <v>834</v>
      </c>
      <c r="K4696" s="64" t="s">
        <v>1221</v>
      </c>
      <c r="L4696" s="64" t="s">
        <v>915</v>
      </c>
      <c r="M4696" s="64">
        <v>0</v>
      </c>
      <c r="N4696" s="64" t="s">
        <v>98</v>
      </c>
    </row>
    <row r="4697" spans="1:14" x14ac:dyDescent="0.25">
      <c r="A4697" t="s">
        <v>834</v>
      </c>
      <c r="B4697" s="1" t="s">
        <v>1237</v>
      </c>
      <c r="C4697" s="291" t="s">
        <v>996</v>
      </c>
      <c r="D4697" s="1" t="s">
        <v>837</v>
      </c>
      <c r="E4697" s="1">
        <v>22.3</v>
      </c>
      <c r="J4697" s="64" t="s">
        <v>834</v>
      </c>
      <c r="K4697" s="64" t="s">
        <v>1221</v>
      </c>
      <c r="L4697" s="64" t="s">
        <v>917</v>
      </c>
      <c r="M4697" s="64">
        <v>0</v>
      </c>
      <c r="N4697" s="64" t="s">
        <v>98</v>
      </c>
    </row>
    <row r="4698" spans="1:14" x14ac:dyDescent="0.25">
      <c r="A4698" t="s">
        <v>834</v>
      </c>
      <c r="B4698" s="1" t="s">
        <v>1237</v>
      </c>
      <c r="C4698" s="291" t="s">
        <v>997</v>
      </c>
      <c r="D4698" s="1" t="s">
        <v>837</v>
      </c>
      <c r="E4698" s="1">
        <v>28.4</v>
      </c>
      <c r="J4698" s="64" t="s">
        <v>834</v>
      </c>
      <c r="K4698" s="64" t="s">
        <v>1221</v>
      </c>
      <c r="L4698" s="64" t="s">
        <v>919</v>
      </c>
      <c r="M4698" s="64">
        <v>0</v>
      </c>
      <c r="N4698" s="64" t="s">
        <v>98</v>
      </c>
    </row>
    <row r="4699" spans="1:14" x14ac:dyDescent="0.25">
      <c r="A4699" t="s">
        <v>834</v>
      </c>
      <c r="B4699" s="1" t="s">
        <v>1237</v>
      </c>
      <c r="C4699" s="291" t="s">
        <v>998</v>
      </c>
      <c r="D4699" s="1" t="s">
        <v>837</v>
      </c>
      <c r="E4699" s="1">
        <v>33.4</v>
      </c>
      <c r="J4699" s="64" t="s">
        <v>834</v>
      </c>
      <c r="K4699" s="64" t="s">
        <v>1221</v>
      </c>
      <c r="L4699" s="64" t="s">
        <v>920</v>
      </c>
      <c r="M4699" s="64" t="s">
        <v>837</v>
      </c>
      <c r="N4699" s="64">
        <v>10.4</v>
      </c>
    </row>
    <row r="4700" spans="1:14" x14ac:dyDescent="0.25">
      <c r="A4700" t="s">
        <v>834</v>
      </c>
      <c r="B4700" s="1" t="s">
        <v>1237</v>
      </c>
      <c r="C4700" s="291" t="s">
        <v>999</v>
      </c>
      <c r="D4700" s="1" t="s">
        <v>837</v>
      </c>
      <c r="E4700" s="1">
        <v>42.1</v>
      </c>
      <c r="J4700" s="64" t="s">
        <v>834</v>
      </c>
      <c r="K4700" s="64" t="s">
        <v>1221</v>
      </c>
      <c r="L4700" s="64" t="s">
        <v>921</v>
      </c>
      <c r="M4700" s="64" t="s">
        <v>837</v>
      </c>
      <c r="N4700" s="64">
        <v>11.6</v>
      </c>
    </row>
    <row r="4701" spans="1:14" x14ac:dyDescent="0.25">
      <c r="A4701" t="s">
        <v>834</v>
      </c>
      <c r="B4701" s="1" t="s">
        <v>1238</v>
      </c>
      <c r="C4701" s="291" t="s">
        <v>950</v>
      </c>
      <c r="D4701" s="1">
        <v>0</v>
      </c>
      <c r="E4701" s="1" t="s">
        <v>98</v>
      </c>
      <c r="J4701" s="64" t="s">
        <v>834</v>
      </c>
      <c r="K4701" s="64" t="s">
        <v>1221</v>
      </c>
      <c r="L4701" s="64" t="s">
        <v>922</v>
      </c>
      <c r="M4701" s="64" t="s">
        <v>837</v>
      </c>
      <c r="N4701" s="64">
        <v>14.4</v>
      </c>
    </row>
    <row r="4702" spans="1:14" x14ac:dyDescent="0.25">
      <c r="A4702" t="s">
        <v>834</v>
      </c>
      <c r="B4702" s="1" t="s">
        <v>1238</v>
      </c>
      <c r="C4702" s="291" t="s">
        <v>952</v>
      </c>
      <c r="D4702" s="1">
        <v>0</v>
      </c>
      <c r="E4702" s="1" t="s">
        <v>98</v>
      </c>
      <c r="J4702" s="64" t="s">
        <v>834</v>
      </c>
      <c r="K4702" s="64" t="s">
        <v>1221</v>
      </c>
      <c r="L4702" s="64" t="s">
        <v>1028</v>
      </c>
      <c r="M4702" s="64" t="s">
        <v>837</v>
      </c>
      <c r="N4702" s="64">
        <v>16.510000000000002</v>
      </c>
    </row>
    <row r="4703" spans="1:14" x14ac:dyDescent="0.25">
      <c r="A4703" t="s">
        <v>834</v>
      </c>
      <c r="B4703" s="1" t="s">
        <v>1238</v>
      </c>
      <c r="C4703" s="291" t="s">
        <v>954</v>
      </c>
      <c r="D4703" s="1">
        <v>0</v>
      </c>
      <c r="E4703" s="1" t="s">
        <v>98</v>
      </c>
      <c r="J4703" s="64" t="s">
        <v>834</v>
      </c>
      <c r="K4703" s="64" t="s">
        <v>1221</v>
      </c>
      <c r="L4703" s="64" t="s">
        <v>1029</v>
      </c>
      <c r="M4703" s="64" t="s">
        <v>837</v>
      </c>
      <c r="N4703" s="64">
        <v>17.559999999999999</v>
      </c>
    </row>
    <row r="4704" spans="1:14" x14ac:dyDescent="0.25">
      <c r="A4704" t="s">
        <v>834</v>
      </c>
      <c r="B4704" s="1" t="s">
        <v>1238</v>
      </c>
      <c r="C4704" s="291" t="s">
        <v>959</v>
      </c>
      <c r="D4704" s="1" t="s">
        <v>837</v>
      </c>
      <c r="E4704" s="1">
        <v>70.599999999999994</v>
      </c>
      <c r="J4704" s="64" t="s">
        <v>834</v>
      </c>
      <c r="K4704" s="64" t="s">
        <v>1221</v>
      </c>
      <c r="L4704" s="64" t="s">
        <v>927</v>
      </c>
      <c r="M4704" s="64">
        <v>0</v>
      </c>
      <c r="N4704" s="64" t="s">
        <v>98</v>
      </c>
    </row>
    <row r="4705" spans="1:14" x14ac:dyDescent="0.25">
      <c r="A4705" t="s">
        <v>834</v>
      </c>
      <c r="B4705" s="1" t="s">
        <v>1238</v>
      </c>
      <c r="C4705" s="291" t="s">
        <v>960</v>
      </c>
      <c r="D4705" s="1" t="s">
        <v>837</v>
      </c>
      <c r="E4705" s="1">
        <v>92.6</v>
      </c>
      <c r="J4705" s="64" t="s">
        <v>834</v>
      </c>
      <c r="K4705" s="64" t="s">
        <v>1221</v>
      </c>
      <c r="L4705" s="64" t="s">
        <v>929</v>
      </c>
      <c r="M4705" s="64">
        <v>0</v>
      </c>
      <c r="N4705" s="64" t="s">
        <v>98</v>
      </c>
    </row>
    <row r="4706" spans="1:14" x14ac:dyDescent="0.25">
      <c r="A4706" t="s">
        <v>834</v>
      </c>
      <c r="B4706" s="1" t="s">
        <v>1238</v>
      </c>
      <c r="C4706" s="291" t="s">
        <v>961</v>
      </c>
      <c r="D4706" s="1" t="s">
        <v>837</v>
      </c>
      <c r="E4706" s="1">
        <v>78.8</v>
      </c>
      <c r="J4706" s="64" t="s">
        <v>834</v>
      </c>
      <c r="K4706" s="64" t="s">
        <v>1221</v>
      </c>
      <c r="L4706" s="64" t="s">
        <v>931</v>
      </c>
      <c r="M4706" s="64">
        <v>0</v>
      </c>
      <c r="N4706" s="64" t="s">
        <v>98</v>
      </c>
    </row>
    <row r="4707" spans="1:14" x14ac:dyDescent="0.25">
      <c r="A4707" t="s">
        <v>834</v>
      </c>
      <c r="B4707" s="1" t="s">
        <v>1238</v>
      </c>
      <c r="C4707" s="291" t="s">
        <v>998</v>
      </c>
      <c r="D4707" s="1" t="s">
        <v>837</v>
      </c>
      <c r="E4707" s="1">
        <v>33.4</v>
      </c>
      <c r="J4707" s="64" t="s">
        <v>834</v>
      </c>
      <c r="K4707" s="64" t="s">
        <v>1221</v>
      </c>
      <c r="L4707" s="64" t="s">
        <v>932</v>
      </c>
      <c r="M4707" s="64" t="s">
        <v>837</v>
      </c>
      <c r="N4707" s="64">
        <v>14.6</v>
      </c>
    </row>
    <row r="4708" spans="1:14" x14ac:dyDescent="0.25">
      <c r="A4708" t="s">
        <v>834</v>
      </c>
      <c r="B4708" s="1" t="s">
        <v>1238</v>
      </c>
      <c r="C4708" s="291" t="s">
        <v>999</v>
      </c>
      <c r="D4708" s="1" t="s">
        <v>837</v>
      </c>
      <c r="E4708" s="1">
        <v>42.1</v>
      </c>
      <c r="J4708" s="64" t="s">
        <v>834</v>
      </c>
      <c r="K4708" s="64" t="s">
        <v>1221</v>
      </c>
      <c r="L4708" s="64" t="s">
        <v>933</v>
      </c>
      <c r="M4708" s="64" t="s">
        <v>837</v>
      </c>
      <c r="N4708" s="64">
        <v>15.5</v>
      </c>
    </row>
    <row r="4709" spans="1:14" x14ac:dyDescent="0.25">
      <c r="A4709" t="s">
        <v>2402</v>
      </c>
      <c r="B4709" s="1" t="s">
        <v>2403</v>
      </c>
      <c r="C4709" s="291" t="s">
        <v>2416</v>
      </c>
      <c r="D4709" s="1">
        <v>-10</v>
      </c>
      <c r="E4709" s="1">
        <v>0.7</v>
      </c>
      <c r="J4709" s="64" t="s">
        <v>834</v>
      </c>
      <c r="K4709" s="64" t="s">
        <v>1221</v>
      </c>
      <c r="L4709" s="64" t="s">
        <v>934</v>
      </c>
      <c r="M4709" s="64" t="s">
        <v>837</v>
      </c>
      <c r="N4709" s="64">
        <v>16.899999999999999</v>
      </c>
    </row>
    <row r="4710" spans="1:14" x14ac:dyDescent="0.25">
      <c r="A4710" t="s">
        <v>2402</v>
      </c>
      <c r="B4710" s="1" t="s">
        <v>2403</v>
      </c>
      <c r="C4710" s="291" t="s">
        <v>2416</v>
      </c>
      <c r="D4710" s="1">
        <v>-9</v>
      </c>
      <c r="E4710" s="1">
        <v>0.77</v>
      </c>
      <c r="J4710" s="64" t="s">
        <v>834</v>
      </c>
      <c r="K4710" s="64" t="s">
        <v>1221</v>
      </c>
      <c r="L4710" s="64" t="s">
        <v>1032</v>
      </c>
      <c r="M4710" s="64" t="s">
        <v>837</v>
      </c>
      <c r="N4710" s="64">
        <v>22.65</v>
      </c>
    </row>
    <row r="4711" spans="1:14" x14ac:dyDescent="0.25">
      <c r="A4711" t="s">
        <v>2402</v>
      </c>
      <c r="B4711" s="1" t="s">
        <v>2403</v>
      </c>
      <c r="C4711" s="291" t="s">
        <v>2416</v>
      </c>
      <c r="D4711" s="1">
        <v>-8</v>
      </c>
      <c r="E4711" s="1">
        <v>0.83</v>
      </c>
      <c r="J4711" s="64" t="s">
        <v>834</v>
      </c>
      <c r="K4711" s="64" t="s">
        <v>1221</v>
      </c>
      <c r="L4711" s="64" t="s">
        <v>1033</v>
      </c>
      <c r="M4711" s="64" t="s">
        <v>837</v>
      </c>
      <c r="N4711" s="64">
        <v>22.61</v>
      </c>
    </row>
    <row r="4712" spans="1:14" x14ac:dyDescent="0.25">
      <c r="A4712" t="s">
        <v>2402</v>
      </c>
      <c r="B4712" s="1" t="s">
        <v>2403</v>
      </c>
      <c r="C4712" s="291" t="s">
        <v>2416</v>
      </c>
      <c r="D4712" s="1">
        <v>-7</v>
      </c>
      <c r="E4712" s="1">
        <v>0.9</v>
      </c>
      <c r="J4712" s="64" t="s">
        <v>834</v>
      </c>
      <c r="K4712" s="64" t="s">
        <v>1221</v>
      </c>
      <c r="L4712" s="64" t="s">
        <v>939</v>
      </c>
      <c r="M4712" s="64">
        <v>0</v>
      </c>
      <c r="N4712" s="64" t="s">
        <v>98</v>
      </c>
    </row>
    <row r="4713" spans="1:14" x14ac:dyDescent="0.25">
      <c r="A4713" t="s">
        <v>2402</v>
      </c>
      <c r="B4713" s="1" t="s">
        <v>2403</v>
      </c>
      <c r="C4713" s="291" t="s">
        <v>2416</v>
      </c>
      <c r="D4713" s="1">
        <v>-6</v>
      </c>
      <c r="E4713" s="1">
        <v>0.96</v>
      </c>
      <c r="J4713" s="64" t="s">
        <v>834</v>
      </c>
      <c r="K4713" s="64" t="s">
        <v>1221</v>
      </c>
      <c r="L4713" s="64" t="s">
        <v>941</v>
      </c>
      <c r="M4713" s="64">
        <v>0</v>
      </c>
      <c r="N4713" s="64" t="s">
        <v>98</v>
      </c>
    </row>
    <row r="4714" spans="1:14" x14ac:dyDescent="0.25">
      <c r="A4714" t="s">
        <v>2402</v>
      </c>
      <c r="B4714" s="1" t="s">
        <v>2403</v>
      </c>
      <c r="C4714" s="291" t="s">
        <v>2416</v>
      </c>
      <c r="D4714" s="1">
        <v>-5</v>
      </c>
      <c r="E4714" s="1">
        <v>1.03</v>
      </c>
      <c r="J4714" s="64" t="s">
        <v>834</v>
      </c>
      <c r="K4714" s="64" t="s">
        <v>1221</v>
      </c>
      <c r="L4714" s="64" t="s">
        <v>943</v>
      </c>
      <c r="M4714" s="64">
        <v>0</v>
      </c>
      <c r="N4714" s="64" t="s">
        <v>98</v>
      </c>
    </row>
    <row r="4715" spans="1:14" x14ac:dyDescent="0.25">
      <c r="A4715" t="s">
        <v>2402</v>
      </c>
      <c r="B4715" s="1" t="s">
        <v>2403</v>
      </c>
      <c r="C4715" s="291" t="s">
        <v>2416</v>
      </c>
      <c r="D4715" s="1">
        <v>-4</v>
      </c>
      <c r="E4715" s="1">
        <v>1.1000000000000001</v>
      </c>
      <c r="J4715" s="64" t="s">
        <v>834</v>
      </c>
      <c r="K4715" s="64" t="s">
        <v>1221</v>
      </c>
      <c r="L4715" s="64" t="s">
        <v>944</v>
      </c>
      <c r="M4715" s="64" t="s">
        <v>837</v>
      </c>
      <c r="N4715" s="64">
        <v>23.2</v>
      </c>
    </row>
    <row r="4716" spans="1:14" x14ac:dyDescent="0.25">
      <c r="A4716" t="s">
        <v>2402</v>
      </c>
      <c r="B4716" s="1" t="s">
        <v>2403</v>
      </c>
      <c r="C4716" s="291" t="s">
        <v>2416</v>
      </c>
      <c r="D4716" s="1">
        <v>-3</v>
      </c>
      <c r="E4716" s="1">
        <v>1.18</v>
      </c>
      <c r="J4716" s="64" t="s">
        <v>834</v>
      </c>
      <c r="K4716" s="64" t="s">
        <v>1221</v>
      </c>
      <c r="L4716" s="64" t="s">
        <v>945</v>
      </c>
      <c r="M4716" s="64" t="s">
        <v>837</v>
      </c>
      <c r="N4716" s="64">
        <v>24.3</v>
      </c>
    </row>
    <row r="4717" spans="1:14" x14ac:dyDescent="0.25">
      <c r="A4717" t="s">
        <v>2402</v>
      </c>
      <c r="B4717" s="1" t="s">
        <v>2403</v>
      </c>
      <c r="C4717" s="291" t="s">
        <v>2416</v>
      </c>
      <c r="D4717" s="1">
        <v>-2</v>
      </c>
      <c r="E4717" s="1">
        <v>1.25</v>
      </c>
      <c r="J4717" s="64" t="s">
        <v>834</v>
      </c>
      <c r="K4717" s="64" t="s">
        <v>1221</v>
      </c>
      <c r="L4717" s="64" t="s">
        <v>946</v>
      </c>
      <c r="M4717" s="64" t="s">
        <v>837</v>
      </c>
      <c r="N4717" s="64">
        <v>26</v>
      </c>
    </row>
    <row r="4718" spans="1:14" x14ac:dyDescent="0.25">
      <c r="A4718" t="s">
        <v>2402</v>
      </c>
      <c r="B4718" s="1" t="s">
        <v>2403</v>
      </c>
      <c r="C4718" s="291" t="s">
        <v>2416</v>
      </c>
      <c r="D4718" s="1">
        <v>-1</v>
      </c>
      <c r="E4718" s="1">
        <v>1.33</v>
      </c>
      <c r="J4718" s="64" t="s">
        <v>834</v>
      </c>
      <c r="K4718" s="64" t="s">
        <v>1221</v>
      </c>
      <c r="L4718" s="64" t="s">
        <v>1036</v>
      </c>
      <c r="M4718" s="64" t="s">
        <v>837</v>
      </c>
      <c r="N4718" s="64">
        <v>35.58</v>
      </c>
    </row>
    <row r="4719" spans="1:14" x14ac:dyDescent="0.25">
      <c r="A4719" t="s">
        <v>2402</v>
      </c>
      <c r="B4719" s="1" t="s">
        <v>2403</v>
      </c>
      <c r="C4719" s="291" t="s">
        <v>2416</v>
      </c>
      <c r="D4719" s="1">
        <v>0</v>
      </c>
      <c r="E4719" s="1">
        <v>1.4</v>
      </c>
      <c r="J4719" s="64" t="s">
        <v>834</v>
      </c>
      <c r="K4719" s="64" t="s">
        <v>1221</v>
      </c>
      <c r="L4719" s="64" t="s">
        <v>1037</v>
      </c>
      <c r="M4719" s="64" t="s">
        <v>837</v>
      </c>
      <c r="N4719" s="64">
        <v>32.42</v>
      </c>
    </row>
    <row r="4720" spans="1:14" x14ac:dyDescent="0.25">
      <c r="A4720" t="s">
        <v>2402</v>
      </c>
      <c r="B4720" s="1" t="s">
        <v>2403</v>
      </c>
      <c r="C4720" s="291" t="s">
        <v>2416</v>
      </c>
      <c r="D4720" s="1">
        <v>1</v>
      </c>
      <c r="E4720" s="1">
        <v>1.48</v>
      </c>
      <c r="J4720" s="64" t="s">
        <v>834</v>
      </c>
      <c r="K4720" s="64" t="s">
        <v>1221</v>
      </c>
      <c r="L4720" s="64" t="s">
        <v>951</v>
      </c>
      <c r="M4720" s="64">
        <v>0</v>
      </c>
      <c r="N4720" s="64" t="s">
        <v>98</v>
      </c>
    </row>
    <row r="4721" spans="1:14" x14ac:dyDescent="0.25">
      <c r="A4721" t="s">
        <v>2402</v>
      </c>
      <c r="B4721" s="1" t="s">
        <v>2403</v>
      </c>
      <c r="C4721" s="291" t="s">
        <v>2416</v>
      </c>
      <c r="D4721" s="1">
        <v>2</v>
      </c>
      <c r="E4721" s="1">
        <v>1.56</v>
      </c>
      <c r="J4721" s="64" t="s">
        <v>834</v>
      </c>
      <c r="K4721" s="64" t="s">
        <v>1221</v>
      </c>
      <c r="L4721" s="64" t="s">
        <v>953</v>
      </c>
      <c r="M4721" s="64">
        <v>0</v>
      </c>
      <c r="N4721" s="64" t="s">
        <v>98</v>
      </c>
    </row>
    <row r="4722" spans="1:14" x14ac:dyDescent="0.25">
      <c r="A4722" t="s">
        <v>2402</v>
      </c>
      <c r="B4722" s="1" t="s">
        <v>2403</v>
      </c>
      <c r="C4722" s="291" t="s">
        <v>2416</v>
      </c>
      <c r="D4722" s="1">
        <v>3</v>
      </c>
      <c r="E4722" s="1">
        <v>1.65</v>
      </c>
      <c r="J4722" s="64" t="s">
        <v>834</v>
      </c>
      <c r="K4722" s="64" t="s">
        <v>1221</v>
      </c>
      <c r="L4722" s="64" t="s">
        <v>955</v>
      </c>
      <c r="M4722" s="64">
        <v>0</v>
      </c>
      <c r="N4722" s="64" t="s">
        <v>98</v>
      </c>
    </row>
    <row r="4723" spans="1:14" x14ac:dyDescent="0.25">
      <c r="A4723" t="s">
        <v>2402</v>
      </c>
      <c r="B4723" s="1" t="s">
        <v>2403</v>
      </c>
      <c r="C4723" s="291" t="s">
        <v>2416</v>
      </c>
      <c r="D4723" s="1">
        <v>4</v>
      </c>
      <c r="E4723" s="1">
        <v>1.73</v>
      </c>
      <c r="J4723" s="64" t="s">
        <v>834</v>
      </c>
      <c r="K4723" s="64" t="s">
        <v>1221</v>
      </c>
      <c r="L4723" s="64" t="s">
        <v>956</v>
      </c>
      <c r="M4723" s="64" t="s">
        <v>837</v>
      </c>
      <c r="N4723" s="64">
        <v>33.9</v>
      </c>
    </row>
    <row r="4724" spans="1:14" x14ac:dyDescent="0.25">
      <c r="A4724" t="s">
        <v>2402</v>
      </c>
      <c r="B4724" s="1" t="s">
        <v>2403</v>
      </c>
      <c r="C4724" s="291" t="s">
        <v>2416</v>
      </c>
      <c r="D4724" s="1">
        <v>5</v>
      </c>
      <c r="E4724" s="1">
        <v>1.81</v>
      </c>
      <c r="J4724" s="64" t="s">
        <v>834</v>
      </c>
      <c r="K4724" s="64" t="s">
        <v>1221</v>
      </c>
      <c r="L4724" s="64" t="s">
        <v>957</v>
      </c>
      <c r="M4724" s="64" t="s">
        <v>837</v>
      </c>
      <c r="N4724" s="64">
        <v>35.299999999999997</v>
      </c>
    </row>
    <row r="4725" spans="1:14" x14ac:dyDescent="0.25">
      <c r="A4725" t="s">
        <v>2402</v>
      </c>
      <c r="B4725" s="1" t="s">
        <v>2403</v>
      </c>
      <c r="C4725" s="291" t="s">
        <v>2416</v>
      </c>
      <c r="D4725" s="1">
        <v>6</v>
      </c>
      <c r="E4725" s="1">
        <v>1.88</v>
      </c>
      <c r="J4725" s="64" t="s">
        <v>834</v>
      </c>
      <c r="K4725" s="64" t="s">
        <v>1221</v>
      </c>
      <c r="L4725" s="64" t="s">
        <v>958</v>
      </c>
      <c r="M4725" s="64" t="s">
        <v>837</v>
      </c>
      <c r="N4725" s="64">
        <v>34.6</v>
      </c>
    </row>
    <row r="4726" spans="1:14" x14ac:dyDescent="0.25">
      <c r="A4726" t="s">
        <v>2402</v>
      </c>
      <c r="B4726" s="1" t="s">
        <v>2403</v>
      </c>
      <c r="C4726" s="291" t="s">
        <v>2416</v>
      </c>
      <c r="D4726" s="1">
        <v>7</v>
      </c>
      <c r="E4726" s="1">
        <v>1.95</v>
      </c>
      <c r="J4726" s="64" t="s">
        <v>834</v>
      </c>
      <c r="K4726" s="64" t="s">
        <v>1221</v>
      </c>
      <c r="L4726" s="64" t="s">
        <v>1040</v>
      </c>
      <c r="M4726" s="64" t="s">
        <v>837</v>
      </c>
      <c r="N4726" s="64">
        <v>45.27</v>
      </c>
    </row>
    <row r="4727" spans="1:14" x14ac:dyDescent="0.25">
      <c r="A4727" t="s">
        <v>2402</v>
      </c>
      <c r="B4727" s="1" t="s">
        <v>2403</v>
      </c>
      <c r="C4727" s="291" t="s">
        <v>2416</v>
      </c>
      <c r="D4727" s="1">
        <v>8</v>
      </c>
      <c r="E4727" s="1">
        <v>2.0299999999999998</v>
      </c>
      <c r="J4727" s="64" t="s">
        <v>834</v>
      </c>
      <c r="K4727" s="64" t="s">
        <v>1221</v>
      </c>
      <c r="L4727" s="64" t="s">
        <v>1041</v>
      </c>
      <c r="M4727" s="64" t="s">
        <v>837</v>
      </c>
      <c r="N4727" s="64">
        <v>52.31</v>
      </c>
    </row>
    <row r="4728" spans="1:14" x14ac:dyDescent="0.25">
      <c r="A4728" t="s">
        <v>2402</v>
      </c>
      <c r="B4728" s="1" t="s">
        <v>2403</v>
      </c>
      <c r="C4728" s="291" t="s">
        <v>2416</v>
      </c>
      <c r="D4728" s="1">
        <v>9</v>
      </c>
      <c r="E4728" s="1">
        <v>2.1</v>
      </c>
      <c r="J4728" s="64" t="s">
        <v>834</v>
      </c>
      <c r="K4728" s="64" t="s">
        <v>1221</v>
      </c>
      <c r="L4728" s="64" t="s">
        <v>963</v>
      </c>
      <c r="M4728" s="64">
        <v>0</v>
      </c>
      <c r="N4728" s="64" t="s">
        <v>98</v>
      </c>
    </row>
    <row r="4729" spans="1:14" x14ac:dyDescent="0.25">
      <c r="A4729" t="s">
        <v>2402</v>
      </c>
      <c r="B4729" s="1" t="s">
        <v>2403</v>
      </c>
      <c r="C4729" s="291" t="s">
        <v>2416</v>
      </c>
      <c r="D4729" s="1">
        <v>10</v>
      </c>
      <c r="E4729" s="1">
        <v>2.17</v>
      </c>
      <c r="J4729" s="64" t="s">
        <v>834</v>
      </c>
      <c r="K4729" s="64" t="s">
        <v>1221</v>
      </c>
      <c r="L4729" s="64" t="s">
        <v>965</v>
      </c>
      <c r="M4729" s="64">
        <v>0</v>
      </c>
      <c r="N4729" s="64" t="s">
        <v>98</v>
      </c>
    </row>
    <row r="4730" spans="1:14" x14ac:dyDescent="0.25">
      <c r="A4730" t="s">
        <v>2402</v>
      </c>
      <c r="B4730" s="1" t="s">
        <v>2403</v>
      </c>
      <c r="C4730" s="291" t="s">
        <v>2416</v>
      </c>
      <c r="D4730" s="1">
        <v>11</v>
      </c>
      <c r="E4730" s="1">
        <v>2.25</v>
      </c>
      <c r="J4730" s="64" t="s">
        <v>834</v>
      </c>
      <c r="K4730" s="64" t="s">
        <v>1221</v>
      </c>
      <c r="L4730" s="64" t="s">
        <v>966</v>
      </c>
      <c r="M4730" s="64" t="s">
        <v>837</v>
      </c>
      <c r="N4730" s="64">
        <v>47.2</v>
      </c>
    </row>
    <row r="4731" spans="1:14" x14ac:dyDescent="0.25">
      <c r="A4731" t="s">
        <v>2402</v>
      </c>
      <c r="B4731" s="1" t="s">
        <v>2403</v>
      </c>
      <c r="C4731" s="291" t="s">
        <v>2416</v>
      </c>
      <c r="D4731" s="1">
        <v>12</v>
      </c>
      <c r="E4731" s="1">
        <v>2.34</v>
      </c>
      <c r="J4731" s="64" t="s">
        <v>834</v>
      </c>
      <c r="K4731" s="64" t="s">
        <v>1221</v>
      </c>
      <c r="L4731" s="64" t="s">
        <v>967</v>
      </c>
      <c r="M4731" s="64" t="s">
        <v>837</v>
      </c>
      <c r="N4731" s="64">
        <v>47.3</v>
      </c>
    </row>
    <row r="4732" spans="1:14" x14ac:dyDescent="0.25">
      <c r="A4732" t="s">
        <v>2402</v>
      </c>
      <c r="B4732" s="1" t="s">
        <v>2403</v>
      </c>
      <c r="C4732" s="291" t="s">
        <v>2416</v>
      </c>
      <c r="D4732" s="1">
        <v>13</v>
      </c>
      <c r="E4732" s="1">
        <v>2.42</v>
      </c>
      <c r="J4732" s="64" t="s">
        <v>834</v>
      </c>
      <c r="K4732" s="64" t="s">
        <v>1222</v>
      </c>
      <c r="L4732" s="64" t="s">
        <v>907</v>
      </c>
      <c r="M4732" s="64">
        <v>0</v>
      </c>
      <c r="N4732" s="64" t="s">
        <v>98</v>
      </c>
    </row>
    <row r="4733" spans="1:14" x14ac:dyDescent="0.25">
      <c r="A4733" t="s">
        <v>2402</v>
      </c>
      <c r="B4733" s="1" t="s">
        <v>2403</v>
      </c>
      <c r="C4733" s="291" t="s">
        <v>2416</v>
      </c>
      <c r="D4733" s="1">
        <v>14</v>
      </c>
      <c r="E4733" s="1">
        <v>2.5099999999999998</v>
      </c>
      <c r="J4733" s="64" t="s">
        <v>834</v>
      </c>
      <c r="K4733" s="64" t="s">
        <v>1222</v>
      </c>
      <c r="L4733" s="64" t="s">
        <v>909</v>
      </c>
      <c r="M4733" s="64">
        <v>0</v>
      </c>
      <c r="N4733" s="64" t="s">
        <v>98</v>
      </c>
    </row>
    <row r="4734" spans="1:14" x14ac:dyDescent="0.25">
      <c r="A4734" t="s">
        <v>2402</v>
      </c>
      <c r="B4734" s="1" t="s">
        <v>2403</v>
      </c>
      <c r="C4734" s="291" t="s">
        <v>2416</v>
      </c>
      <c r="D4734" s="1">
        <v>15</v>
      </c>
      <c r="E4734" s="1">
        <v>2.59</v>
      </c>
      <c r="J4734" s="64" t="s">
        <v>834</v>
      </c>
      <c r="K4734" s="64" t="s">
        <v>1222</v>
      </c>
      <c r="L4734" s="64" t="s">
        <v>915</v>
      </c>
      <c r="M4734" s="64">
        <v>0</v>
      </c>
      <c r="N4734" s="64" t="s">
        <v>98</v>
      </c>
    </row>
    <row r="4735" spans="1:14" x14ac:dyDescent="0.25">
      <c r="A4735" t="s">
        <v>2402</v>
      </c>
      <c r="B4735" s="1" t="s">
        <v>2403</v>
      </c>
      <c r="C4735" s="291" t="s">
        <v>83</v>
      </c>
      <c r="D4735" s="1">
        <v>-5</v>
      </c>
      <c r="E4735" s="1">
        <v>0.96</v>
      </c>
      <c r="J4735" s="64" t="s">
        <v>834</v>
      </c>
      <c r="K4735" s="64" t="s">
        <v>1222</v>
      </c>
      <c r="L4735" s="64" t="s">
        <v>917</v>
      </c>
      <c r="M4735" s="64">
        <v>0</v>
      </c>
      <c r="N4735" s="64" t="s">
        <v>98</v>
      </c>
    </row>
    <row r="4736" spans="1:14" x14ac:dyDescent="0.25">
      <c r="A4736" t="s">
        <v>2402</v>
      </c>
      <c r="B4736" s="1" t="s">
        <v>2403</v>
      </c>
      <c r="C4736" s="291" t="s">
        <v>83</v>
      </c>
      <c r="D4736" s="1">
        <v>-4</v>
      </c>
      <c r="E4736" s="1">
        <v>1.08</v>
      </c>
      <c r="J4736" s="64" t="s">
        <v>834</v>
      </c>
      <c r="K4736" s="64" t="s">
        <v>1222</v>
      </c>
      <c r="L4736" s="64" t="s">
        <v>919</v>
      </c>
      <c r="M4736" s="64">
        <v>0</v>
      </c>
      <c r="N4736" s="64" t="s">
        <v>98</v>
      </c>
    </row>
    <row r="4737" spans="1:14" x14ac:dyDescent="0.25">
      <c r="A4737" t="s">
        <v>2402</v>
      </c>
      <c r="B4737" s="1" t="s">
        <v>2403</v>
      </c>
      <c r="C4737" s="291" t="s">
        <v>83</v>
      </c>
      <c r="D4737" s="1">
        <v>-3</v>
      </c>
      <c r="E4737" s="1">
        <v>1.2</v>
      </c>
      <c r="J4737" s="64" t="s">
        <v>834</v>
      </c>
      <c r="K4737" s="64" t="s">
        <v>1222</v>
      </c>
      <c r="L4737" s="64" t="s">
        <v>927</v>
      </c>
      <c r="M4737" s="64">
        <v>0</v>
      </c>
      <c r="N4737" s="64" t="s">
        <v>98</v>
      </c>
    </row>
    <row r="4738" spans="1:14" x14ac:dyDescent="0.25">
      <c r="A4738" t="s">
        <v>2402</v>
      </c>
      <c r="B4738" s="1" t="s">
        <v>2403</v>
      </c>
      <c r="C4738" s="291" t="s">
        <v>83</v>
      </c>
      <c r="D4738" s="1">
        <v>-2</v>
      </c>
      <c r="E4738" s="1">
        <v>1.32</v>
      </c>
      <c r="J4738" s="64" t="s">
        <v>834</v>
      </c>
      <c r="K4738" s="64" t="s">
        <v>1222</v>
      </c>
      <c r="L4738" s="64" t="s">
        <v>929</v>
      </c>
      <c r="M4738" s="64">
        <v>0</v>
      </c>
      <c r="N4738" s="64" t="s">
        <v>98</v>
      </c>
    </row>
    <row r="4739" spans="1:14" x14ac:dyDescent="0.25">
      <c r="A4739" t="s">
        <v>2402</v>
      </c>
      <c r="B4739" s="1" t="s">
        <v>2403</v>
      </c>
      <c r="C4739" s="291" t="s">
        <v>83</v>
      </c>
      <c r="D4739" s="1">
        <v>-1</v>
      </c>
      <c r="E4739" s="1">
        <v>1.44</v>
      </c>
      <c r="J4739" s="64" t="s">
        <v>834</v>
      </c>
      <c r="K4739" s="64" t="s">
        <v>1222</v>
      </c>
      <c r="L4739" s="64" t="s">
        <v>931</v>
      </c>
      <c r="M4739" s="64">
        <v>0</v>
      </c>
      <c r="N4739" s="64" t="s">
        <v>98</v>
      </c>
    </row>
    <row r="4740" spans="1:14" x14ac:dyDescent="0.25">
      <c r="A4740" t="s">
        <v>2402</v>
      </c>
      <c r="B4740" s="1" t="s">
        <v>2403</v>
      </c>
      <c r="C4740" s="291" t="s">
        <v>83</v>
      </c>
      <c r="D4740" s="1">
        <v>0</v>
      </c>
      <c r="E4740" s="1">
        <v>1.56</v>
      </c>
      <c r="J4740" s="64" t="s">
        <v>834</v>
      </c>
      <c r="K4740" s="64" t="s">
        <v>1222</v>
      </c>
      <c r="L4740" s="64" t="s">
        <v>939</v>
      </c>
      <c r="M4740" s="64">
        <v>0</v>
      </c>
      <c r="N4740" s="64" t="s">
        <v>98</v>
      </c>
    </row>
    <row r="4741" spans="1:14" x14ac:dyDescent="0.25">
      <c r="A4741" t="s">
        <v>2402</v>
      </c>
      <c r="B4741" s="1" t="s">
        <v>2403</v>
      </c>
      <c r="C4741" s="291" t="s">
        <v>83</v>
      </c>
      <c r="D4741" s="1">
        <v>1</v>
      </c>
      <c r="E4741" s="1">
        <v>1.66</v>
      </c>
      <c r="J4741" s="64" t="s">
        <v>834</v>
      </c>
      <c r="K4741" s="64" t="s">
        <v>1222</v>
      </c>
      <c r="L4741" s="64" t="s">
        <v>941</v>
      </c>
      <c r="M4741" s="64">
        <v>0</v>
      </c>
      <c r="N4741" s="64" t="s">
        <v>98</v>
      </c>
    </row>
    <row r="4742" spans="1:14" x14ac:dyDescent="0.25">
      <c r="A4742" t="s">
        <v>2402</v>
      </c>
      <c r="B4742" s="1" t="s">
        <v>2403</v>
      </c>
      <c r="C4742" s="291" t="s">
        <v>83</v>
      </c>
      <c r="D4742" s="1">
        <v>2</v>
      </c>
      <c r="E4742" s="1">
        <v>1.77</v>
      </c>
      <c r="J4742" s="64" t="s">
        <v>834</v>
      </c>
      <c r="K4742" s="64" t="s">
        <v>1222</v>
      </c>
      <c r="L4742" s="64" t="s">
        <v>943</v>
      </c>
      <c r="M4742" s="64">
        <v>0</v>
      </c>
      <c r="N4742" s="64" t="s">
        <v>98</v>
      </c>
    </row>
    <row r="4743" spans="1:14" x14ac:dyDescent="0.25">
      <c r="A4743" t="s">
        <v>2402</v>
      </c>
      <c r="B4743" s="1" t="s">
        <v>2403</v>
      </c>
      <c r="C4743" s="291" t="s">
        <v>83</v>
      </c>
      <c r="D4743" s="1">
        <v>3</v>
      </c>
      <c r="E4743" s="1">
        <v>1.87</v>
      </c>
      <c r="J4743" s="64" t="s">
        <v>834</v>
      </c>
      <c r="K4743" s="64" t="s">
        <v>1223</v>
      </c>
      <c r="L4743" s="64" t="s">
        <v>1185</v>
      </c>
      <c r="M4743" s="64" t="s">
        <v>837</v>
      </c>
      <c r="N4743" s="64">
        <v>5.2</v>
      </c>
    </row>
    <row r="4744" spans="1:14" x14ac:dyDescent="0.25">
      <c r="A4744" t="s">
        <v>2402</v>
      </c>
      <c r="B4744" s="1" t="s">
        <v>2403</v>
      </c>
      <c r="C4744" s="291" t="s">
        <v>83</v>
      </c>
      <c r="D4744" s="1">
        <v>4</v>
      </c>
      <c r="E4744" s="1">
        <v>1.98</v>
      </c>
      <c r="J4744" s="64" t="s">
        <v>834</v>
      </c>
      <c r="K4744" s="64" t="s">
        <v>1223</v>
      </c>
      <c r="L4744" s="64" t="s">
        <v>1186</v>
      </c>
      <c r="M4744" s="64" t="s">
        <v>837</v>
      </c>
      <c r="N4744" s="64">
        <v>4.5999999999999996</v>
      </c>
    </row>
    <row r="4745" spans="1:14" x14ac:dyDescent="0.25">
      <c r="A4745" t="s">
        <v>2402</v>
      </c>
      <c r="B4745" s="1" t="s">
        <v>2403</v>
      </c>
      <c r="C4745" s="291" t="s">
        <v>83</v>
      </c>
      <c r="D4745" s="1">
        <v>5</v>
      </c>
      <c r="E4745" s="1">
        <v>2.08</v>
      </c>
      <c r="J4745" s="64" t="s">
        <v>834</v>
      </c>
      <c r="K4745" s="64" t="s">
        <v>1223</v>
      </c>
      <c r="L4745" s="64" t="s">
        <v>1187</v>
      </c>
      <c r="M4745" s="64" t="s">
        <v>837</v>
      </c>
      <c r="N4745" s="64">
        <v>9.65</v>
      </c>
    </row>
    <row r="4746" spans="1:14" x14ac:dyDescent="0.25">
      <c r="A4746" t="s">
        <v>2402</v>
      </c>
      <c r="B4746" s="1" t="s">
        <v>2403</v>
      </c>
      <c r="C4746" s="291" t="s">
        <v>83</v>
      </c>
      <c r="D4746" s="1">
        <v>6</v>
      </c>
      <c r="E4746" s="1">
        <v>2.2000000000000002</v>
      </c>
      <c r="J4746" s="64" t="s">
        <v>834</v>
      </c>
      <c r="K4746" s="64" t="s">
        <v>1223</v>
      </c>
      <c r="L4746" s="64" t="s">
        <v>1188</v>
      </c>
      <c r="M4746" s="64" t="s">
        <v>837</v>
      </c>
      <c r="N4746" s="64">
        <v>10.1</v>
      </c>
    </row>
    <row r="4747" spans="1:14" x14ac:dyDescent="0.25">
      <c r="A4747" t="s">
        <v>2402</v>
      </c>
      <c r="B4747" s="1" t="s">
        <v>2403</v>
      </c>
      <c r="C4747" s="291" t="s">
        <v>83</v>
      </c>
      <c r="D4747" s="1">
        <v>7</v>
      </c>
      <c r="E4747" s="1">
        <v>2.31</v>
      </c>
      <c r="J4747" s="64" t="s">
        <v>834</v>
      </c>
      <c r="K4747" s="64" t="s">
        <v>1223</v>
      </c>
      <c r="L4747" s="64" t="s">
        <v>1189</v>
      </c>
      <c r="M4747" s="64" t="s">
        <v>837</v>
      </c>
      <c r="N4747" s="64">
        <v>15.1</v>
      </c>
    </row>
    <row r="4748" spans="1:14" x14ac:dyDescent="0.25">
      <c r="A4748" t="s">
        <v>2402</v>
      </c>
      <c r="B4748" s="1" t="s">
        <v>2403</v>
      </c>
      <c r="C4748" s="291" t="s">
        <v>83</v>
      </c>
      <c r="D4748" s="1">
        <v>8</v>
      </c>
      <c r="E4748" s="1">
        <v>2.4300000000000002</v>
      </c>
      <c r="J4748" s="64" t="s">
        <v>834</v>
      </c>
      <c r="K4748" s="64" t="s">
        <v>1223</v>
      </c>
      <c r="L4748" s="64" t="s">
        <v>1190</v>
      </c>
      <c r="M4748" s="64" t="s">
        <v>837</v>
      </c>
      <c r="N4748" s="64">
        <v>12.7</v>
      </c>
    </row>
    <row r="4749" spans="1:14" x14ac:dyDescent="0.25">
      <c r="A4749" t="s">
        <v>2402</v>
      </c>
      <c r="B4749" s="1" t="s">
        <v>2403</v>
      </c>
      <c r="C4749" s="291" t="s">
        <v>83</v>
      </c>
      <c r="D4749" s="1">
        <v>9</v>
      </c>
      <c r="E4749" s="1">
        <v>2.54</v>
      </c>
      <c r="J4749" s="64" t="s">
        <v>834</v>
      </c>
      <c r="K4749" s="64" t="s">
        <v>1223</v>
      </c>
      <c r="L4749" s="64" t="s">
        <v>1191</v>
      </c>
      <c r="M4749" s="64" t="s">
        <v>837</v>
      </c>
      <c r="N4749" s="64">
        <v>17.2</v>
      </c>
    </row>
    <row r="4750" spans="1:14" x14ac:dyDescent="0.25">
      <c r="A4750" t="s">
        <v>2402</v>
      </c>
      <c r="B4750" s="1" t="s">
        <v>2403</v>
      </c>
      <c r="C4750" s="291" t="s">
        <v>83</v>
      </c>
      <c r="D4750" s="1">
        <v>10</v>
      </c>
      <c r="E4750" s="1">
        <v>2.66</v>
      </c>
      <c r="J4750" s="64" t="s">
        <v>834</v>
      </c>
      <c r="K4750" s="64" t="s">
        <v>1223</v>
      </c>
      <c r="L4750" s="64" t="s">
        <v>1192</v>
      </c>
      <c r="M4750" s="64" t="s">
        <v>837</v>
      </c>
      <c r="N4750" s="64">
        <v>15.2</v>
      </c>
    </row>
    <row r="4751" spans="1:14" x14ac:dyDescent="0.25">
      <c r="A4751" t="s">
        <v>2402</v>
      </c>
      <c r="B4751" s="1" t="s">
        <v>2403</v>
      </c>
      <c r="C4751" s="291" t="s">
        <v>83</v>
      </c>
      <c r="D4751" s="1">
        <v>11</v>
      </c>
      <c r="E4751" s="1">
        <v>2.76</v>
      </c>
      <c r="J4751" s="64" t="s">
        <v>834</v>
      </c>
      <c r="K4751" s="64" t="s">
        <v>1223</v>
      </c>
      <c r="L4751" s="64" t="s">
        <v>1193</v>
      </c>
      <c r="M4751" s="64" t="s">
        <v>837</v>
      </c>
      <c r="N4751" s="64">
        <v>25.7</v>
      </c>
    </row>
    <row r="4752" spans="1:14" x14ac:dyDescent="0.25">
      <c r="A4752" t="s">
        <v>2402</v>
      </c>
      <c r="B4752" s="1" t="s">
        <v>2403</v>
      </c>
      <c r="C4752" s="291" t="s">
        <v>83</v>
      </c>
      <c r="D4752" s="1">
        <v>12</v>
      </c>
      <c r="E4752" s="1">
        <v>2.86</v>
      </c>
      <c r="J4752" s="64" t="s">
        <v>834</v>
      </c>
      <c r="K4752" s="64" t="s">
        <v>1223</v>
      </c>
      <c r="L4752" s="64" t="s">
        <v>1194</v>
      </c>
      <c r="M4752" s="64" t="s">
        <v>837</v>
      </c>
      <c r="N4752" s="64">
        <v>20.5</v>
      </c>
    </row>
    <row r="4753" spans="1:14" x14ac:dyDescent="0.25">
      <c r="A4753" t="s">
        <v>2402</v>
      </c>
      <c r="B4753" s="1" t="s">
        <v>2403</v>
      </c>
      <c r="C4753" s="291" t="s">
        <v>83</v>
      </c>
      <c r="D4753" s="1">
        <v>13</v>
      </c>
      <c r="E4753" s="1">
        <v>2.97</v>
      </c>
      <c r="J4753" s="64" t="s">
        <v>834</v>
      </c>
      <c r="K4753" s="64" t="s">
        <v>1224</v>
      </c>
      <c r="L4753" s="64" t="s">
        <v>1225</v>
      </c>
      <c r="M4753" s="64" t="s">
        <v>837</v>
      </c>
      <c r="N4753" s="64">
        <v>19.899999999999999</v>
      </c>
    </row>
    <row r="4754" spans="1:14" x14ac:dyDescent="0.25">
      <c r="A4754" t="s">
        <v>2402</v>
      </c>
      <c r="B4754" s="1" t="s">
        <v>2403</v>
      </c>
      <c r="C4754" s="291" t="s">
        <v>83</v>
      </c>
      <c r="D4754" s="1">
        <v>14</v>
      </c>
      <c r="E4754" s="1">
        <v>3.07</v>
      </c>
      <c r="J4754" s="64" t="s">
        <v>834</v>
      </c>
      <c r="K4754" s="64" t="s">
        <v>1224</v>
      </c>
      <c r="L4754" s="64" t="s">
        <v>1226</v>
      </c>
      <c r="M4754" s="64" t="s">
        <v>837</v>
      </c>
      <c r="N4754" s="64">
        <v>21.8</v>
      </c>
    </row>
    <row r="4755" spans="1:14" x14ac:dyDescent="0.25">
      <c r="A4755" t="s">
        <v>2402</v>
      </c>
      <c r="B4755" s="1" t="s">
        <v>2403</v>
      </c>
      <c r="C4755" s="291" t="s">
        <v>83</v>
      </c>
      <c r="D4755" s="1">
        <v>15</v>
      </c>
      <c r="E4755" s="1">
        <v>3.17</v>
      </c>
      <c r="J4755" s="64" t="s">
        <v>834</v>
      </c>
      <c r="K4755" s="64" t="s">
        <v>1224</v>
      </c>
      <c r="L4755" s="64" t="s">
        <v>1227</v>
      </c>
      <c r="M4755" s="64" t="s">
        <v>837</v>
      </c>
      <c r="N4755" s="64">
        <v>27.3</v>
      </c>
    </row>
    <row r="4756" spans="1:14" x14ac:dyDescent="0.25">
      <c r="A4756" t="s">
        <v>2402</v>
      </c>
      <c r="B4756" s="1" t="s">
        <v>2403</v>
      </c>
      <c r="C4756" s="291" t="s">
        <v>2412</v>
      </c>
      <c r="D4756" s="1">
        <v>-10</v>
      </c>
      <c r="E4756" s="1">
        <v>1.33</v>
      </c>
      <c r="J4756" s="64" t="s">
        <v>834</v>
      </c>
      <c r="K4756" s="64" t="s">
        <v>1224</v>
      </c>
      <c r="L4756" s="64" t="s">
        <v>1228</v>
      </c>
      <c r="M4756" s="64" t="s">
        <v>837</v>
      </c>
      <c r="N4756" s="64">
        <v>36.5</v>
      </c>
    </row>
    <row r="4757" spans="1:14" x14ac:dyDescent="0.25">
      <c r="A4757" t="s">
        <v>2402</v>
      </c>
      <c r="B4757" s="1" t="s">
        <v>2403</v>
      </c>
      <c r="C4757" s="291" t="s">
        <v>2412</v>
      </c>
      <c r="D4757" s="1">
        <v>-9</v>
      </c>
      <c r="E4757" s="1">
        <v>1.45</v>
      </c>
      <c r="J4757" s="64" t="s">
        <v>834</v>
      </c>
      <c r="K4757" s="64" t="s">
        <v>1224</v>
      </c>
      <c r="L4757" s="64" t="s">
        <v>1197</v>
      </c>
      <c r="M4757" s="64" t="s">
        <v>837</v>
      </c>
      <c r="N4757" s="64">
        <v>19.899999999999999</v>
      </c>
    </row>
    <row r="4758" spans="1:14" x14ac:dyDescent="0.25">
      <c r="A4758" t="s">
        <v>2402</v>
      </c>
      <c r="B4758" s="1" t="s">
        <v>2403</v>
      </c>
      <c r="C4758" s="291" t="s">
        <v>2412</v>
      </c>
      <c r="D4758" s="1">
        <v>-8</v>
      </c>
      <c r="E4758" s="1">
        <v>1.57</v>
      </c>
      <c r="J4758" s="64" t="s">
        <v>834</v>
      </c>
      <c r="K4758" s="64" t="s">
        <v>1224</v>
      </c>
      <c r="L4758" s="64" t="s">
        <v>1198</v>
      </c>
      <c r="M4758" s="64" t="s">
        <v>837</v>
      </c>
      <c r="N4758" s="64">
        <v>21.8</v>
      </c>
    </row>
    <row r="4759" spans="1:14" x14ac:dyDescent="0.25">
      <c r="A4759" t="s">
        <v>2402</v>
      </c>
      <c r="B4759" s="1" t="s">
        <v>2403</v>
      </c>
      <c r="C4759" s="291" t="s">
        <v>2412</v>
      </c>
      <c r="D4759" s="1">
        <v>-7</v>
      </c>
      <c r="E4759" s="1">
        <v>1.69</v>
      </c>
      <c r="J4759" s="64" t="s">
        <v>834</v>
      </c>
      <c r="K4759" s="64" t="s">
        <v>1224</v>
      </c>
      <c r="L4759" s="64" t="s">
        <v>1199</v>
      </c>
      <c r="M4759" s="64" t="s">
        <v>837</v>
      </c>
      <c r="N4759" s="64">
        <v>27.3</v>
      </c>
    </row>
    <row r="4760" spans="1:14" x14ac:dyDescent="0.25">
      <c r="A4760" t="s">
        <v>2402</v>
      </c>
      <c r="B4760" s="1" t="s">
        <v>2403</v>
      </c>
      <c r="C4760" s="291" t="s">
        <v>2412</v>
      </c>
      <c r="D4760" s="1">
        <v>-6</v>
      </c>
      <c r="E4760" s="1">
        <v>1.81</v>
      </c>
      <c r="J4760" s="64" t="s">
        <v>834</v>
      </c>
      <c r="K4760" s="64" t="s">
        <v>1224</v>
      </c>
      <c r="L4760" s="64" t="s">
        <v>1200</v>
      </c>
      <c r="M4760" s="64" t="s">
        <v>837</v>
      </c>
      <c r="N4760" s="64">
        <v>36.5</v>
      </c>
    </row>
    <row r="4761" spans="1:14" x14ac:dyDescent="0.25">
      <c r="A4761" t="s">
        <v>2402</v>
      </c>
      <c r="B4761" s="1" t="s">
        <v>2403</v>
      </c>
      <c r="C4761" s="291" t="s">
        <v>2412</v>
      </c>
      <c r="D4761" s="1">
        <v>-5</v>
      </c>
      <c r="E4761" s="1">
        <v>1.93</v>
      </c>
      <c r="J4761" s="64" t="s">
        <v>834</v>
      </c>
      <c r="K4761" s="64" t="s">
        <v>1224</v>
      </c>
      <c r="L4761" s="64" t="s">
        <v>927</v>
      </c>
      <c r="M4761" s="64">
        <v>0</v>
      </c>
      <c r="N4761" s="64" t="s">
        <v>98</v>
      </c>
    </row>
    <row r="4762" spans="1:14" x14ac:dyDescent="0.25">
      <c r="A4762" t="s">
        <v>2402</v>
      </c>
      <c r="B4762" s="1" t="s">
        <v>2403</v>
      </c>
      <c r="C4762" s="291" t="s">
        <v>2412</v>
      </c>
      <c r="D4762" s="1">
        <v>-4</v>
      </c>
      <c r="E4762" s="1">
        <v>2.09</v>
      </c>
      <c r="J4762" s="64" t="s">
        <v>834</v>
      </c>
      <c r="K4762" s="64" t="s">
        <v>1224</v>
      </c>
      <c r="L4762" s="64" t="s">
        <v>929</v>
      </c>
      <c r="M4762" s="64">
        <v>0</v>
      </c>
      <c r="N4762" s="64" t="s">
        <v>98</v>
      </c>
    </row>
    <row r="4763" spans="1:14" x14ac:dyDescent="0.25">
      <c r="A4763" t="s">
        <v>2402</v>
      </c>
      <c r="B4763" s="1" t="s">
        <v>2403</v>
      </c>
      <c r="C4763" s="291" t="s">
        <v>2412</v>
      </c>
      <c r="D4763" s="1">
        <v>-3</v>
      </c>
      <c r="E4763" s="1">
        <v>2.2400000000000002</v>
      </c>
      <c r="J4763" s="64" t="s">
        <v>834</v>
      </c>
      <c r="K4763" s="64" t="s">
        <v>1224</v>
      </c>
      <c r="L4763" s="64" t="s">
        <v>931</v>
      </c>
      <c r="M4763" s="64">
        <v>0</v>
      </c>
      <c r="N4763" s="64" t="s">
        <v>98</v>
      </c>
    </row>
    <row r="4764" spans="1:14" x14ac:dyDescent="0.25">
      <c r="A4764" t="s">
        <v>2402</v>
      </c>
      <c r="B4764" s="1" t="s">
        <v>2403</v>
      </c>
      <c r="C4764" s="291" t="s">
        <v>2412</v>
      </c>
      <c r="D4764" s="1">
        <v>-2</v>
      </c>
      <c r="E4764" s="1">
        <v>2.4</v>
      </c>
      <c r="J4764" s="64" t="s">
        <v>834</v>
      </c>
      <c r="K4764" s="64" t="s">
        <v>1224</v>
      </c>
      <c r="L4764" s="64" t="s">
        <v>932</v>
      </c>
      <c r="M4764" s="64" t="s">
        <v>837</v>
      </c>
      <c r="N4764" s="64">
        <v>19.399999999999999</v>
      </c>
    </row>
    <row r="4765" spans="1:14" x14ac:dyDescent="0.25">
      <c r="A4765" t="s">
        <v>2402</v>
      </c>
      <c r="B4765" s="1" t="s">
        <v>2403</v>
      </c>
      <c r="C4765" s="291" t="s">
        <v>2412</v>
      </c>
      <c r="D4765" s="1">
        <v>-1</v>
      </c>
      <c r="E4765" s="1">
        <v>2.5499999999999998</v>
      </c>
      <c r="J4765" s="64" t="s">
        <v>834</v>
      </c>
      <c r="K4765" s="64" t="s">
        <v>1224</v>
      </c>
      <c r="L4765" s="64" t="s">
        <v>933</v>
      </c>
      <c r="M4765" s="64" t="s">
        <v>837</v>
      </c>
      <c r="N4765" s="64">
        <v>22.1</v>
      </c>
    </row>
    <row r="4766" spans="1:14" x14ac:dyDescent="0.25">
      <c r="A4766" t="s">
        <v>2402</v>
      </c>
      <c r="B4766" s="1" t="s">
        <v>2403</v>
      </c>
      <c r="C4766" s="291" t="s">
        <v>2412</v>
      </c>
      <c r="D4766" s="1">
        <v>0</v>
      </c>
      <c r="E4766" s="1">
        <v>2.71</v>
      </c>
      <c r="J4766" s="64" t="s">
        <v>834</v>
      </c>
      <c r="K4766" s="64" t="s">
        <v>1224</v>
      </c>
      <c r="L4766" s="64" t="s">
        <v>934</v>
      </c>
      <c r="M4766" s="64" t="s">
        <v>837</v>
      </c>
      <c r="N4766" s="64">
        <v>23.9</v>
      </c>
    </row>
    <row r="4767" spans="1:14" x14ac:dyDescent="0.25">
      <c r="A4767" t="s">
        <v>2402</v>
      </c>
      <c r="B4767" s="1" t="s">
        <v>2403</v>
      </c>
      <c r="C4767" s="291" t="s">
        <v>2412</v>
      </c>
      <c r="D4767" s="1">
        <v>1</v>
      </c>
      <c r="E4767" s="1">
        <v>2.86</v>
      </c>
      <c r="J4767" s="64" t="s">
        <v>834</v>
      </c>
      <c r="K4767" s="64" t="s">
        <v>1224</v>
      </c>
      <c r="L4767" s="64" t="s">
        <v>939</v>
      </c>
      <c r="M4767" s="64">
        <v>0</v>
      </c>
      <c r="N4767" s="64" t="s">
        <v>98</v>
      </c>
    </row>
    <row r="4768" spans="1:14" x14ac:dyDescent="0.25">
      <c r="A4768" t="s">
        <v>2402</v>
      </c>
      <c r="B4768" s="1" t="s">
        <v>2403</v>
      </c>
      <c r="C4768" s="291" t="s">
        <v>2412</v>
      </c>
      <c r="D4768" s="1">
        <v>2</v>
      </c>
      <c r="E4768" s="1">
        <v>3</v>
      </c>
      <c r="J4768" s="64" t="s">
        <v>834</v>
      </c>
      <c r="K4768" s="64" t="s">
        <v>1224</v>
      </c>
      <c r="L4768" s="64" t="s">
        <v>941</v>
      </c>
      <c r="M4768" s="64">
        <v>0</v>
      </c>
      <c r="N4768" s="64" t="s">
        <v>98</v>
      </c>
    </row>
    <row r="4769" spans="1:14" x14ac:dyDescent="0.25">
      <c r="A4769" t="s">
        <v>2402</v>
      </c>
      <c r="B4769" s="1" t="s">
        <v>2403</v>
      </c>
      <c r="C4769" s="291" t="s">
        <v>2412</v>
      </c>
      <c r="D4769" s="1">
        <v>3</v>
      </c>
      <c r="E4769" s="1">
        <v>3.15</v>
      </c>
      <c r="J4769" s="64" t="s">
        <v>834</v>
      </c>
      <c r="K4769" s="64" t="s">
        <v>1224</v>
      </c>
      <c r="L4769" s="64" t="s">
        <v>943</v>
      </c>
      <c r="M4769" s="64">
        <v>0</v>
      </c>
      <c r="N4769" s="64" t="s">
        <v>98</v>
      </c>
    </row>
    <row r="4770" spans="1:14" x14ac:dyDescent="0.25">
      <c r="A4770" t="s">
        <v>2402</v>
      </c>
      <c r="B4770" s="1" t="s">
        <v>2403</v>
      </c>
      <c r="C4770" s="291" t="s">
        <v>2412</v>
      </c>
      <c r="D4770" s="1">
        <v>4</v>
      </c>
      <c r="E4770" s="1">
        <v>3.29</v>
      </c>
      <c r="J4770" s="64" t="s">
        <v>834</v>
      </c>
      <c r="K4770" s="64" t="s">
        <v>1224</v>
      </c>
      <c r="L4770" s="64" t="s">
        <v>944</v>
      </c>
      <c r="M4770" s="64" t="s">
        <v>837</v>
      </c>
      <c r="N4770" s="64">
        <v>30.6</v>
      </c>
    </row>
    <row r="4771" spans="1:14" x14ac:dyDescent="0.25">
      <c r="A4771" t="s">
        <v>2402</v>
      </c>
      <c r="B4771" s="1" t="s">
        <v>2403</v>
      </c>
      <c r="C4771" s="291" t="s">
        <v>2412</v>
      </c>
      <c r="D4771" s="1">
        <v>5</v>
      </c>
      <c r="E4771" s="1">
        <v>3.44</v>
      </c>
      <c r="J4771" s="64" t="s">
        <v>834</v>
      </c>
      <c r="K4771" s="64" t="s">
        <v>1224</v>
      </c>
      <c r="L4771" s="64" t="s">
        <v>945</v>
      </c>
      <c r="M4771" s="64" t="s">
        <v>837</v>
      </c>
      <c r="N4771" s="64">
        <v>34.6</v>
      </c>
    </row>
    <row r="4772" spans="1:14" x14ac:dyDescent="0.25">
      <c r="A4772" t="s">
        <v>2402</v>
      </c>
      <c r="B4772" s="1" t="s">
        <v>2403</v>
      </c>
      <c r="C4772" s="291" t="s">
        <v>2412</v>
      </c>
      <c r="D4772" s="1">
        <v>6</v>
      </c>
      <c r="E4772" s="1">
        <v>3.6</v>
      </c>
      <c r="J4772" s="64" t="s">
        <v>834</v>
      </c>
      <c r="K4772" s="64" t="s">
        <v>1224</v>
      </c>
      <c r="L4772" s="64" t="s">
        <v>946</v>
      </c>
      <c r="M4772" s="64" t="s">
        <v>837</v>
      </c>
      <c r="N4772" s="64">
        <v>33.1</v>
      </c>
    </row>
    <row r="4773" spans="1:14" x14ac:dyDescent="0.25">
      <c r="A4773" t="s">
        <v>2402</v>
      </c>
      <c r="B4773" s="1" t="s">
        <v>2403</v>
      </c>
      <c r="C4773" s="291" t="s">
        <v>2412</v>
      </c>
      <c r="D4773" s="1">
        <v>7</v>
      </c>
      <c r="E4773" s="1">
        <v>3.76</v>
      </c>
      <c r="J4773" s="64" t="s">
        <v>834</v>
      </c>
      <c r="K4773" s="64" t="s">
        <v>1224</v>
      </c>
      <c r="L4773" s="64" t="s">
        <v>951</v>
      </c>
      <c r="M4773" s="64">
        <v>0</v>
      </c>
      <c r="N4773" s="64" t="s">
        <v>98</v>
      </c>
    </row>
    <row r="4774" spans="1:14" x14ac:dyDescent="0.25">
      <c r="A4774" t="s">
        <v>2402</v>
      </c>
      <c r="B4774" s="1" t="s">
        <v>2403</v>
      </c>
      <c r="C4774" s="291" t="s">
        <v>2412</v>
      </c>
      <c r="D4774" s="1">
        <v>8</v>
      </c>
      <c r="E4774" s="1">
        <v>3.91</v>
      </c>
      <c r="J4774" s="64" t="s">
        <v>834</v>
      </c>
      <c r="K4774" s="64" t="s">
        <v>1224</v>
      </c>
      <c r="L4774" s="64" t="s">
        <v>953</v>
      </c>
      <c r="M4774" s="64">
        <v>0</v>
      </c>
      <c r="N4774" s="64" t="s">
        <v>98</v>
      </c>
    </row>
    <row r="4775" spans="1:14" x14ac:dyDescent="0.25">
      <c r="A4775" t="s">
        <v>2402</v>
      </c>
      <c r="B4775" s="1" t="s">
        <v>2403</v>
      </c>
      <c r="C4775" s="291" t="s">
        <v>2412</v>
      </c>
      <c r="D4775" s="1">
        <v>9</v>
      </c>
      <c r="E4775" s="1">
        <v>4.07</v>
      </c>
      <c r="J4775" s="64" t="s">
        <v>834</v>
      </c>
      <c r="K4775" s="64" t="s">
        <v>1224</v>
      </c>
      <c r="L4775" s="64" t="s">
        <v>955</v>
      </c>
      <c r="M4775" s="64">
        <v>0</v>
      </c>
      <c r="N4775" s="64" t="s">
        <v>98</v>
      </c>
    </row>
    <row r="4776" spans="1:14" x14ac:dyDescent="0.25">
      <c r="A4776" t="s">
        <v>2402</v>
      </c>
      <c r="B4776" s="1" t="s">
        <v>2403</v>
      </c>
      <c r="C4776" s="291" t="s">
        <v>2412</v>
      </c>
      <c r="D4776" s="1">
        <v>10</v>
      </c>
      <c r="E4776" s="1">
        <v>4.2300000000000004</v>
      </c>
      <c r="J4776" s="64" t="s">
        <v>834</v>
      </c>
      <c r="K4776" s="64" t="s">
        <v>1224</v>
      </c>
      <c r="L4776" s="64" t="s">
        <v>956</v>
      </c>
      <c r="M4776" s="64" t="s">
        <v>837</v>
      </c>
      <c r="N4776" s="64">
        <v>55.3</v>
      </c>
    </row>
    <row r="4777" spans="1:14" x14ac:dyDescent="0.25">
      <c r="A4777" t="s">
        <v>2402</v>
      </c>
      <c r="B4777" s="1" t="s">
        <v>2403</v>
      </c>
      <c r="C4777" s="291" t="s">
        <v>2412</v>
      </c>
      <c r="D4777" s="1">
        <v>11</v>
      </c>
      <c r="E4777" s="1">
        <v>4.38</v>
      </c>
      <c r="J4777" s="64" t="s">
        <v>834</v>
      </c>
      <c r="K4777" s="64" t="s">
        <v>1224</v>
      </c>
      <c r="L4777" s="64" t="s">
        <v>957</v>
      </c>
      <c r="M4777" s="64" t="s">
        <v>837</v>
      </c>
      <c r="N4777" s="64">
        <v>46.5</v>
      </c>
    </row>
    <row r="4778" spans="1:14" x14ac:dyDescent="0.25">
      <c r="A4778" t="s">
        <v>2402</v>
      </c>
      <c r="B4778" s="1" t="s">
        <v>2403</v>
      </c>
      <c r="C4778" s="291" t="s">
        <v>2412</v>
      </c>
      <c r="D4778" s="1">
        <v>12</v>
      </c>
      <c r="E4778" s="1">
        <v>4.53</v>
      </c>
      <c r="J4778" s="64" t="s">
        <v>834</v>
      </c>
      <c r="K4778" s="64" t="s">
        <v>1224</v>
      </c>
      <c r="L4778" s="64" t="s">
        <v>958</v>
      </c>
      <c r="M4778" s="64" t="s">
        <v>837</v>
      </c>
      <c r="N4778" s="64">
        <v>48.1</v>
      </c>
    </row>
    <row r="4779" spans="1:14" x14ac:dyDescent="0.25">
      <c r="A4779" t="s">
        <v>2402</v>
      </c>
      <c r="B4779" s="1" t="s">
        <v>2403</v>
      </c>
      <c r="C4779" s="291" t="s">
        <v>2412</v>
      </c>
      <c r="D4779" s="1">
        <v>13</v>
      </c>
      <c r="E4779" s="1">
        <v>4.67</v>
      </c>
      <c r="J4779" s="64" t="s">
        <v>834</v>
      </c>
      <c r="K4779" s="64" t="s">
        <v>1224</v>
      </c>
      <c r="L4779" s="64" t="s">
        <v>927</v>
      </c>
      <c r="M4779" s="64">
        <v>0</v>
      </c>
      <c r="N4779" s="64" t="s">
        <v>98</v>
      </c>
    </row>
    <row r="4780" spans="1:14" x14ac:dyDescent="0.25">
      <c r="A4780" t="s">
        <v>2402</v>
      </c>
      <c r="B4780" s="1" t="s">
        <v>2403</v>
      </c>
      <c r="C4780" s="291" t="s">
        <v>2412</v>
      </c>
      <c r="D4780" s="1">
        <v>14</v>
      </c>
      <c r="E4780" s="1">
        <v>4.82</v>
      </c>
      <c r="J4780" s="64" t="s">
        <v>834</v>
      </c>
      <c r="K4780" s="64" t="s">
        <v>1224</v>
      </c>
      <c r="L4780" s="64" t="s">
        <v>929</v>
      </c>
      <c r="M4780" s="64">
        <v>0</v>
      </c>
      <c r="N4780" s="64" t="s">
        <v>98</v>
      </c>
    </row>
    <row r="4781" spans="1:14" x14ac:dyDescent="0.25">
      <c r="A4781" t="s">
        <v>2402</v>
      </c>
      <c r="B4781" s="1" t="s">
        <v>2403</v>
      </c>
      <c r="C4781" s="291" t="s">
        <v>2412</v>
      </c>
      <c r="D4781" s="1">
        <v>15</v>
      </c>
      <c r="E4781" s="1">
        <v>4.97</v>
      </c>
      <c r="J4781" s="64" t="s">
        <v>834</v>
      </c>
      <c r="K4781" s="64" t="s">
        <v>1224</v>
      </c>
      <c r="L4781" s="64" t="s">
        <v>931</v>
      </c>
      <c r="M4781" s="64">
        <v>0</v>
      </c>
      <c r="N4781" s="64" t="s">
        <v>98</v>
      </c>
    </row>
    <row r="4782" spans="1:14" x14ac:dyDescent="0.25">
      <c r="A4782" t="s">
        <v>2402</v>
      </c>
      <c r="B4782" s="1" t="s">
        <v>2403</v>
      </c>
      <c r="C4782" s="291" t="s">
        <v>2412</v>
      </c>
      <c r="D4782" s="1">
        <v>16</v>
      </c>
      <c r="E4782" s="1">
        <v>5.0999999999999996</v>
      </c>
      <c r="J4782" s="64" t="s">
        <v>834</v>
      </c>
      <c r="K4782" s="64" t="s">
        <v>1224</v>
      </c>
      <c r="L4782" s="64" t="s">
        <v>932</v>
      </c>
      <c r="M4782" s="64" t="s">
        <v>837</v>
      </c>
      <c r="N4782" s="64">
        <v>19.399999999999999</v>
      </c>
    </row>
    <row r="4783" spans="1:14" x14ac:dyDescent="0.25">
      <c r="A4783" t="s">
        <v>2402</v>
      </c>
      <c r="B4783" s="1" t="s">
        <v>2403</v>
      </c>
      <c r="C4783" s="291" t="s">
        <v>2412</v>
      </c>
      <c r="D4783" s="1">
        <v>17</v>
      </c>
      <c r="E4783" s="1">
        <v>5.23</v>
      </c>
      <c r="J4783" s="64" t="s">
        <v>834</v>
      </c>
      <c r="K4783" s="64" t="s">
        <v>1224</v>
      </c>
      <c r="L4783" s="64" t="s">
        <v>933</v>
      </c>
      <c r="M4783" s="64" t="s">
        <v>837</v>
      </c>
      <c r="N4783" s="64">
        <v>21</v>
      </c>
    </row>
    <row r="4784" spans="1:14" x14ac:dyDescent="0.25">
      <c r="A4784" t="s">
        <v>2402</v>
      </c>
      <c r="B4784" s="1" t="s">
        <v>2403</v>
      </c>
      <c r="C4784" s="291" t="s">
        <v>2412</v>
      </c>
      <c r="D4784" s="1">
        <v>18</v>
      </c>
      <c r="E4784" s="1">
        <v>5.37</v>
      </c>
      <c r="J4784" s="64" t="s">
        <v>834</v>
      </c>
      <c r="K4784" s="64" t="s">
        <v>1224</v>
      </c>
      <c r="L4784" s="64" t="s">
        <v>934</v>
      </c>
      <c r="M4784" s="64" t="s">
        <v>837</v>
      </c>
      <c r="N4784" s="64">
        <v>22.7</v>
      </c>
    </row>
    <row r="4785" spans="1:14" x14ac:dyDescent="0.25">
      <c r="A4785" t="s">
        <v>2402</v>
      </c>
      <c r="B4785" s="1" t="s">
        <v>2403</v>
      </c>
      <c r="C4785" s="291" t="s">
        <v>2412</v>
      </c>
      <c r="D4785" s="1">
        <v>19</v>
      </c>
      <c r="E4785" s="1">
        <v>5.5</v>
      </c>
      <c r="J4785" s="64" t="s">
        <v>834</v>
      </c>
      <c r="K4785" s="64" t="s">
        <v>1224</v>
      </c>
      <c r="L4785" s="64" t="s">
        <v>939</v>
      </c>
      <c r="M4785" s="64">
        <v>0</v>
      </c>
      <c r="N4785" s="64" t="s">
        <v>98</v>
      </c>
    </row>
    <row r="4786" spans="1:14" x14ac:dyDescent="0.25">
      <c r="A4786" t="s">
        <v>2402</v>
      </c>
      <c r="B4786" s="1" t="s">
        <v>2403</v>
      </c>
      <c r="C4786" s="291" t="s">
        <v>2412</v>
      </c>
      <c r="D4786" s="1">
        <v>20</v>
      </c>
      <c r="E4786" s="1">
        <v>5.63</v>
      </c>
      <c r="J4786" s="64" t="s">
        <v>834</v>
      </c>
      <c r="K4786" s="64" t="s">
        <v>1224</v>
      </c>
      <c r="L4786" s="64" t="s">
        <v>941</v>
      </c>
      <c r="M4786" s="64">
        <v>0</v>
      </c>
      <c r="N4786" s="64" t="s">
        <v>98</v>
      </c>
    </row>
    <row r="4787" spans="1:14" x14ac:dyDescent="0.25">
      <c r="A4787" t="s">
        <v>1244</v>
      </c>
      <c r="B4787" s="1" t="s">
        <v>1257</v>
      </c>
      <c r="C4787" s="291" t="s">
        <v>1268</v>
      </c>
      <c r="D4787" s="1">
        <v>0</v>
      </c>
      <c r="E4787" s="1" t="s">
        <v>2432</v>
      </c>
      <c r="J4787" s="64" t="s">
        <v>834</v>
      </c>
      <c r="K4787" s="64" t="s">
        <v>1224</v>
      </c>
      <c r="L4787" s="64" t="s">
        <v>943</v>
      </c>
      <c r="M4787" s="64">
        <v>0</v>
      </c>
      <c r="N4787" s="64" t="s">
        <v>98</v>
      </c>
    </row>
    <row r="4788" spans="1:14" x14ac:dyDescent="0.25">
      <c r="A4788" t="s">
        <v>1244</v>
      </c>
      <c r="B4788" s="1" t="s">
        <v>1257</v>
      </c>
      <c r="C4788" s="291" t="s">
        <v>1268</v>
      </c>
      <c r="D4788" s="1">
        <v>0</v>
      </c>
      <c r="E4788" s="1" t="s">
        <v>2433</v>
      </c>
      <c r="J4788" s="64" t="s">
        <v>834</v>
      </c>
      <c r="K4788" s="64" t="s">
        <v>1224</v>
      </c>
      <c r="L4788" s="64" t="s">
        <v>944</v>
      </c>
      <c r="M4788" s="64" t="s">
        <v>837</v>
      </c>
      <c r="N4788" s="64">
        <v>30.6</v>
      </c>
    </row>
    <row r="4789" spans="1:14" x14ac:dyDescent="0.25">
      <c r="A4789" t="s">
        <v>1244</v>
      </c>
      <c r="B4789" s="1" t="s">
        <v>1257</v>
      </c>
      <c r="C4789" s="291" t="s">
        <v>1268</v>
      </c>
      <c r="D4789" s="1">
        <v>0</v>
      </c>
      <c r="E4789" s="1" t="s">
        <v>2434</v>
      </c>
      <c r="J4789" s="64" t="s">
        <v>834</v>
      </c>
      <c r="K4789" s="64" t="s">
        <v>1224</v>
      </c>
      <c r="L4789" s="64" t="s">
        <v>945</v>
      </c>
      <c r="M4789" s="64" t="s">
        <v>837</v>
      </c>
      <c r="N4789" s="64">
        <v>34.6</v>
      </c>
    </row>
    <row r="4790" spans="1:14" x14ac:dyDescent="0.25">
      <c r="A4790" t="s">
        <v>1244</v>
      </c>
      <c r="B4790" s="1" t="s">
        <v>1257</v>
      </c>
      <c r="C4790" s="291" t="s">
        <v>1269</v>
      </c>
      <c r="D4790" s="1">
        <v>0</v>
      </c>
      <c r="E4790" s="1" t="s">
        <v>2435</v>
      </c>
      <c r="J4790" s="64" t="s">
        <v>834</v>
      </c>
      <c r="K4790" s="64" t="s">
        <v>1224</v>
      </c>
      <c r="L4790" s="64" t="s">
        <v>946</v>
      </c>
      <c r="M4790" s="64" t="s">
        <v>837</v>
      </c>
      <c r="N4790" s="64">
        <v>33.1</v>
      </c>
    </row>
    <row r="4791" spans="1:14" x14ac:dyDescent="0.25">
      <c r="A4791" t="s">
        <v>1244</v>
      </c>
      <c r="B4791" s="1" t="s">
        <v>1257</v>
      </c>
      <c r="C4791" s="291" t="s">
        <v>1269</v>
      </c>
      <c r="D4791" s="1">
        <v>0</v>
      </c>
      <c r="E4791" s="1" t="s">
        <v>2436</v>
      </c>
      <c r="J4791" s="64" t="s">
        <v>834</v>
      </c>
      <c r="K4791" s="64" t="s">
        <v>1224</v>
      </c>
      <c r="L4791" s="64" t="s">
        <v>951</v>
      </c>
      <c r="M4791" s="64">
        <v>0</v>
      </c>
      <c r="N4791" s="64" t="s">
        <v>98</v>
      </c>
    </row>
    <row r="4792" spans="1:14" x14ac:dyDescent="0.25">
      <c r="A4792" t="s">
        <v>1244</v>
      </c>
      <c r="B4792" s="1" t="s">
        <v>1257</v>
      </c>
      <c r="C4792" s="291" t="s">
        <v>1269</v>
      </c>
      <c r="D4792" s="1">
        <v>0</v>
      </c>
      <c r="E4792" s="1" t="s">
        <v>2437</v>
      </c>
      <c r="J4792" s="64" t="s">
        <v>834</v>
      </c>
      <c r="K4792" s="64" t="s">
        <v>1224</v>
      </c>
      <c r="L4792" s="64" t="s">
        <v>953</v>
      </c>
      <c r="M4792" s="64">
        <v>0</v>
      </c>
      <c r="N4792" s="64" t="s">
        <v>98</v>
      </c>
    </row>
    <row r="4793" spans="1:14" x14ac:dyDescent="0.25">
      <c r="A4793" t="s">
        <v>1244</v>
      </c>
      <c r="B4793" s="1" t="s">
        <v>1257</v>
      </c>
      <c r="C4793" s="291" t="s">
        <v>1270</v>
      </c>
      <c r="D4793" s="1">
        <v>0</v>
      </c>
      <c r="E4793" s="1" t="s">
        <v>2438</v>
      </c>
      <c r="J4793" s="64" t="s">
        <v>834</v>
      </c>
      <c r="K4793" s="64" t="s">
        <v>1224</v>
      </c>
      <c r="L4793" s="64" t="s">
        <v>955</v>
      </c>
      <c r="M4793" s="64">
        <v>0</v>
      </c>
      <c r="N4793" s="64" t="s">
        <v>98</v>
      </c>
    </row>
    <row r="4794" spans="1:14" x14ac:dyDescent="0.25">
      <c r="A4794" t="s">
        <v>1244</v>
      </c>
      <c r="B4794" s="1" t="s">
        <v>1257</v>
      </c>
      <c r="C4794" s="291" t="s">
        <v>1270</v>
      </c>
      <c r="D4794" s="1">
        <v>0</v>
      </c>
      <c r="E4794" s="1" t="s">
        <v>2439</v>
      </c>
      <c r="J4794" s="64" t="s">
        <v>834</v>
      </c>
      <c r="K4794" s="64" t="s">
        <v>1224</v>
      </c>
      <c r="L4794" s="64" t="s">
        <v>956</v>
      </c>
      <c r="M4794" s="64" t="s">
        <v>837</v>
      </c>
      <c r="N4794" s="64">
        <v>55.3</v>
      </c>
    </row>
    <row r="4795" spans="1:14" x14ac:dyDescent="0.25">
      <c r="A4795" t="s">
        <v>1244</v>
      </c>
      <c r="B4795" s="1" t="s">
        <v>1257</v>
      </c>
      <c r="C4795" s="291" t="s">
        <v>1270</v>
      </c>
      <c r="D4795" s="1">
        <v>0</v>
      </c>
      <c r="E4795" s="1" t="s">
        <v>2440</v>
      </c>
      <c r="J4795" s="64" t="s">
        <v>834</v>
      </c>
      <c r="K4795" s="64" t="s">
        <v>1224</v>
      </c>
      <c r="L4795" s="64" t="s">
        <v>957</v>
      </c>
      <c r="M4795" s="64" t="s">
        <v>837</v>
      </c>
      <c r="N4795" s="64">
        <v>46.5</v>
      </c>
    </row>
    <row r="4796" spans="1:14" x14ac:dyDescent="0.25">
      <c r="A4796" t="s">
        <v>1244</v>
      </c>
      <c r="B4796" s="1" t="s">
        <v>1257</v>
      </c>
      <c r="C4796" s="291" t="s">
        <v>1271</v>
      </c>
      <c r="D4796" s="1">
        <v>0</v>
      </c>
      <c r="E4796" s="1" t="s">
        <v>2441</v>
      </c>
      <c r="J4796" s="64" t="s">
        <v>834</v>
      </c>
      <c r="K4796" s="64" t="s">
        <v>1224</v>
      </c>
      <c r="L4796" s="64" t="s">
        <v>958</v>
      </c>
      <c r="M4796" s="64" t="s">
        <v>837</v>
      </c>
      <c r="N4796" s="64">
        <v>48.1</v>
      </c>
    </row>
    <row r="4797" spans="1:14" x14ac:dyDescent="0.25">
      <c r="A4797" t="s">
        <v>1244</v>
      </c>
      <c r="B4797" s="1" t="s">
        <v>1257</v>
      </c>
      <c r="C4797" s="291" t="s">
        <v>1271</v>
      </c>
      <c r="D4797" s="1">
        <v>0</v>
      </c>
      <c r="E4797" s="1" t="s">
        <v>2442</v>
      </c>
      <c r="J4797" s="64" t="s">
        <v>834</v>
      </c>
      <c r="K4797" s="64" t="s">
        <v>1229</v>
      </c>
      <c r="L4797" s="64" t="s">
        <v>1196</v>
      </c>
      <c r="M4797" s="64" t="s">
        <v>837</v>
      </c>
      <c r="N4797" s="64">
        <v>11.6</v>
      </c>
    </row>
    <row r="4798" spans="1:14" x14ac:dyDescent="0.25">
      <c r="A4798" t="s">
        <v>1244</v>
      </c>
      <c r="B4798" s="1" t="s">
        <v>1257</v>
      </c>
      <c r="C4798" s="291" t="s">
        <v>1271</v>
      </c>
      <c r="D4798" s="1">
        <v>0</v>
      </c>
      <c r="E4798" s="1" t="s">
        <v>2443</v>
      </c>
      <c r="J4798" s="64" t="s">
        <v>834</v>
      </c>
      <c r="K4798" s="64" t="s">
        <v>1229</v>
      </c>
      <c r="L4798" s="64" t="s">
        <v>1197</v>
      </c>
      <c r="M4798" s="64" t="s">
        <v>837</v>
      </c>
      <c r="N4798" s="64">
        <v>21.5</v>
      </c>
    </row>
    <row r="4799" spans="1:14" x14ac:dyDescent="0.25">
      <c r="A4799" t="s">
        <v>1244</v>
      </c>
      <c r="B4799" s="1" t="s">
        <v>1257</v>
      </c>
      <c r="C4799" s="291" t="s">
        <v>1272</v>
      </c>
      <c r="D4799" s="1">
        <v>0</v>
      </c>
      <c r="E4799" s="1" t="s">
        <v>2444</v>
      </c>
      <c r="J4799" s="64" t="s">
        <v>834</v>
      </c>
      <c r="K4799" s="64" t="s">
        <v>1229</v>
      </c>
      <c r="L4799" s="64" t="s">
        <v>1198</v>
      </c>
      <c r="M4799" s="64" t="s">
        <v>837</v>
      </c>
      <c r="N4799" s="64">
        <v>25.4</v>
      </c>
    </row>
    <row r="4800" spans="1:14" x14ac:dyDescent="0.25">
      <c r="A4800" t="s">
        <v>1244</v>
      </c>
      <c r="B4800" s="1" t="s">
        <v>1257</v>
      </c>
      <c r="C4800" s="291" t="s">
        <v>1272</v>
      </c>
      <c r="D4800" s="1">
        <v>0</v>
      </c>
      <c r="E4800" s="1" t="s">
        <v>2445</v>
      </c>
      <c r="J4800" s="64" t="s">
        <v>834</v>
      </c>
      <c r="K4800" s="64" t="s">
        <v>1229</v>
      </c>
      <c r="L4800" s="64" t="s">
        <v>1199</v>
      </c>
      <c r="M4800" s="64" t="s">
        <v>837</v>
      </c>
      <c r="N4800" s="64">
        <v>31.6</v>
      </c>
    </row>
    <row r="4801" spans="1:14" x14ac:dyDescent="0.25">
      <c r="A4801" t="s">
        <v>1244</v>
      </c>
      <c r="B4801" s="1" t="s">
        <v>1257</v>
      </c>
      <c r="C4801" s="291" t="s">
        <v>1272</v>
      </c>
      <c r="D4801" s="1">
        <v>0</v>
      </c>
      <c r="E4801" s="1" t="s">
        <v>2446</v>
      </c>
      <c r="J4801" s="64" t="s">
        <v>834</v>
      </c>
      <c r="K4801" s="64" t="s">
        <v>1229</v>
      </c>
      <c r="L4801" s="64" t="s">
        <v>1200</v>
      </c>
      <c r="M4801" s="64" t="s">
        <v>837</v>
      </c>
      <c r="N4801" s="64">
        <v>42.5</v>
      </c>
    </row>
    <row r="4802" spans="1:14" x14ac:dyDescent="0.25">
      <c r="A4802" t="s">
        <v>1244</v>
      </c>
      <c r="B4802" s="1" t="s">
        <v>1257</v>
      </c>
      <c r="C4802" s="291" t="s">
        <v>1273</v>
      </c>
      <c r="D4802" s="1">
        <v>0</v>
      </c>
      <c r="E4802" s="1" t="s">
        <v>2447</v>
      </c>
      <c r="J4802" s="64" t="s">
        <v>834</v>
      </c>
      <c r="K4802" s="64" t="s">
        <v>1229</v>
      </c>
      <c r="L4802" s="64" t="s">
        <v>915</v>
      </c>
      <c r="M4802" s="64">
        <v>0</v>
      </c>
      <c r="N4802" s="64" t="s">
        <v>98</v>
      </c>
    </row>
    <row r="4803" spans="1:14" x14ac:dyDescent="0.25">
      <c r="A4803" t="s">
        <v>1244</v>
      </c>
      <c r="B4803" s="1" t="s">
        <v>1257</v>
      </c>
      <c r="C4803" s="291" t="s">
        <v>1273</v>
      </c>
      <c r="D4803" s="1">
        <v>0</v>
      </c>
      <c r="E4803" s="1" t="s">
        <v>2448</v>
      </c>
      <c r="J4803" s="64" t="s">
        <v>834</v>
      </c>
      <c r="K4803" s="64" t="s">
        <v>1229</v>
      </c>
      <c r="L4803" s="64" t="s">
        <v>917</v>
      </c>
      <c r="M4803" s="64">
        <v>0</v>
      </c>
      <c r="N4803" s="64" t="s">
        <v>98</v>
      </c>
    </row>
    <row r="4804" spans="1:14" x14ac:dyDescent="0.25">
      <c r="A4804" t="s">
        <v>1244</v>
      </c>
      <c r="B4804" s="1" t="s">
        <v>1257</v>
      </c>
      <c r="C4804" s="291" t="s">
        <v>1273</v>
      </c>
      <c r="D4804" s="1">
        <v>0</v>
      </c>
      <c r="E4804" s="1" t="s">
        <v>2449</v>
      </c>
      <c r="J4804" s="64" t="s">
        <v>834</v>
      </c>
      <c r="K4804" s="64" t="s">
        <v>1229</v>
      </c>
      <c r="L4804" s="64" t="s">
        <v>919</v>
      </c>
      <c r="M4804" s="64">
        <v>0</v>
      </c>
      <c r="N4804" s="64" t="s">
        <v>98</v>
      </c>
    </row>
    <row r="4805" spans="1:14" x14ac:dyDescent="0.25">
      <c r="A4805" t="s">
        <v>1244</v>
      </c>
      <c r="B4805" s="1" t="s">
        <v>1257</v>
      </c>
      <c r="C4805" s="291" t="s">
        <v>1274</v>
      </c>
      <c r="D4805" s="1">
        <v>0</v>
      </c>
      <c r="E4805" s="1" t="s">
        <v>2450</v>
      </c>
      <c r="J4805" s="64" t="s">
        <v>834</v>
      </c>
      <c r="K4805" s="64" t="s">
        <v>1229</v>
      </c>
      <c r="L4805" s="64" t="s">
        <v>920</v>
      </c>
      <c r="M4805" s="64" t="s">
        <v>837</v>
      </c>
      <c r="N4805" s="64">
        <v>8.1999999999999993</v>
      </c>
    </row>
    <row r="4806" spans="1:14" x14ac:dyDescent="0.25">
      <c r="A4806" t="s">
        <v>1244</v>
      </c>
      <c r="B4806" s="1" t="s">
        <v>1257</v>
      </c>
      <c r="C4806" s="291" t="s">
        <v>1274</v>
      </c>
      <c r="D4806" s="1">
        <v>0</v>
      </c>
      <c r="E4806" s="1" t="s">
        <v>2451</v>
      </c>
      <c r="J4806" s="64" t="s">
        <v>834</v>
      </c>
      <c r="K4806" s="64" t="s">
        <v>1229</v>
      </c>
      <c r="L4806" s="64" t="s">
        <v>921</v>
      </c>
      <c r="M4806" s="64" t="s">
        <v>837</v>
      </c>
      <c r="N4806" s="64">
        <v>9.6</v>
      </c>
    </row>
    <row r="4807" spans="1:14" x14ac:dyDescent="0.25">
      <c r="A4807" t="s">
        <v>1244</v>
      </c>
      <c r="B4807" s="1" t="s">
        <v>1257</v>
      </c>
      <c r="C4807" s="291" t="s">
        <v>1274</v>
      </c>
      <c r="D4807" s="1">
        <v>0</v>
      </c>
      <c r="E4807" s="1" t="s">
        <v>2452</v>
      </c>
      <c r="J4807" s="64" t="s">
        <v>834</v>
      </c>
      <c r="K4807" s="64" t="s">
        <v>1229</v>
      </c>
      <c r="L4807" s="64" t="s">
        <v>922</v>
      </c>
      <c r="M4807" s="64" t="s">
        <v>837</v>
      </c>
      <c r="N4807" s="64">
        <v>10.5</v>
      </c>
    </row>
    <row r="4808" spans="1:14" x14ac:dyDescent="0.25">
      <c r="A4808" t="s">
        <v>1244</v>
      </c>
      <c r="B4808" s="1" t="s">
        <v>1257</v>
      </c>
      <c r="C4808" s="291" t="s">
        <v>1275</v>
      </c>
      <c r="D4808" s="1">
        <v>0</v>
      </c>
      <c r="E4808" s="1" t="s">
        <v>2453</v>
      </c>
      <c r="J4808" s="64" t="s">
        <v>834</v>
      </c>
      <c r="K4808" s="64" t="s">
        <v>1229</v>
      </c>
      <c r="L4808" s="64" t="s">
        <v>927</v>
      </c>
      <c r="M4808" s="64">
        <v>0</v>
      </c>
      <c r="N4808" s="64" t="s">
        <v>98</v>
      </c>
    </row>
    <row r="4809" spans="1:14" x14ac:dyDescent="0.25">
      <c r="A4809" t="s">
        <v>1244</v>
      </c>
      <c r="B4809" s="1" t="s">
        <v>1257</v>
      </c>
      <c r="C4809" s="291" t="s">
        <v>1275</v>
      </c>
      <c r="D4809" s="1">
        <v>0</v>
      </c>
      <c r="E4809" s="1" t="s">
        <v>2454</v>
      </c>
      <c r="J4809" s="64" t="s">
        <v>834</v>
      </c>
      <c r="K4809" s="64" t="s">
        <v>1229</v>
      </c>
      <c r="L4809" s="64" t="s">
        <v>929</v>
      </c>
      <c r="M4809" s="64">
        <v>0</v>
      </c>
      <c r="N4809" s="64" t="s">
        <v>98</v>
      </c>
    </row>
    <row r="4810" spans="1:14" x14ac:dyDescent="0.25">
      <c r="A4810" t="s">
        <v>1244</v>
      </c>
      <c r="B4810" s="1" t="s">
        <v>1257</v>
      </c>
      <c r="C4810" s="291" t="s">
        <v>1275</v>
      </c>
      <c r="D4810" s="1">
        <v>0</v>
      </c>
      <c r="E4810" s="1" t="s">
        <v>2455</v>
      </c>
      <c r="J4810" s="64" t="s">
        <v>834</v>
      </c>
      <c r="K4810" s="64" t="s">
        <v>1229</v>
      </c>
      <c r="L4810" s="64" t="s">
        <v>931</v>
      </c>
      <c r="M4810" s="64">
        <v>0</v>
      </c>
      <c r="N4810" s="64" t="s">
        <v>98</v>
      </c>
    </row>
    <row r="4811" spans="1:14" x14ac:dyDescent="0.25">
      <c r="A4811" t="s">
        <v>1244</v>
      </c>
      <c r="B4811" s="1" t="s">
        <v>1257</v>
      </c>
      <c r="C4811" s="291" t="s">
        <v>1276</v>
      </c>
      <c r="D4811" s="1">
        <v>0</v>
      </c>
      <c r="E4811" s="1" t="s">
        <v>2456</v>
      </c>
      <c r="J4811" s="64" t="s">
        <v>834</v>
      </c>
      <c r="K4811" s="64" t="s">
        <v>1229</v>
      </c>
      <c r="L4811" s="64" t="s">
        <v>932</v>
      </c>
      <c r="M4811" s="64" t="s">
        <v>837</v>
      </c>
      <c r="N4811" s="64">
        <v>9.3000000000000007</v>
      </c>
    </row>
    <row r="4812" spans="1:14" x14ac:dyDescent="0.25">
      <c r="A4812" t="s">
        <v>1244</v>
      </c>
      <c r="B4812" s="1" t="s">
        <v>1257</v>
      </c>
      <c r="C4812" s="291" t="s">
        <v>1276</v>
      </c>
      <c r="D4812" s="1">
        <v>0</v>
      </c>
      <c r="E4812" s="1" t="s">
        <v>2457</v>
      </c>
      <c r="J4812" s="64" t="s">
        <v>834</v>
      </c>
      <c r="K4812" s="64" t="s">
        <v>1229</v>
      </c>
      <c r="L4812" s="64" t="s">
        <v>933</v>
      </c>
      <c r="M4812" s="64" t="s">
        <v>837</v>
      </c>
      <c r="N4812" s="64">
        <v>9.8000000000000007</v>
      </c>
    </row>
    <row r="4813" spans="1:14" x14ac:dyDescent="0.25">
      <c r="A4813" t="s">
        <v>1244</v>
      </c>
      <c r="B4813" s="1" t="s">
        <v>1257</v>
      </c>
      <c r="C4813" s="291" t="s">
        <v>1276</v>
      </c>
      <c r="D4813" s="1">
        <v>0</v>
      </c>
      <c r="E4813" s="1" t="s">
        <v>2458</v>
      </c>
      <c r="J4813" s="64" t="s">
        <v>834</v>
      </c>
      <c r="K4813" s="64" t="s">
        <v>1229</v>
      </c>
      <c r="L4813" s="64" t="s">
        <v>934</v>
      </c>
      <c r="M4813" s="64" t="s">
        <v>837</v>
      </c>
      <c r="N4813" s="64">
        <v>10.5</v>
      </c>
    </row>
    <row r="4814" spans="1:14" x14ac:dyDescent="0.25">
      <c r="A4814" t="s">
        <v>1244</v>
      </c>
      <c r="B4814" s="1" t="s">
        <v>1257</v>
      </c>
      <c r="C4814" s="291" t="s">
        <v>1277</v>
      </c>
      <c r="D4814" s="1">
        <v>0</v>
      </c>
      <c r="E4814" s="1" t="s">
        <v>2459</v>
      </c>
      <c r="J4814" s="64" t="s">
        <v>834</v>
      </c>
      <c r="K4814" s="64" t="s">
        <v>1229</v>
      </c>
      <c r="L4814" s="64" t="s">
        <v>939</v>
      </c>
      <c r="M4814" s="64">
        <v>0</v>
      </c>
      <c r="N4814" s="64" t="s">
        <v>98</v>
      </c>
    </row>
    <row r="4815" spans="1:14" x14ac:dyDescent="0.25">
      <c r="A4815" t="s">
        <v>1244</v>
      </c>
      <c r="B4815" s="1" t="s">
        <v>1257</v>
      </c>
      <c r="C4815" s="291" t="s">
        <v>1277</v>
      </c>
      <c r="D4815" s="1">
        <v>0</v>
      </c>
      <c r="E4815" s="1" t="s">
        <v>2460</v>
      </c>
      <c r="J4815" s="64" t="s">
        <v>834</v>
      </c>
      <c r="K4815" s="64" t="s">
        <v>1229</v>
      </c>
      <c r="L4815" s="64" t="s">
        <v>941</v>
      </c>
      <c r="M4815" s="64">
        <v>0</v>
      </c>
      <c r="N4815" s="64" t="s">
        <v>98</v>
      </c>
    </row>
    <row r="4816" spans="1:14" x14ac:dyDescent="0.25">
      <c r="A4816" t="s">
        <v>1244</v>
      </c>
      <c r="B4816" s="1" t="s">
        <v>1257</v>
      </c>
      <c r="C4816" s="291" t="s">
        <v>1277</v>
      </c>
      <c r="D4816" s="1">
        <v>0</v>
      </c>
      <c r="E4816" s="1" t="s">
        <v>2461</v>
      </c>
      <c r="J4816" s="64" t="s">
        <v>834</v>
      </c>
      <c r="K4816" s="64" t="s">
        <v>1229</v>
      </c>
      <c r="L4816" s="64" t="s">
        <v>943</v>
      </c>
      <c r="M4816" s="64">
        <v>0</v>
      </c>
      <c r="N4816" s="64" t="s">
        <v>98</v>
      </c>
    </row>
    <row r="4817" spans="1:14" x14ac:dyDescent="0.25">
      <c r="A4817" t="s">
        <v>1244</v>
      </c>
      <c r="B4817" s="1" t="s">
        <v>1289</v>
      </c>
      <c r="C4817" s="291" t="s">
        <v>1301</v>
      </c>
      <c r="D4817" s="1">
        <v>0</v>
      </c>
      <c r="E4817" s="1" t="s">
        <v>2467</v>
      </c>
      <c r="J4817" s="64" t="s">
        <v>834</v>
      </c>
      <c r="K4817" s="64" t="s">
        <v>1229</v>
      </c>
      <c r="L4817" s="64" t="s">
        <v>944</v>
      </c>
      <c r="M4817" s="64" t="s">
        <v>837</v>
      </c>
      <c r="N4817" s="64">
        <v>20.2</v>
      </c>
    </row>
    <row r="4818" spans="1:14" x14ac:dyDescent="0.25">
      <c r="A4818" t="s">
        <v>1244</v>
      </c>
      <c r="B4818" s="1" t="s">
        <v>1289</v>
      </c>
      <c r="C4818" s="291" t="s">
        <v>1296</v>
      </c>
      <c r="D4818" s="1">
        <v>0</v>
      </c>
      <c r="E4818" s="1" t="s">
        <v>2462</v>
      </c>
      <c r="J4818" s="64" t="s">
        <v>834</v>
      </c>
      <c r="K4818" s="64" t="s">
        <v>1229</v>
      </c>
      <c r="L4818" s="64" t="s">
        <v>945</v>
      </c>
      <c r="M4818" s="64" t="s">
        <v>837</v>
      </c>
      <c r="N4818" s="64">
        <v>18</v>
      </c>
    </row>
    <row r="4819" spans="1:14" x14ac:dyDescent="0.25">
      <c r="A4819" t="s">
        <v>1244</v>
      </c>
      <c r="B4819" s="1" t="s">
        <v>1289</v>
      </c>
      <c r="C4819" s="291" t="s">
        <v>1297</v>
      </c>
      <c r="D4819" s="1">
        <v>0</v>
      </c>
      <c r="E4819" s="1" t="s">
        <v>2463</v>
      </c>
      <c r="J4819" s="64" t="s">
        <v>834</v>
      </c>
      <c r="K4819" s="64" t="s">
        <v>1229</v>
      </c>
      <c r="L4819" s="64" t="s">
        <v>946</v>
      </c>
      <c r="M4819" s="64" t="s">
        <v>837</v>
      </c>
      <c r="N4819" s="64">
        <v>22.4</v>
      </c>
    </row>
    <row r="4820" spans="1:14" x14ac:dyDescent="0.25">
      <c r="A4820" t="s">
        <v>1244</v>
      </c>
      <c r="B4820" s="1" t="s">
        <v>1289</v>
      </c>
      <c r="C4820" s="291" t="s">
        <v>1298</v>
      </c>
      <c r="D4820" s="1">
        <v>0</v>
      </c>
      <c r="E4820" s="1" t="s">
        <v>2464</v>
      </c>
      <c r="J4820" s="64" t="s">
        <v>834</v>
      </c>
      <c r="K4820" s="64" t="s">
        <v>1229</v>
      </c>
      <c r="L4820" s="64" t="s">
        <v>951</v>
      </c>
      <c r="M4820" s="64">
        <v>0</v>
      </c>
      <c r="N4820" s="64" t="s">
        <v>98</v>
      </c>
    </row>
    <row r="4821" spans="1:14" x14ac:dyDescent="0.25">
      <c r="A4821" t="s">
        <v>1244</v>
      </c>
      <c r="B4821" s="1" t="s">
        <v>1289</v>
      </c>
      <c r="C4821" s="291" t="s">
        <v>1299</v>
      </c>
      <c r="D4821" s="1">
        <v>0</v>
      </c>
      <c r="E4821" s="1" t="s">
        <v>2465</v>
      </c>
      <c r="J4821" s="64" t="s">
        <v>834</v>
      </c>
      <c r="K4821" s="64" t="s">
        <v>1229</v>
      </c>
      <c r="L4821" s="64" t="s">
        <v>953</v>
      </c>
      <c r="M4821" s="64">
        <v>0</v>
      </c>
      <c r="N4821" s="64" t="s">
        <v>98</v>
      </c>
    </row>
    <row r="4822" spans="1:14" x14ac:dyDescent="0.25">
      <c r="A4822" t="s">
        <v>1244</v>
      </c>
      <c r="B4822" s="1" t="s">
        <v>1289</v>
      </c>
      <c r="C4822" s="291" t="s">
        <v>1300</v>
      </c>
      <c r="D4822" s="1">
        <v>0</v>
      </c>
      <c r="E4822" s="1" t="s">
        <v>2466</v>
      </c>
      <c r="J4822" s="64" t="s">
        <v>834</v>
      </c>
      <c r="K4822" s="64" t="s">
        <v>1229</v>
      </c>
      <c r="L4822" s="64" t="s">
        <v>955</v>
      </c>
      <c r="M4822" s="64">
        <v>0</v>
      </c>
      <c r="N4822" s="64" t="s">
        <v>98</v>
      </c>
    </row>
    <row r="4823" spans="1:14" x14ac:dyDescent="0.25">
      <c r="A4823" t="s">
        <v>1244</v>
      </c>
      <c r="B4823" s="1" t="s">
        <v>1302</v>
      </c>
      <c r="C4823" s="291" t="s">
        <v>1309</v>
      </c>
      <c r="D4823" s="1">
        <v>0</v>
      </c>
      <c r="E4823" s="1" t="s">
        <v>2468</v>
      </c>
      <c r="J4823" s="64" t="s">
        <v>834</v>
      </c>
      <c r="K4823" s="64" t="s">
        <v>1229</v>
      </c>
      <c r="L4823" s="64" t="s">
        <v>956</v>
      </c>
      <c r="M4823" s="64" t="s">
        <v>837</v>
      </c>
      <c r="N4823" s="64">
        <v>31.1</v>
      </c>
    </row>
    <row r="4824" spans="1:14" x14ac:dyDescent="0.25">
      <c r="A4824" t="s">
        <v>1244</v>
      </c>
      <c r="B4824" s="1" t="s">
        <v>1302</v>
      </c>
      <c r="C4824" s="291" t="s">
        <v>1310</v>
      </c>
      <c r="D4824" s="1">
        <v>0</v>
      </c>
      <c r="E4824" s="1" t="s">
        <v>2469</v>
      </c>
      <c r="J4824" s="64" t="s">
        <v>834</v>
      </c>
      <c r="K4824" s="64" t="s">
        <v>1229</v>
      </c>
      <c r="L4824" s="64" t="s">
        <v>957</v>
      </c>
      <c r="M4824" s="64" t="s">
        <v>837</v>
      </c>
      <c r="N4824" s="64">
        <v>31.8</v>
      </c>
    </row>
    <row r="4825" spans="1:14" x14ac:dyDescent="0.25">
      <c r="A4825" t="s">
        <v>1244</v>
      </c>
      <c r="B4825" s="1" t="s">
        <v>1302</v>
      </c>
      <c r="C4825" s="291" t="s">
        <v>1311</v>
      </c>
      <c r="D4825" s="1">
        <v>0</v>
      </c>
      <c r="E4825" s="1" t="s">
        <v>2470</v>
      </c>
      <c r="J4825" s="64" t="s">
        <v>834</v>
      </c>
      <c r="K4825" s="64" t="s">
        <v>1229</v>
      </c>
      <c r="L4825" s="64" t="s">
        <v>958</v>
      </c>
      <c r="M4825" s="64" t="s">
        <v>837</v>
      </c>
      <c r="N4825" s="64">
        <v>29.8</v>
      </c>
    </row>
    <row r="4826" spans="1:14" x14ac:dyDescent="0.25">
      <c r="A4826" t="s">
        <v>1244</v>
      </c>
      <c r="B4826" s="1" t="s">
        <v>1302</v>
      </c>
      <c r="C4826" s="291" t="s">
        <v>1312</v>
      </c>
      <c r="D4826" s="1">
        <v>0</v>
      </c>
      <c r="E4826" s="1" t="s">
        <v>2471</v>
      </c>
      <c r="J4826" s="64" t="s">
        <v>834</v>
      </c>
      <c r="K4826" s="64" t="s">
        <v>1230</v>
      </c>
      <c r="L4826" s="64" t="s">
        <v>915</v>
      </c>
      <c r="M4826" s="64">
        <v>0</v>
      </c>
      <c r="N4826" s="64" t="s">
        <v>98</v>
      </c>
    </row>
    <row r="4827" spans="1:14" x14ac:dyDescent="0.25">
      <c r="A4827" t="s">
        <v>1244</v>
      </c>
      <c r="B4827" s="1" t="s">
        <v>1302</v>
      </c>
      <c r="C4827" s="291" t="s">
        <v>1313</v>
      </c>
      <c r="D4827" s="1">
        <v>0</v>
      </c>
      <c r="E4827" s="1" t="s">
        <v>2472</v>
      </c>
      <c r="J4827" s="64" t="s">
        <v>834</v>
      </c>
      <c r="K4827" s="64" t="s">
        <v>1230</v>
      </c>
      <c r="L4827" s="64" t="s">
        <v>917</v>
      </c>
      <c r="M4827" s="64">
        <v>0</v>
      </c>
      <c r="N4827" s="64" t="s">
        <v>98</v>
      </c>
    </row>
    <row r="4828" spans="1:14" x14ac:dyDescent="0.25">
      <c r="A4828" t="s">
        <v>1244</v>
      </c>
      <c r="B4828" s="1" t="s">
        <v>1302</v>
      </c>
      <c r="C4828" s="291" t="s">
        <v>1314</v>
      </c>
      <c r="D4828" s="1">
        <v>0</v>
      </c>
      <c r="E4828" s="1" t="s">
        <v>2473</v>
      </c>
      <c r="J4828" s="64" t="s">
        <v>834</v>
      </c>
      <c r="K4828" s="64" t="s">
        <v>1230</v>
      </c>
      <c r="L4828" s="64" t="s">
        <v>919</v>
      </c>
      <c r="M4828" s="64">
        <v>0</v>
      </c>
      <c r="N4828" s="64" t="s">
        <v>98</v>
      </c>
    </row>
    <row r="4829" spans="1:14" x14ac:dyDescent="0.25">
      <c r="A4829" t="s">
        <v>1244</v>
      </c>
      <c r="B4829" s="1" t="s">
        <v>1315</v>
      </c>
      <c r="C4829" s="291" t="s">
        <v>1321</v>
      </c>
      <c r="D4829" s="1">
        <v>0</v>
      </c>
      <c r="E4829" s="1" t="s">
        <v>2468</v>
      </c>
      <c r="J4829" s="64" t="s">
        <v>834</v>
      </c>
      <c r="K4829" s="64" t="s">
        <v>1230</v>
      </c>
      <c r="L4829" s="64" t="s">
        <v>920</v>
      </c>
      <c r="M4829" s="64" t="s">
        <v>837</v>
      </c>
      <c r="N4829" s="64">
        <v>11.6</v>
      </c>
    </row>
    <row r="4830" spans="1:14" x14ac:dyDescent="0.25">
      <c r="A4830" t="s">
        <v>1244</v>
      </c>
      <c r="B4830" s="1" t="s">
        <v>1315</v>
      </c>
      <c r="C4830" s="291" t="s">
        <v>1322</v>
      </c>
      <c r="D4830" s="1">
        <v>0</v>
      </c>
      <c r="E4830" s="1" t="s">
        <v>2469</v>
      </c>
      <c r="J4830" s="64" t="s">
        <v>834</v>
      </c>
      <c r="K4830" s="64" t="s">
        <v>1230</v>
      </c>
      <c r="L4830" s="64" t="s">
        <v>921</v>
      </c>
      <c r="M4830" s="64" t="s">
        <v>837</v>
      </c>
      <c r="N4830" s="64">
        <v>13.5</v>
      </c>
    </row>
    <row r="4831" spans="1:14" x14ac:dyDescent="0.25">
      <c r="A4831" t="s">
        <v>1244</v>
      </c>
      <c r="B4831" s="1" t="s">
        <v>1315</v>
      </c>
      <c r="C4831" s="291" t="s">
        <v>1323</v>
      </c>
      <c r="D4831" s="1">
        <v>0</v>
      </c>
      <c r="E4831" s="1" t="s">
        <v>2470</v>
      </c>
      <c r="J4831" s="64" t="s">
        <v>834</v>
      </c>
      <c r="K4831" s="64" t="s">
        <v>1230</v>
      </c>
      <c r="L4831" s="64" t="s">
        <v>922</v>
      </c>
      <c r="M4831" s="64" t="s">
        <v>837</v>
      </c>
      <c r="N4831" s="64">
        <v>12.5</v>
      </c>
    </row>
    <row r="4832" spans="1:14" x14ac:dyDescent="0.25">
      <c r="A4832" t="s">
        <v>1244</v>
      </c>
      <c r="B4832" s="1" t="s">
        <v>1315</v>
      </c>
      <c r="C4832" s="291" t="s">
        <v>1324</v>
      </c>
      <c r="D4832" s="1">
        <v>0</v>
      </c>
      <c r="E4832" s="1" t="s">
        <v>2471</v>
      </c>
      <c r="J4832" s="64" t="s">
        <v>834</v>
      </c>
      <c r="K4832" s="64" t="s">
        <v>1230</v>
      </c>
      <c r="L4832" s="64" t="s">
        <v>927</v>
      </c>
      <c r="M4832" s="64">
        <v>0</v>
      </c>
      <c r="N4832" s="64" t="s">
        <v>98</v>
      </c>
    </row>
    <row r="4833" spans="1:14" x14ac:dyDescent="0.25">
      <c r="A4833" t="s">
        <v>1244</v>
      </c>
      <c r="B4833" s="1" t="s">
        <v>1315</v>
      </c>
      <c r="C4833" s="291" t="s">
        <v>1325</v>
      </c>
      <c r="D4833" s="1">
        <v>0</v>
      </c>
      <c r="E4833" s="1" t="s">
        <v>2472</v>
      </c>
      <c r="J4833" s="64" t="s">
        <v>834</v>
      </c>
      <c r="K4833" s="64" t="s">
        <v>1230</v>
      </c>
      <c r="L4833" s="64" t="s">
        <v>931</v>
      </c>
      <c r="M4833" s="64">
        <v>0</v>
      </c>
      <c r="N4833" s="64" t="s">
        <v>98</v>
      </c>
    </row>
    <row r="4834" spans="1:14" x14ac:dyDescent="0.25">
      <c r="A4834" t="s">
        <v>1244</v>
      </c>
      <c r="B4834" s="1" t="s">
        <v>1315</v>
      </c>
      <c r="C4834" s="291" t="s">
        <v>1326</v>
      </c>
      <c r="D4834" s="1">
        <v>0</v>
      </c>
      <c r="E4834" s="1" t="s">
        <v>2473</v>
      </c>
      <c r="J4834" s="64" t="s">
        <v>834</v>
      </c>
      <c r="K4834" s="64" t="s">
        <v>1230</v>
      </c>
      <c r="L4834" s="64" t="s">
        <v>932</v>
      </c>
      <c r="M4834" s="64" t="s">
        <v>837</v>
      </c>
      <c r="N4834" s="64">
        <v>10.3</v>
      </c>
    </row>
    <row r="4835" spans="1:14" x14ac:dyDescent="0.25">
      <c r="A4835" t="s">
        <v>1244</v>
      </c>
      <c r="B4835" s="1" t="s">
        <v>1327</v>
      </c>
      <c r="C4835" s="291" t="s">
        <v>1334</v>
      </c>
      <c r="D4835" s="1">
        <v>0</v>
      </c>
      <c r="E4835" s="1" t="s">
        <v>2474</v>
      </c>
      <c r="J4835" s="64" t="s">
        <v>834</v>
      </c>
      <c r="K4835" s="64" t="s">
        <v>1230</v>
      </c>
      <c r="L4835" s="64" t="s">
        <v>933</v>
      </c>
      <c r="M4835" s="64" t="s">
        <v>837</v>
      </c>
      <c r="N4835" s="64">
        <v>16</v>
      </c>
    </row>
    <row r="4836" spans="1:14" x14ac:dyDescent="0.25">
      <c r="A4836" t="s">
        <v>1244</v>
      </c>
      <c r="B4836" s="1" t="s">
        <v>1327</v>
      </c>
      <c r="C4836" s="291" t="s">
        <v>1335</v>
      </c>
      <c r="D4836" s="1">
        <v>0</v>
      </c>
      <c r="E4836" s="1" t="s">
        <v>2475</v>
      </c>
      <c r="J4836" s="64" t="s">
        <v>834</v>
      </c>
      <c r="K4836" s="64" t="s">
        <v>1230</v>
      </c>
      <c r="L4836" s="64" t="s">
        <v>934</v>
      </c>
      <c r="M4836" s="64" t="s">
        <v>837</v>
      </c>
      <c r="N4836" s="64">
        <v>19.100000000000001</v>
      </c>
    </row>
    <row r="4837" spans="1:14" x14ac:dyDescent="0.25">
      <c r="A4837" t="s">
        <v>1244</v>
      </c>
      <c r="B4837" s="1" t="s">
        <v>1327</v>
      </c>
      <c r="C4837" s="291" t="s">
        <v>1336</v>
      </c>
      <c r="D4837" s="1">
        <v>0</v>
      </c>
      <c r="E4837" s="1" t="s">
        <v>2476</v>
      </c>
      <c r="J4837" s="64" t="s">
        <v>834</v>
      </c>
      <c r="K4837" s="64" t="s">
        <v>1230</v>
      </c>
      <c r="L4837" s="64" t="s">
        <v>939</v>
      </c>
      <c r="M4837" s="64">
        <v>0</v>
      </c>
      <c r="N4837" s="64" t="s">
        <v>98</v>
      </c>
    </row>
    <row r="4838" spans="1:14" x14ac:dyDescent="0.25">
      <c r="A4838" t="s">
        <v>1244</v>
      </c>
      <c r="B4838" s="1" t="s">
        <v>1327</v>
      </c>
      <c r="C4838" s="291" t="s">
        <v>1337</v>
      </c>
      <c r="D4838" s="1">
        <v>0</v>
      </c>
      <c r="E4838" s="1" t="s">
        <v>2477</v>
      </c>
      <c r="J4838" s="64" t="s">
        <v>834</v>
      </c>
      <c r="K4838" s="64" t="s">
        <v>1230</v>
      </c>
      <c r="L4838" s="64" t="s">
        <v>941</v>
      </c>
      <c r="M4838" s="64">
        <v>0</v>
      </c>
      <c r="N4838" s="64" t="s">
        <v>98</v>
      </c>
    </row>
    <row r="4839" spans="1:14" x14ac:dyDescent="0.25">
      <c r="A4839" t="s">
        <v>1244</v>
      </c>
      <c r="B4839" s="1" t="s">
        <v>1327</v>
      </c>
      <c r="C4839" s="291" t="s">
        <v>1338</v>
      </c>
      <c r="D4839" s="1">
        <v>0</v>
      </c>
      <c r="E4839" s="1" t="s">
        <v>2478</v>
      </c>
      <c r="J4839" s="64" t="s">
        <v>834</v>
      </c>
      <c r="K4839" s="64" t="s">
        <v>1230</v>
      </c>
      <c r="L4839" s="64" t="s">
        <v>943</v>
      </c>
      <c r="M4839" s="64">
        <v>0</v>
      </c>
      <c r="N4839" s="64" t="s">
        <v>98</v>
      </c>
    </row>
    <row r="4840" spans="1:14" x14ac:dyDescent="0.25">
      <c r="A4840" t="s">
        <v>1244</v>
      </c>
      <c r="B4840" s="1" t="s">
        <v>1327</v>
      </c>
      <c r="C4840" s="291" t="s">
        <v>1339</v>
      </c>
      <c r="D4840" s="1">
        <v>0</v>
      </c>
      <c r="E4840" s="1" t="s">
        <v>2479</v>
      </c>
      <c r="J4840" s="64" t="s">
        <v>834</v>
      </c>
      <c r="K4840" s="64" t="s">
        <v>1230</v>
      </c>
      <c r="L4840" s="64" t="s">
        <v>944</v>
      </c>
      <c r="M4840" s="64" t="s">
        <v>837</v>
      </c>
      <c r="N4840" s="64">
        <v>21.9</v>
      </c>
    </row>
    <row r="4841" spans="1:14" x14ac:dyDescent="0.25">
      <c r="A4841" t="s">
        <v>1244</v>
      </c>
      <c r="B4841" s="1" t="s">
        <v>1340</v>
      </c>
      <c r="C4841" s="291" t="s">
        <v>1347</v>
      </c>
      <c r="D4841" s="1">
        <v>0</v>
      </c>
      <c r="E4841" s="1" t="s">
        <v>2474</v>
      </c>
      <c r="J4841" s="64" t="s">
        <v>834</v>
      </c>
      <c r="K4841" s="64" t="s">
        <v>1230</v>
      </c>
      <c r="L4841" s="64" t="s">
        <v>945</v>
      </c>
      <c r="M4841" s="64" t="s">
        <v>837</v>
      </c>
      <c r="N4841" s="64">
        <v>29.1</v>
      </c>
    </row>
    <row r="4842" spans="1:14" x14ac:dyDescent="0.25">
      <c r="A4842" t="s">
        <v>1244</v>
      </c>
      <c r="B4842" s="1" t="s">
        <v>1340</v>
      </c>
      <c r="C4842" s="291" t="s">
        <v>1348</v>
      </c>
      <c r="D4842" s="1">
        <v>0</v>
      </c>
      <c r="E4842" s="1" t="s">
        <v>2475</v>
      </c>
      <c r="J4842" s="64" t="s">
        <v>834</v>
      </c>
      <c r="K4842" s="64" t="s">
        <v>1230</v>
      </c>
      <c r="L4842" s="64" t="s">
        <v>946</v>
      </c>
      <c r="M4842" s="64" t="s">
        <v>837</v>
      </c>
      <c r="N4842" s="64">
        <v>24.4</v>
      </c>
    </row>
    <row r="4843" spans="1:14" x14ac:dyDescent="0.25">
      <c r="A4843" t="s">
        <v>1244</v>
      </c>
      <c r="B4843" s="1" t="s">
        <v>1340</v>
      </c>
      <c r="C4843" s="291" t="s">
        <v>1349</v>
      </c>
      <c r="D4843" s="1">
        <v>0</v>
      </c>
      <c r="E4843" s="1" t="s">
        <v>2476</v>
      </c>
      <c r="J4843" s="64" t="s">
        <v>834</v>
      </c>
      <c r="K4843" s="64" t="s">
        <v>1230</v>
      </c>
      <c r="L4843" s="64" t="s">
        <v>951</v>
      </c>
      <c r="M4843" s="64">
        <v>0</v>
      </c>
      <c r="N4843" s="64" t="s">
        <v>98</v>
      </c>
    </row>
    <row r="4844" spans="1:14" x14ac:dyDescent="0.25">
      <c r="A4844" t="s">
        <v>1244</v>
      </c>
      <c r="B4844" s="1" t="s">
        <v>1340</v>
      </c>
      <c r="C4844" s="291" t="s">
        <v>1350</v>
      </c>
      <c r="D4844" s="1">
        <v>0</v>
      </c>
      <c r="E4844" s="1" t="s">
        <v>2477</v>
      </c>
      <c r="J4844" s="64" t="s">
        <v>834</v>
      </c>
      <c r="K4844" s="64" t="s">
        <v>1230</v>
      </c>
      <c r="L4844" s="64" t="s">
        <v>953</v>
      </c>
      <c r="M4844" s="64">
        <v>0</v>
      </c>
      <c r="N4844" s="64" t="s">
        <v>98</v>
      </c>
    </row>
    <row r="4845" spans="1:14" x14ac:dyDescent="0.25">
      <c r="A4845" t="s">
        <v>1244</v>
      </c>
      <c r="B4845" s="1" t="s">
        <v>1340</v>
      </c>
      <c r="C4845" s="291" t="s">
        <v>1351</v>
      </c>
      <c r="D4845" s="1">
        <v>0</v>
      </c>
      <c r="E4845" s="1" t="s">
        <v>2478</v>
      </c>
      <c r="J4845" s="64" t="s">
        <v>834</v>
      </c>
      <c r="K4845" s="64" t="s">
        <v>1230</v>
      </c>
      <c r="L4845" s="64" t="s">
        <v>956</v>
      </c>
      <c r="M4845" s="64" t="s">
        <v>837</v>
      </c>
      <c r="N4845" s="64">
        <v>35.299999999999997</v>
      </c>
    </row>
    <row r="4846" spans="1:14" x14ac:dyDescent="0.25">
      <c r="A4846" t="s">
        <v>1244</v>
      </c>
      <c r="B4846" s="1" t="s">
        <v>1340</v>
      </c>
      <c r="C4846" s="291" t="s">
        <v>1352</v>
      </c>
      <c r="D4846" s="1">
        <v>0</v>
      </c>
      <c r="E4846" s="1" t="s">
        <v>2479</v>
      </c>
      <c r="J4846" s="64" t="s">
        <v>834</v>
      </c>
      <c r="K4846" s="64" t="s">
        <v>1230</v>
      </c>
      <c r="L4846" s="64" t="s">
        <v>957</v>
      </c>
      <c r="M4846" s="64" t="s">
        <v>837</v>
      </c>
      <c r="N4846" s="64">
        <v>34.5</v>
      </c>
    </row>
    <row r="4847" spans="1:14" x14ac:dyDescent="0.25">
      <c r="A4847" t="s">
        <v>1244</v>
      </c>
      <c r="B4847" s="1" t="s">
        <v>1377</v>
      </c>
      <c r="C4847" s="291" t="s">
        <v>1394</v>
      </c>
      <c r="D4847" s="1">
        <v>0</v>
      </c>
      <c r="E4847" s="1" t="s">
        <v>2486</v>
      </c>
      <c r="J4847" s="64" t="s">
        <v>834</v>
      </c>
      <c r="K4847" s="64" t="s">
        <v>1230</v>
      </c>
      <c r="L4847" s="64" t="s">
        <v>958</v>
      </c>
      <c r="M4847" s="64" t="s">
        <v>837</v>
      </c>
      <c r="N4847" s="64">
        <v>35.5</v>
      </c>
    </row>
    <row r="4848" spans="1:14" x14ac:dyDescent="0.25">
      <c r="A4848" t="s">
        <v>1244</v>
      </c>
      <c r="B4848" s="1" t="s">
        <v>1377</v>
      </c>
      <c r="C4848" s="291" t="s">
        <v>1395</v>
      </c>
      <c r="D4848" s="1">
        <v>0</v>
      </c>
      <c r="E4848" s="1" t="s">
        <v>2487</v>
      </c>
      <c r="J4848" s="64" t="s">
        <v>834</v>
      </c>
      <c r="K4848" s="64" t="s">
        <v>1234</v>
      </c>
      <c r="L4848" s="64" t="s">
        <v>915</v>
      </c>
      <c r="M4848" s="64">
        <v>0</v>
      </c>
      <c r="N4848" s="64" t="s">
        <v>98</v>
      </c>
    </row>
    <row r="4849" spans="1:14" x14ac:dyDescent="0.25">
      <c r="A4849" t="s">
        <v>1244</v>
      </c>
      <c r="B4849" s="1" t="s">
        <v>1377</v>
      </c>
      <c r="C4849" s="291" t="s">
        <v>1395</v>
      </c>
      <c r="D4849" s="1">
        <v>0</v>
      </c>
      <c r="E4849" s="1" t="s">
        <v>2488</v>
      </c>
      <c r="J4849" s="64" t="s">
        <v>834</v>
      </c>
      <c r="K4849" s="64" t="s">
        <v>1234</v>
      </c>
      <c r="L4849" s="64" t="s">
        <v>917</v>
      </c>
      <c r="M4849" s="64">
        <v>0</v>
      </c>
      <c r="N4849" s="64" t="s">
        <v>98</v>
      </c>
    </row>
    <row r="4850" spans="1:14" x14ac:dyDescent="0.25">
      <c r="A4850" t="s">
        <v>1244</v>
      </c>
      <c r="B4850" s="1" t="s">
        <v>1377</v>
      </c>
      <c r="C4850" s="291" t="s">
        <v>1397</v>
      </c>
      <c r="D4850" s="1">
        <v>0</v>
      </c>
      <c r="E4850" s="1" t="s">
        <v>2489</v>
      </c>
      <c r="J4850" s="64" t="s">
        <v>834</v>
      </c>
      <c r="K4850" s="64" t="s">
        <v>1234</v>
      </c>
      <c r="L4850" s="64" t="s">
        <v>919</v>
      </c>
      <c r="M4850" s="64">
        <v>0</v>
      </c>
      <c r="N4850" s="64" t="s">
        <v>98</v>
      </c>
    </row>
    <row r="4851" spans="1:14" x14ac:dyDescent="0.25">
      <c r="A4851" t="s">
        <v>1244</v>
      </c>
      <c r="B4851" s="1" t="s">
        <v>1377</v>
      </c>
      <c r="C4851" s="291" t="s">
        <v>1397</v>
      </c>
      <c r="D4851" s="1">
        <v>0</v>
      </c>
      <c r="E4851" s="1" t="s">
        <v>2490</v>
      </c>
      <c r="J4851" s="64" t="s">
        <v>834</v>
      </c>
      <c r="K4851" s="64" t="s">
        <v>1234</v>
      </c>
      <c r="L4851" s="64" t="s">
        <v>920</v>
      </c>
      <c r="M4851" s="64" t="s">
        <v>837</v>
      </c>
      <c r="N4851" s="64">
        <v>11</v>
      </c>
    </row>
    <row r="4852" spans="1:14" x14ac:dyDescent="0.25">
      <c r="A4852" t="s">
        <v>1244</v>
      </c>
      <c r="B4852" s="1" t="s">
        <v>1377</v>
      </c>
      <c r="C4852" s="291" t="s">
        <v>1391</v>
      </c>
      <c r="D4852" s="1">
        <v>0</v>
      </c>
      <c r="E4852" s="1" t="s">
        <v>2483</v>
      </c>
      <c r="J4852" s="64" t="s">
        <v>834</v>
      </c>
      <c r="K4852" s="64" t="s">
        <v>1234</v>
      </c>
      <c r="L4852" s="64" t="s">
        <v>921</v>
      </c>
      <c r="M4852" s="64" t="s">
        <v>837</v>
      </c>
      <c r="N4852" s="64">
        <v>11.2</v>
      </c>
    </row>
    <row r="4853" spans="1:14" x14ac:dyDescent="0.25">
      <c r="A4853" t="s">
        <v>1244</v>
      </c>
      <c r="B4853" s="1" t="s">
        <v>1377</v>
      </c>
      <c r="C4853" s="291" t="s">
        <v>1389</v>
      </c>
      <c r="D4853" s="1">
        <v>0</v>
      </c>
      <c r="E4853" s="1" t="s">
        <v>2482</v>
      </c>
      <c r="J4853" s="64" t="s">
        <v>834</v>
      </c>
      <c r="K4853" s="64" t="s">
        <v>1234</v>
      </c>
      <c r="L4853" s="64" t="s">
        <v>922</v>
      </c>
      <c r="M4853" s="64" t="s">
        <v>837</v>
      </c>
      <c r="N4853" s="64">
        <v>9.6</v>
      </c>
    </row>
    <row r="4854" spans="1:14" x14ac:dyDescent="0.25">
      <c r="A4854" t="s">
        <v>1244</v>
      </c>
      <c r="B4854" s="1" t="s">
        <v>1377</v>
      </c>
      <c r="C4854" s="291" t="s">
        <v>1393</v>
      </c>
      <c r="D4854" s="1">
        <v>0</v>
      </c>
      <c r="E4854" s="1" t="s">
        <v>2484</v>
      </c>
      <c r="J4854" s="64" t="s">
        <v>834</v>
      </c>
      <c r="K4854" s="64" t="s">
        <v>1234</v>
      </c>
      <c r="L4854" s="64" t="s">
        <v>927</v>
      </c>
      <c r="M4854" s="64">
        <v>0</v>
      </c>
      <c r="N4854" s="64" t="s">
        <v>98</v>
      </c>
    </row>
    <row r="4855" spans="1:14" x14ac:dyDescent="0.25">
      <c r="A4855" t="s">
        <v>1244</v>
      </c>
      <c r="B4855" s="1" t="s">
        <v>1377</v>
      </c>
      <c r="C4855" s="291" t="s">
        <v>1393</v>
      </c>
      <c r="D4855" s="1">
        <v>0</v>
      </c>
      <c r="E4855" s="1" t="s">
        <v>2485</v>
      </c>
      <c r="J4855" s="64" t="s">
        <v>834</v>
      </c>
      <c r="K4855" s="64" t="s">
        <v>1234</v>
      </c>
      <c r="L4855" s="64" t="s">
        <v>929</v>
      </c>
      <c r="M4855" s="64">
        <v>0</v>
      </c>
      <c r="N4855" s="64" t="s">
        <v>98</v>
      </c>
    </row>
    <row r="4856" spans="1:14" x14ac:dyDescent="0.25">
      <c r="A4856" t="s">
        <v>1244</v>
      </c>
      <c r="B4856" s="1" t="s">
        <v>1377</v>
      </c>
      <c r="C4856" s="291" t="s">
        <v>1388</v>
      </c>
      <c r="D4856" s="1">
        <v>0</v>
      </c>
      <c r="E4856" s="1" t="s">
        <v>2481</v>
      </c>
      <c r="J4856" s="64" t="s">
        <v>834</v>
      </c>
      <c r="K4856" s="64" t="s">
        <v>1234</v>
      </c>
      <c r="L4856" s="64" t="s">
        <v>931</v>
      </c>
      <c r="M4856" s="64">
        <v>0</v>
      </c>
      <c r="N4856" s="64" t="s">
        <v>98</v>
      </c>
    </row>
    <row r="4857" spans="1:14" x14ac:dyDescent="0.25">
      <c r="A4857" t="s">
        <v>1244</v>
      </c>
      <c r="B4857" s="1" t="s">
        <v>1377</v>
      </c>
      <c r="C4857" s="291" t="s">
        <v>1387</v>
      </c>
      <c r="D4857" s="1">
        <v>0</v>
      </c>
      <c r="E4857" s="1" t="s">
        <v>2480</v>
      </c>
      <c r="J4857" s="64" t="s">
        <v>834</v>
      </c>
      <c r="K4857" s="64" t="s">
        <v>1234</v>
      </c>
      <c r="L4857" s="64" t="s">
        <v>932</v>
      </c>
      <c r="M4857" s="64" t="s">
        <v>837</v>
      </c>
      <c r="N4857" s="64">
        <v>12.7</v>
      </c>
    </row>
    <row r="4858" spans="1:14" x14ac:dyDescent="0.25">
      <c r="A4858" t="s">
        <v>1244</v>
      </c>
      <c r="B4858" s="1" t="s">
        <v>1400</v>
      </c>
      <c r="C4858" s="291" t="s">
        <v>1415</v>
      </c>
      <c r="D4858" s="1">
        <v>0</v>
      </c>
      <c r="E4858" s="1" t="s">
        <v>2493</v>
      </c>
      <c r="J4858" s="64" t="s">
        <v>834</v>
      </c>
      <c r="K4858" s="64" t="s">
        <v>1234</v>
      </c>
      <c r="L4858" s="64" t="s">
        <v>933</v>
      </c>
      <c r="M4858" s="64" t="s">
        <v>837</v>
      </c>
      <c r="N4858" s="64">
        <v>12.4</v>
      </c>
    </row>
    <row r="4859" spans="1:14" x14ac:dyDescent="0.25">
      <c r="A4859" t="s">
        <v>1244</v>
      </c>
      <c r="B4859" s="1" t="s">
        <v>1400</v>
      </c>
      <c r="C4859" s="291" t="s">
        <v>1411</v>
      </c>
      <c r="D4859" s="1">
        <v>0</v>
      </c>
      <c r="E4859" s="1" t="s">
        <v>2492</v>
      </c>
      <c r="J4859" s="64" t="s">
        <v>834</v>
      </c>
      <c r="K4859" s="64" t="s">
        <v>1234</v>
      </c>
      <c r="L4859" s="64" t="s">
        <v>934</v>
      </c>
      <c r="M4859" s="64" t="s">
        <v>837</v>
      </c>
      <c r="N4859" s="64">
        <v>16.600000000000001</v>
      </c>
    </row>
    <row r="4860" spans="1:14" x14ac:dyDescent="0.25">
      <c r="A4860" t="s">
        <v>1244</v>
      </c>
      <c r="B4860" s="1" t="s">
        <v>1400</v>
      </c>
      <c r="C4860" s="291" t="s">
        <v>1416</v>
      </c>
      <c r="D4860" s="1">
        <v>0</v>
      </c>
      <c r="E4860" s="1" t="s">
        <v>2478</v>
      </c>
      <c r="J4860" s="64" t="s">
        <v>834</v>
      </c>
      <c r="K4860" s="64" t="s">
        <v>1234</v>
      </c>
      <c r="L4860" s="64" t="s">
        <v>939</v>
      </c>
      <c r="M4860" s="64">
        <v>0</v>
      </c>
      <c r="N4860" s="64" t="s">
        <v>98</v>
      </c>
    </row>
    <row r="4861" spans="1:14" x14ac:dyDescent="0.25">
      <c r="A4861" t="s">
        <v>1244</v>
      </c>
      <c r="B4861" s="1" t="s">
        <v>1400</v>
      </c>
      <c r="C4861" s="291" t="s">
        <v>1416</v>
      </c>
      <c r="D4861" s="1">
        <v>0</v>
      </c>
      <c r="E4861" s="1" t="s">
        <v>2494</v>
      </c>
      <c r="J4861" s="64" t="s">
        <v>834</v>
      </c>
      <c r="K4861" s="64" t="s">
        <v>1234</v>
      </c>
      <c r="L4861" s="64" t="s">
        <v>941</v>
      </c>
      <c r="M4861" s="64">
        <v>0</v>
      </c>
      <c r="N4861" s="64" t="s">
        <v>98</v>
      </c>
    </row>
    <row r="4862" spans="1:14" x14ac:dyDescent="0.25">
      <c r="A4862" t="s">
        <v>1244</v>
      </c>
      <c r="B4862" s="1" t="s">
        <v>1400</v>
      </c>
      <c r="C4862" s="291" t="s">
        <v>1412</v>
      </c>
      <c r="D4862" s="1">
        <v>0</v>
      </c>
      <c r="E4862" s="1" t="s">
        <v>2450</v>
      </c>
      <c r="J4862" s="64" t="s">
        <v>834</v>
      </c>
      <c r="K4862" s="64" t="s">
        <v>1234</v>
      </c>
      <c r="L4862" s="64" t="s">
        <v>943</v>
      </c>
      <c r="M4862" s="64">
        <v>0</v>
      </c>
      <c r="N4862" s="64" t="s">
        <v>98</v>
      </c>
    </row>
    <row r="4863" spans="1:14" x14ac:dyDescent="0.25">
      <c r="A4863" t="s">
        <v>1244</v>
      </c>
      <c r="B4863" s="1" t="s">
        <v>1400</v>
      </c>
      <c r="C4863" s="291" t="s">
        <v>1410</v>
      </c>
      <c r="D4863" s="1">
        <v>0</v>
      </c>
      <c r="E4863" s="1" t="s">
        <v>2491</v>
      </c>
      <c r="J4863" s="64" t="s">
        <v>834</v>
      </c>
      <c r="K4863" s="64" t="s">
        <v>1234</v>
      </c>
      <c r="L4863" s="64" t="s">
        <v>944</v>
      </c>
      <c r="M4863" s="64" t="s">
        <v>837</v>
      </c>
      <c r="N4863" s="64">
        <v>21.1</v>
      </c>
    </row>
    <row r="4864" spans="1:14" x14ac:dyDescent="0.25">
      <c r="A4864" t="s">
        <v>1244</v>
      </c>
      <c r="B4864" s="1" t="s">
        <v>1417</v>
      </c>
      <c r="C4864" s="291" t="s">
        <v>1425</v>
      </c>
      <c r="D4864" s="1">
        <v>0</v>
      </c>
      <c r="E4864" s="1" t="s">
        <v>2495</v>
      </c>
      <c r="J4864" s="64" t="s">
        <v>834</v>
      </c>
      <c r="K4864" s="64" t="s">
        <v>1234</v>
      </c>
      <c r="L4864" s="64" t="s">
        <v>945</v>
      </c>
      <c r="M4864" s="64" t="s">
        <v>837</v>
      </c>
      <c r="N4864" s="64">
        <v>20.5</v>
      </c>
    </row>
    <row r="4865" spans="1:14" x14ac:dyDescent="0.25">
      <c r="A4865" t="s">
        <v>1244</v>
      </c>
      <c r="B4865" s="1" t="s">
        <v>1417</v>
      </c>
      <c r="C4865" s="291" t="s">
        <v>1426</v>
      </c>
      <c r="D4865" s="1">
        <v>0</v>
      </c>
      <c r="E4865" s="1" t="s">
        <v>2496</v>
      </c>
      <c r="J4865" s="64" t="s">
        <v>834</v>
      </c>
      <c r="K4865" s="64" t="s">
        <v>1234</v>
      </c>
      <c r="L4865" s="64" t="s">
        <v>946</v>
      </c>
      <c r="M4865" s="64" t="s">
        <v>837</v>
      </c>
      <c r="N4865" s="64">
        <v>18.899999999999999</v>
      </c>
    </row>
    <row r="4866" spans="1:14" x14ac:dyDescent="0.25">
      <c r="A4866" t="s">
        <v>1244</v>
      </c>
      <c r="B4866" s="1" t="s">
        <v>1417</v>
      </c>
      <c r="C4866" s="291" t="s">
        <v>1427</v>
      </c>
      <c r="D4866" s="1">
        <v>0</v>
      </c>
      <c r="E4866" s="1" t="s">
        <v>2471</v>
      </c>
      <c r="J4866" s="64" t="s">
        <v>834</v>
      </c>
      <c r="K4866" s="64" t="s">
        <v>1234</v>
      </c>
      <c r="L4866" s="64" t="s">
        <v>951</v>
      </c>
      <c r="M4866" s="64">
        <v>0</v>
      </c>
      <c r="N4866" s="64" t="s">
        <v>98</v>
      </c>
    </row>
    <row r="4867" spans="1:14" x14ac:dyDescent="0.25">
      <c r="A4867" t="s">
        <v>1244</v>
      </c>
      <c r="B4867" s="1" t="s">
        <v>1417</v>
      </c>
      <c r="C4867" s="291" t="s">
        <v>1428</v>
      </c>
      <c r="D4867" s="1">
        <v>0</v>
      </c>
      <c r="E4867" s="1" t="s">
        <v>2497</v>
      </c>
      <c r="J4867" s="64" t="s">
        <v>834</v>
      </c>
      <c r="K4867" s="64" t="s">
        <v>1234</v>
      </c>
      <c r="L4867" s="64" t="s">
        <v>953</v>
      </c>
      <c r="M4867" s="64">
        <v>0</v>
      </c>
      <c r="N4867" s="64" t="s">
        <v>98</v>
      </c>
    </row>
    <row r="4868" spans="1:14" x14ac:dyDescent="0.25">
      <c r="A4868" t="s">
        <v>1244</v>
      </c>
      <c r="B4868" s="1" t="s">
        <v>1417</v>
      </c>
      <c r="C4868" s="291" t="s">
        <v>1429</v>
      </c>
      <c r="D4868" s="1">
        <v>0</v>
      </c>
      <c r="E4868" s="1" t="s">
        <v>2498</v>
      </c>
      <c r="J4868" s="64" t="s">
        <v>834</v>
      </c>
      <c r="K4868" s="64" t="s">
        <v>1234</v>
      </c>
      <c r="L4868" s="64" t="s">
        <v>955</v>
      </c>
      <c r="M4868" s="64">
        <v>0</v>
      </c>
      <c r="N4868" s="64" t="s">
        <v>98</v>
      </c>
    </row>
    <row r="4869" spans="1:14" x14ac:dyDescent="0.25">
      <c r="A4869" t="s">
        <v>1244</v>
      </c>
      <c r="B4869" s="1" t="s">
        <v>1417</v>
      </c>
      <c r="C4869" s="291" t="s">
        <v>1430</v>
      </c>
      <c r="D4869" s="1">
        <v>0</v>
      </c>
      <c r="E4869" s="1" t="s">
        <v>2499</v>
      </c>
      <c r="J4869" s="64" t="s">
        <v>834</v>
      </c>
      <c r="K4869" s="64" t="s">
        <v>1234</v>
      </c>
      <c r="L4869" s="64" t="s">
        <v>956</v>
      </c>
      <c r="M4869" s="64" t="s">
        <v>837</v>
      </c>
      <c r="N4869" s="64">
        <v>31.1</v>
      </c>
    </row>
    <row r="4870" spans="1:14" x14ac:dyDescent="0.25">
      <c r="A4870" t="s">
        <v>1244</v>
      </c>
      <c r="B4870" s="1" t="s">
        <v>1417</v>
      </c>
      <c r="C4870" s="291" t="s">
        <v>1431</v>
      </c>
      <c r="D4870" s="1">
        <v>0</v>
      </c>
      <c r="E4870" s="1" t="s">
        <v>2500</v>
      </c>
      <c r="J4870" s="64" t="s">
        <v>834</v>
      </c>
      <c r="K4870" s="64" t="s">
        <v>1234</v>
      </c>
      <c r="L4870" s="64" t="s">
        <v>957</v>
      </c>
      <c r="M4870" s="64" t="s">
        <v>837</v>
      </c>
      <c r="N4870" s="64">
        <v>27.7</v>
      </c>
    </row>
    <row r="4871" spans="1:14" x14ac:dyDescent="0.25">
      <c r="A4871" t="s">
        <v>1244</v>
      </c>
      <c r="B4871" s="1" t="s">
        <v>1417</v>
      </c>
      <c r="C4871" s="291" t="s">
        <v>1439</v>
      </c>
      <c r="D4871" s="1">
        <v>0</v>
      </c>
      <c r="E4871" s="1" t="s">
        <v>2501</v>
      </c>
      <c r="J4871" s="64" t="s">
        <v>834</v>
      </c>
      <c r="K4871" s="64" t="s">
        <v>1234</v>
      </c>
      <c r="L4871" s="64" t="s">
        <v>958</v>
      </c>
      <c r="M4871" s="64" t="s">
        <v>837</v>
      </c>
      <c r="N4871" s="64">
        <v>28.1</v>
      </c>
    </row>
    <row r="4872" spans="1:14" x14ac:dyDescent="0.25">
      <c r="A4872" t="s">
        <v>1244</v>
      </c>
      <c r="B4872" s="1" t="s">
        <v>1417</v>
      </c>
      <c r="C4872" s="291" t="s">
        <v>1440</v>
      </c>
      <c r="D4872" s="1">
        <v>0</v>
      </c>
      <c r="E4872" s="1" t="s">
        <v>2432</v>
      </c>
      <c r="J4872" s="64" t="s">
        <v>834</v>
      </c>
      <c r="K4872" s="64" t="s">
        <v>1235</v>
      </c>
      <c r="L4872" s="64" t="s">
        <v>907</v>
      </c>
      <c r="M4872" s="64">
        <v>0</v>
      </c>
      <c r="N4872" s="64" t="s">
        <v>98</v>
      </c>
    </row>
    <row r="4873" spans="1:14" x14ac:dyDescent="0.25">
      <c r="A4873" t="s">
        <v>1244</v>
      </c>
      <c r="B4873" s="1" t="s">
        <v>1417</v>
      </c>
      <c r="C4873" s="291" t="s">
        <v>1441</v>
      </c>
      <c r="D4873" s="1">
        <v>0</v>
      </c>
      <c r="E4873" s="1" t="s">
        <v>2502</v>
      </c>
      <c r="J4873" s="64" t="s">
        <v>834</v>
      </c>
      <c r="K4873" s="64" t="s">
        <v>1235</v>
      </c>
      <c r="L4873" s="64" t="s">
        <v>909</v>
      </c>
      <c r="M4873" s="64">
        <v>0</v>
      </c>
      <c r="N4873" s="64" t="s">
        <v>98</v>
      </c>
    </row>
    <row r="4874" spans="1:14" x14ac:dyDescent="0.25">
      <c r="A4874" t="s">
        <v>1244</v>
      </c>
      <c r="B4874" s="1" t="s">
        <v>1417</v>
      </c>
      <c r="C4874" s="291" t="s">
        <v>1442</v>
      </c>
      <c r="D4874" s="1">
        <v>0</v>
      </c>
      <c r="E4874" s="1" t="s">
        <v>2503</v>
      </c>
      <c r="J4874" s="64" t="s">
        <v>834</v>
      </c>
      <c r="K4874" s="64" t="s">
        <v>1235</v>
      </c>
      <c r="L4874" s="64" t="s">
        <v>910</v>
      </c>
      <c r="M4874" s="64" t="s">
        <v>837</v>
      </c>
      <c r="N4874" s="64">
        <v>3.9</v>
      </c>
    </row>
    <row r="4875" spans="1:14" x14ac:dyDescent="0.25">
      <c r="A4875" t="s">
        <v>1244</v>
      </c>
      <c r="B4875" s="1" t="s">
        <v>1417</v>
      </c>
      <c r="C4875" s="291" t="s">
        <v>1443</v>
      </c>
      <c r="D4875" s="1">
        <v>0</v>
      </c>
      <c r="E4875" s="1" t="s">
        <v>2504</v>
      </c>
      <c r="J4875" s="64" t="s">
        <v>834</v>
      </c>
      <c r="K4875" s="64" t="s">
        <v>1235</v>
      </c>
      <c r="L4875" s="64" t="s">
        <v>911</v>
      </c>
      <c r="M4875" s="64" t="s">
        <v>837</v>
      </c>
      <c r="N4875" s="64">
        <v>3.7</v>
      </c>
    </row>
    <row r="4876" spans="1:14" x14ac:dyDescent="0.25">
      <c r="A4876" t="s">
        <v>1244</v>
      </c>
      <c r="B4876" s="1" t="s">
        <v>1417</v>
      </c>
      <c r="C4876" s="291" t="s">
        <v>1444</v>
      </c>
      <c r="D4876" s="1">
        <v>0</v>
      </c>
      <c r="E4876" s="1" t="s">
        <v>2505</v>
      </c>
      <c r="J4876" s="64" t="s">
        <v>834</v>
      </c>
      <c r="K4876" s="64" t="s">
        <v>1235</v>
      </c>
      <c r="L4876" s="64" t="s">
        <v>915</v>
      </c>
      <c r="M4876" s="64">
        <v>0</v>
      </c>
      <c r="N4876" s="64" t="s">
        <v>98</v>
      </c>
    </row>
    <row r="4877" spans="1:14" x14ac:dyDescent="0.25">
      <c r="A4877" t="s">
        <v>1244</v>
      </c>
      <c r="B4877" s="1" t="s">
        <v>1417</v>
      </c>
      <c r="C4877" s="291" t="s">
        <v>1445</v>
      </c>
      <c r="D4877" s="1">
        <v>0</v>
      </c>
      <c r="E4877" s="1" t="s">
        <v>2506</v>
      </c>
      <c r="J4877" s="64" t="s">
        <v>834</v>
      </c>
      <c r="K4877" s="64" t="s">
        <v>1235</v>
      </c>
      <c r="L4877" s="64" t="s">
        <v>917</v>
      </c>
      <c r="M4877" s="64">
        <v>0</v>
      </c>
      <c r="N4877" s="64" t="s">
        <v>98</v>
      </c>
    </row>
    <row r="4878" spans="1:14" x14ac:dyDescent="0.25">
      <c r="A4878" t="s">
        <v>1244</v>
      </c>
      <c r="B4878" s="1" t="s">
        <v>1548</v>
      </c>
      <c r="C4878" s="291" t="s">
        <v>1561</v>
      </c>
      <c r="D4878" s="1">
        <v>0</v>
      </c>
      <c r="E4878" s="1" t="s">
        <v>2509</v>
      </c>
      <c r="J4878" s="64" t="s">
        <v>834</v>
      </c>
      <c r="K4878" s="64" t="s">
        <v>1235</v>
      </c>
      <c r="L4878" s="64" t="s">
        <v>919</v>
      </c>
      <c r="M4878" s="64">
        <v>0</v>
      </c>
      <c r="N4878" s="64" t="s">
        <v>98</v>
      </c>
    </row>
    <row r="4879" spans="1:14" x14ac:dyDescent="0.25">
      <c r="A4879" t="s">
        <v>1244</v>
      </c>
      <c r="B4879" s="1" t="s">
        <v>1548</v>
      </c>
      <c r="C4879" s="291" t="s">
        <v>1559</v>
      </c>
      <c r="D4879" s="1">
        <v>0</v>
      </c>
      <c r="E4879" s="1" t="s">
        <v>2508</v>
      </c>
      <c r="J4879" s="64" t="s">
        <v>834</v>
      </c>
      <c r="K4879" s="64" t="s">
        <v>1235</v>
      </c>
      <c r="L4879" s="64" t="s">
        <v>920</v>
      </c>
      <c r="M4879" s="64" t="s">
        <v>837</v>
      </c>
      <c r="N4879" s="64">
        <v>7.2</v>
      </c>
    </row>
    <row r="4880" spans="1:14" x14ac:dyDescent="0.25">
      <c r="A4880" t="s">
        <v>1244</v>
      </c>
      <c r="B4880" s="1" t="s">
        <v>1548</v>
      </c>
      <c r="C4880" s="291" t="s">
        <v>1564</v>
      </c>
      <c r="D4880" s="1">
        <v>0</v>
      </c>
      <c r="E4880" s="1" t="s">
        <v>2510</v>
      </c>
      <c r="J4880" s="64" t="s">
        <v>834</v>
      </c>
      <c r="K4880" s="64" t="s">
        <v>1235</v>
      </c>
      <c r="L4880" s="64" t="s">
        <v>921</v>
      </c>
      <c r="M4880" s="64" t="s">
        <v>837</v>
      </c>
      <c r="N4880" s="64">
        <v>6.7</v>
      </c>
    </row>
    <row r="4881" spans="1:14" x14ac:dyDescent="0.25">
      <c r="A4881" t="s">
        <v>1244</v>
      </c>
      <c r="B4881" s="1" t="s">
        <v>1548</v>
      </c>
      <c r="C4881" s="291" t="s">
        <v>1564</v>
      </c>
      <c r="D4881" s="1">
        <v>0</v>
      </c>
      <c r="E4881" s="1" t="s">
        <v>2480</v>
      </c>
      <c r="J4881" s="64" t="s">
        <v>834</v>
      </c>
      <c r="K4881" s="64" t="s">
        <v>1235</v>
      </c>
      <c r="L4881" s="64" t="s">
        <v>922</v>
      </c>
      <c r="M4881" s="64" t="s">
        <v>837</v>
      </c>
      <c r="N4881" s="64">
        <v>7.2</v>
      </c>
    </row>
    <row r="4882" spans="1:14" x14ac:dyDescent="0.25">
      <c r="A4882" t="s">
        <v>1244</v>
      </c>
      <c r="B4882" s="1" t="s">
        <v>1548</v>
      </c>
      <c r="C4882" s="291" t="s">
        <v>1560</v>
      </c>
      <c r="D4882" s="1">
        <v>0</v>
      </c>
      <c r="E4882" s="1" t="s">
        <v>2446</v>
      </c>
      <c r="J4882" s="64" t="s">
        <v>834</v>
      </c>
      <c r="K4882" s="64" t="s">
        <v>1235</v>
      </c>
      <c r="L4882" s="64" t="s">
        <v>927</v>
      </c>
      <c r="M4882" s="64">
        <v>0</v>
      </c>
      <c r="N4882" s="64" t="s">
        <v>98</v>
      </c>
    </row>
    <row r="4883" spans="1:14" x14ac:dyDescent="0.25">
      <c r="A4883" t="s">
        <v>1244</v>
      </c>
      <c r="B4883" s="1" t="s">
        <v>1548</v>
      </c>
      <c r="C4883" s="291" t="s">
        <v>1558</v>
      </c>
      <c r="D4883" s="1">
        <v>0</v>
      </c>
      <c r="E4883" s="1" t="s">
        <v>2507</v>
      </c>
      <c r="J4883" s="64" t="s">
        <v>834</v>
      </c>
      <c r="K4883" s="64" t="s">
        <v>1235</v>
      </c>
      <c r="L4883" s="64" t="s">
        <v>929</v>
      </c>
      <c r="M4883" s="64">
        <v>0</v>
      </c>
      <c r="N4883" s="64" t="s">
        <v>98</v>
      </c>
    </row>
    <row r="4884" spans="1:14" x14ac:dyDescent="0.25">
      <c r="A4884" t="s">
        <v>1244</v>
      </c>
      <c r="B4884" s="1" t="s">
        <v>1565</v>
      </c>
      <c r="C4884" s="291" t="s">
        <v>1578</v>
      </c>
      <c r="D4884" s="1">
        <v>0</v>
      </c>
      <c r="E4884" s="1" t="s">
        <v>2512</v>
      </c>
      <c r="J4884" s="64" t="s">
        <v>834</v>
      </c>
      <c r="K4884" s="64" t="s">
        <v>1235</v>
      </c>
      <c r="L4884" s="64" t="s">
        <v>931</v>
      </c>
      <c r="M4884" s="64">
        <v>0</v>
      </c>
      <c r="N4884" s="64" t="s">
        <v>98</v>
      </c>
    </row>
    <row r="4885" spans="1:14" x14ac:dyDescent="0.25">
      <c r="A4885" t="s">
        <v>1244</v>
      </c>
      <c r="B4885" s="1" t="s">
        <v>1565</v>
      </c>
      <c r="C4885" s="291" t="s">
        <v>1576</v>
      </c>
      <c r="D4885" s="1">
        <v>0</v>
      </c>
      <c r="E4885" s="1" t="s">
        <v>2512</v>
      </c>
      <c r="J4885" s="64" t="s">
        <v>834</v>
      </c>
      <c r="K4885" s="64" t="s">
        <v>1235</v>
      </c>
      <c r="L4885" s="64" t="s">
        <v>932</v>
      </c>
      <c r="M4885" s="64" t="s">
        <v>837</v>
      </c>
      <c r="N4885" s="64">
        <v>10.3</v>
      </c>
    </row>
    <row r="4886" spans="1:14" x14ac:dyDescent="0.25">
      <c r="A4886" t="s">
        <v>1244</v>
      </c>
      <c r="B4886" s="1" t="s">
        <v>1565</v>
      </c>
      <c r="C4886" s="291" t="s">
        <v>1581</v>
      </c>
      <c r="D4886" s="1">
        <v>0</v>
      </c>
      <c r="E4886" s="1" t="s">
        <v>2510</v>
      </c>
      <c r="J4886" s="64" t="s">
        <v>834</v>
      </c>
      <c r="K4886" s="64" t="s">
        <v>1235</v>
      </c>
      <c r="L4886" s="64" t="s">
        <v>933</v>
      </c>
      <c r="M4886" s="64" t="s">
        <v>837</v>
      </c>
      <c r="N4886" s="64">
        <v>10.8</v>
      </c>
    </row>
    <row r="4887" spans="1:14" x14ac:dyDescent="0.25">
      <c r="A4887" t="s">
        <v>1244</v>
      </c>
      <c r="B4887" s="1" t="s">
        <v>1565</v>
      </c>
      <c r="C4887" s="291" t="s">
        <v>1581</v>
      </c>
      <c r="D4887" s="1">
        <v>0</v>
      </c>
      <c r="E4887" s="1" t="s">
        <v>2451</v>
      </c>
      <c r="J4887" s="64" t="s">
        <v>834</v>
      </c>
      <c r="K4887" s="64" t="s">
        <v>1235</v>
      </c>
      <c r="L4887" s="64" t="s">
        <v>934</v>
      </c>
      <c r="M4887" s="64" t="s">
        <v>837</v>
      </c>
      <c r="N4887" s="64">
        <v>10.4</v>
      </c>
    </row>
    <row r="4888" spans="1:14" x14ac:dyDescent="0.25">
      <c r="A4888" t="s">
        <v>1244</v>
      </c>
      <c r="B4888" s="1" t="s">
        <v>1565</v>
      </c>
      <c r="C4888" s="291" t="s">
        <v>1577</v>
      </c>
      <c r="D4888" s="1">
        <v>0</v>
      </c>
      <c r="E4888" s="1" t="s">
        <v>2513</v>
      </c>
      <c r="J4888" s="64" t="s">
        <v>834</v>
      </c>
      <c r="K4888" s="64" t="s">
        <v>1235</v>
      </c>
      <c r="L4888" s="64" t="s">
        <v>939</v>
      </c>
      <c r="M4888" s="64">
        <v>0</v>
      </c>
      <c r="N4888" s="64" t="s">
        <v>98</v>
      </c>
    </row>
    <row r="4889" spans="1:14" x14ac:dyDescent="0.25">
      <c r="A4889" t="s">
        <v>1244</v>
      </c>
      <c r="B4889" s="1" t="s">
        <v>1565</v>
      </c>
      <c r="C4889" s="291" t="s">
        <v>1575</v>
      </c>
      <c r="D4889" s="1">
        <v>0</v>
      </c>
      <c r="E4889" s="1" t="s">
        <v>2511</v>
      </c>
      <c r="J4889" s="64" t="s">
        <v>834</v>
      </c>
      <c r="K4889" s="64" t="s">
        <v>1235</v>
      </c>
      <c r="L4889" s="64" t="s">
        <v>941</v>
      </c>
      <c r="M4889" s="64">
        <v>0</v>
      </c>
      <c r="N4889" s="64" t="s">
        <v>98</v>
      </c>
    </row>
    <row r="4890" spans="1:14" x14ac:dyDescent="0.25">
      <c r="A4890" t="s">
        <v>1244</v>
      </c>
      <c r="B4890" s="1" t="s">
        <v>1582</v>
      </c>
      <c r="C4890" s="291" t="s">
        <v>1595</v>
      </c>
      <c r="D4890" s="1">
        <v>0</v>
      </c>
      <c r="E4890" s="1" t="s">
        <v>2509</v>
      </c>
      <c r="J4890" s="64" t="s">
        <v>834</v>
      </c>
      <c r="K4890" s="64" t="s">
        <v>1235</v>
      </c>
      <c r="L4890" s="64" t="s">
        <v>943</v>
      </c>
      <c r="M4890" s="64">
        <v>0</v>
      </c>
      <c r="N4890" s="64" t="s">
        <v>98</v>
      </c>
    </row>
    <row r="4891" spans="1:14" x14ac:dyDescent="0.25">
      <c r="A4891" t="s">
        <v>1244</v>
      </c>
      <c r="B4891" s="1" t="s">
        <v>1582</v>
      </c>
      <c r="C4891" s="291" t="s">
        <v>1593</v>
      </c>
      <c r="D4891" s="1">
        <v>0</v>
      </c>
      <c r="E4891" s="1" t="s">
        <v>2508</v>
      </c>
      <c r="J4891" s="64" t="s">
        <v>834</v>
      </c>
      <c r="K4891" s="64" t="s">
        <v>1235</v>
      </c>
      <c r="L4891" s="64" t="s">
        <v>944</v>
      </c>
      <c r="M4891" s="64" t="s">
        <v>837</v>
      </c>
      <c r="N4891" s="64">
        <v>18.3</v>
      </c>
    </row>
    <row r="4892" spans="1:14" x14ac:dyDescent="0.25">
      <c r="A4892" t="s">
        <v>1244</v>
      </c>
      <c r="B4892" s="1" t="s">
        <v>1582</v>
      </c>
      <c r="C4892" s="291" t="s">
        <v>1598</v>
      </c>
      <c r="D4892" s="1">
        <v>0</v>
      </c>
      <c r="E4892" s="1" t="s">
        <v>2510</v>
      </c>
      <c r="J4892" s="64" t="s">
        <v>834</v>
      </c>
      <c r="K4892" s="64" t="s">
        <v>1235</v>
      </c>
      <c r="L4892" s="64" t="s">
        <v>945</v>
      </c>
      <c r="M4892" s="64" t="s">
        <v>837</v>
      </c>
      <c r="N4892" s="64">
        <v>17.3</v>
      </c>
    </row>
    <row r="4893" spans="1:14" x14ac:dyDescent="0.25">
      <c r="A4893" t="s">
        <v>1244</v>
      </c>
      <c r="B4893" s="1" t="s">
        <v>1582</v>
      </c>
      <c r="C4893" s="291" t="s">
        <v>1598</v>
      </c>
      <c r="D4893" s="1">
        <v>0</v>
      </c>
      <c r="E4893" s="1" t="s">
        <v>2480</v>
      </c>
      <c r="J4893" s="64" t="s">
        <v>834</v>
      </c>
      <c r="K4893" s="64" t="s">
        <v>1235</v>
      </c>
      <c r="L4893" s="64" t="s">
        <v>946</v>
      </c>
      <c r="M4893" s="64" t="s">
        <v>837</v>
      </c>
      <c r="N4893" s="64">
        <v>18.5</v>
      </c>
    </row>
    <row r="4894" spans="1:14" x14ac:dyDescent="0.25">
      <c r="A4894" t="s">
        <v>1244</v>
      </c>
      <c r="B4894" s="1" t="s">
        <v>1582</v>
      </c>
      <c r="C4894" s="291" t="s">
        <v>1594</v>
      </c>
      <c r="D4894" s="1">
        <v>0</v>
      </c>
      <c r="E4894" s="1" t="s">
        <v>2446</v>
      </c>
      <c r="J4894" s="64" t="s">
        <v>834</v>
      </c>
      <c r="K4894" s="64" t="s">
        <v>1235</v>
      </c>
      <c r="L4894" s="64" t="s">
        <v>951</v>
      </c>
      <c r="M4894" s="64">
        <v>0</v>
      </c>
      <c r="N4894" s="64" t="s">
        <v>98</v>
      </c>
    </row>
    <row r="4895" spans="1:14" x14ac:dyDescent="0.25">
      <c r="A4895" t="s">
        <v>1244</v>
      </c>
      <c r="B4895" s="1" t="s">
        <v>1582</v>
      </c>
      <c r="C4895" s="291" t="s">
        <v>1592</v>
      </c>
      <c r="D4895" s="1">
        <v>0</v>
      </c>
      <c r="E4895" s="1" t="s">
        <v>2507</v>
      </c>
      <c r="J4895" s="64" t="s">
        <v>834</v>
      </c>
      <c r="K4895" s="64" t="s">
        <v>1235</v>
      </c>
      <c r="L4895" s="64" t="s">
        <v>953</v>
      </c>
      <c r="M4895" s="64">
        <v>0</v>
      </c>
      <c r="N4895" s="64" t="s">
        <v>98</v>
      </c>
    </row>
    <row r="4896" spans="1:14" x14ac:dyDescent="0.25">
      <c r="A4896" t="s">
        <v>1244</v>
      </c>
      <c r="B4896" s="1" t="s">
        <v>1606</v>
      </c>
      <c r="C4896" s="291" t="s">
        <v>1621</v>
      </c>
      <c r="D4896" s="1">
        <v>0</v>
      </c>
      <c r="E4896" s="1" t="s">
        <v>2469</v>
      </c>
      <c r="J4896" s="64" t="s">
        <v>834</v>
      </c>
      <c r="K4896" s="64" t="s">
        <v>1235</v>
      </c>
      <c r="L4896" s="64" t="s">
        <v>955</v>
      </c>
      <c r="M4896" s="64">
        <v>0</v>
      </c>
      <c r="N4896" s="64" t="s">
        <v>98</v>
      </c>
    </row>
    <row r="4897" spans="1:14" x14ac:dyDescent="0.25">
      <c r="A4897" t="s">
        <v>1244</v>
      </c>
      <c r="B4897" s="1" t="s">
        <v>1606</v>
      </c>
      <c r="C4897" s="291" t="s">
        <v>1621</v>
      </c>
      <c r="D4897" s="1">
        <v>0</v>
      </c>
      <c r="E4897" s="1" t="s">
        <v>2469</v>
      </c>
      <c r="J4897" s="64" t="s">
        <v>834</v>
      </c>
      <c r="K4897" s="64" t="s">
        <v>1235</v>
      </c>
      <c r="L4897" s="64" t="s">
        <v>956</v>
      </c>
      <c r="M4897" s="64" t="s">
        <v>837</v>
      </c>
      <c r="N4897" s="64">
        <v>25.9</v>
      </c>
    </row>
    <row r="4898" spans="1:14" x14ac:dyDescent="0.25">
      <c r="A4898" t="s">
        <v>1244</v>
      </c>
      <c r="B4898" s="1" t="s">
        <v>1606</v>
      </c>
      <c r="C4898" s="291" t="s">
        <v>1622</v>
      </c>
      <c r="D4898" s="1">
        <v>0</v>
      </c>
      <c r="E4898" s="1" t="s">
        <v>2514</v>
      </c>
      <c r="J4898" s="64" t="s">
        <v>834</v>
      </c>
      <c r="K4898" s="64" t="s">
        <v>1235</v>
      </c>
      <c r="L4898" s="64" t="s">
        <v>957</v>
      </c>
      <c r="M4898" s="64" t="s">
        <v>837</v>
      </c>
      <c r="N4898" s="64">
        <v>25</v>
      </c>
    </row>
    <row r="4899" spans="1:14" x14ac:dyDescent="0.25">
      <c r="A4899" t="s">
        <v>1244</v>
      </c>
      <c r="B4899" s="1" t="s">
        <v>1606</v>
      </c>
      <c r="C4899" s="291" t="s">
        <v>1623</v>
      </c>
      <c r="D4899" s="1">
        <v>0</v>
      </c>
      <c r="E4899" s="1" t="s">
        <v>2502</v>
      </c>
      <c r="J4899" s="64" t="s">
        <v>834</v>
      </c>
      <c r="K4899" s="64" t="s">
        <v>1235</v>
      </c>
      <c r="L4899" s="64" t="s">
        <v>958</v>
      </c>
      <c r="M4899" s="64" t="s">
        <v>837</v>
      </c>
      <c r="N4899" s="64">
        <v>25.4</v>
      </c>
    </row>
    <row r="4900" spans="1:14" x14ac:dyDescent="0.25">
      <c r="A4900" t="s">
        <v>1244</v>
      </c>
      <c r="B4900" s="1" t="s">
        <v>1606</v>
      </c>
      <c r="C4900" s="291" t="s">
        <v>1624</v>
      </c>
      <c r="D4900" s="1">
        <v>0</v>
      </c>
      <c r="E4900" s="1" t="s">
        <v>2515</v>
      </c>
      <c r="J4900" s="64" t="s">
        <v>834</v>
      </c>
      <c r="K4900" s="64" t="s">
        <v>1235</v>
      </c>
      <c r="L4900" s="64" t="s">
        <v>963</v>
      </c>
      <c r="M4900" s="64">
        <v>0</v>
      </c>
      <c r="N4900" s="64" t="s">
        <v>98</v>
      </c>
    </row>
    <row r="4901" spans="1:14" x14ac:dyDescent="0.25">
      <c r="A4901" t="s">
        <v>1244</v>
      </c>
      <c r="B4901" s="1" t="s">
        <v>1606</v>
      </c>
      <c r="C4901" s="291" t="s">
        <v>1625</v>
      </c>
      <c r="D4901" s="1">
        <v>0</v>
      </c>
      <c r="E4901" s="1" t="s">
        <v>2516</v>
      </c>
      <c r="J4901" s="64" t="s">
        <v>834</v>
      </c>
      <c r="K4901" s="64" t="s">
        <v>1235</v>
      </c>
      <c r="L4901" s="64" t="s">
        <v>965</v>
      </c>
      <c r="M4901" s="64">
        <v>0</v>
      </c>
      <c r="N4901" s="64" t="s">
        <v>98</v>
      </c>
    </row>
    <row r="4902" spans="1:14" x14ac:dyDescent="0.25">
      <c r="A4902" t="s">
        <v>1244</v>
      </c>
      <c r="B4902" s="1" t="s">
        <v>1606</v>
      </c>
      <c r="C4902" s="291" t="s">
        <v>1626</v>
      </c>
      <c r="D4902" s="1">
        <v>0</v>
      </c>
      <c r="E4902" s="1" t="s">
        <v>2517</v>
      </c>
      <c r="J4902" s="64" t="s">
        <v>834</v>
      </c>
      <c r="K4902" s="64" t="s">
        <v>1235</v>
      </c>
      <c r="L4902" s="64" t="s">
        <v>966</v>
      </c>
      <c r="M4902" s="64" t="s">
        <v>837</v>
      </c>
      <c r="N4902" s="64">
        <v>43.9</v>
      </c>
    </row>
    <row r="4903" spans="1:14" x14ac:dyDescent="0.25">
      <c r="A4903" t="s">
        <v>1244</v>
      </c>
      <c r="B4903" s="1" t="s">
        <v>1606</v>
      </c>
      <c r="C4903" s="291" t="s">
        <v>1627</v>
      </c>
      <c r="D4903" s="1">
        <v>0</v>
      </c>
      <c r="E4903" s="1" t="s">
        <v>2518</v>
      </c>
      <c r="J4903" s="64" t="s">
        <v>834</v>
      </c>
      <c r="K4903" s="64" t="s">
        <v>1235</v>
      </c>
      <c r="L4903" s="64" t="s">
        <v>967</v>
      </c>
      <c r="M4903" s="64" t="s">
        <v>837</v>
      </c>
      <c r="N4903" s="64">
        <v>41</v>
      </c>
    </row>
    <row r="4904" spans="1:14" x14ac:dyDescent="0.25">
      <c r="A4904" t="s">
        <v>1244</v>
      </c>
      <c r="B4904" s="1" t="s">
        <v>1606</v>
      </c>
      <c r="C4904" s="291" t="s">
        <v>1656</v>
      </c>
      <c r="D4904" s="1">
        <v>0</v>
      </c>
      <c r="E4904" s="1" t="s">
        <v>2427</v>
      </c>
      <c r="J4904" s="64" t="s">
        <v>834</v>
      </c>
      <c r="K4904" s="64" t="s">
        <v>1236</v>
      </c>
      <c r="L4904" s="64" t="s">
        <v>1196</v>
      </c>
      <c r="M4904" s="64" t="s">
        <v>837</v>
      </c>
      <c r="N4904" s="64">
        <v>11.6</v>
      </c>
    </row>
    <row r="4905" spans="1:14" x14ac:dyDescent="0.25">
      <c r="A4905" t="s">
        <v>1244</v>
      </c>
      <c r="B4905" s="1" t="s">
        <v>1606</v>
      </c>
      <c r="C4905" s="291" t="s">
        <v>1657</v>
      </c>
      <c r="D4905" s="1">
        <v>0</v>
      </c>
      <c r="E4905" s="1" t="s">
        <v>2519</v>
      </c>
      <c r="J4905" s="64" t="s">
        <v>834</v>
      </c>
      <c r="K4905" s="64" t="s">
        <v>1236</v>
      </c>
      <c r="L4905" s="64" t="s">
        <v>1197</v>
      </c>
      <c r="M4905" s="64" t="s">
        <v>837</v>
      </c>
      <c r="N4905" s="64">
        <v>21.5</v>
      </c>
    </row>
    <row r="4906" spans="1:14" x14ac:dyDescent="0.25">
      <c r="A4906" t="s">
        <v>1244</v>
      </c>
      <c r="B4906" s="1" t="s">
        <v>1606</v>
      </c>
      <c r="C4906" s="291" t="s">
        <v>1658</v>
      </c>
      <c r="D4906" s="1">
        <v>0</v>
      </c>
      <c r="E4906" s="1" t="s">
        <v>2520</v>
      </c>
      <c r="J4906" s="64" t="s">
        <v>834</v>
      </c>
      <c r="K4906" s="64" t="s">
        <v>1236</v>
      </c>
      <c r="L4906" s="64" t="s">
        <v>1198</v>
      </c>
      <c r="M4906" s="64" t="s">
        <v>837</v>
      </c>
      <c r="N4906" s="64">
        <v>25.4</v>
      </c>
    </row>
    <row r="4907" spans="1:14" x14ac:dyDescent="0.25">
      <c r="A4907" t="s">
        <v>1244</v>
      </c>
      <c r="B4907" s="1" t="s">
        <v>1606</v>
      </c>
      <c r="C4907" s="291" t="s">
        <v>1659</v>
      </c>
      <c r="D4907" s="1">
        <v>0</v>
      </c>
      <c r="E4907" s="1" t="s">
        <v>2452</v>
      </c>
      <c r="J4907" s="64" t="s">
        <v>834</v>
      </c>
      <c r="K4907" s="64" t="s">
        <v>1236</v>
      </c>
      <c r="L4907" s="64" t="s">
        <v>1199</v>
      </c>
      <c r="M4907" s="64" t="s">
        <v>837</v>
      </c>
      <c r="N4907" s="64">
        <v>31.6</v>
      </c>
    </row>
    <row r="4908" spans="1:14" x14ac:dyDescent="0.25">
      <c r="A4908" t="s">
        <v>1244</v>
      </c>
      <c r="B4908" s="1" t="s">
        <v>1606</v>
      </c>
      <c r="C4908" s="291" t="s">
        <v>1660</v>
      </c>
      <c r="D4908" s="1">
        <v>0</v>
      </c>
      <c r="E4908" s="1" t="s">
        <v>2521</v>
      </c>
      <c r="J4908" s="64" t="s">
        <v>834</v>
      </c>
      <c r="K4908" s="64" t="s">
        <v>1236</v>
      </c>
      <c r="L4908" s="64" t="s">
        <v>1200</v>
      </c>
      <c r="M4908" s="64" t="s">
        <v>837</v>
      </c>
      <c r="N4908" s="64">
        <v>42.5</v>
      </c>
    </row>
    <row r="4909" spans="1:14" x14ac:dyDescent="0.25">
      <c r="A4909" t="s">
        <v>1244</v>
      </c>
      <c r="B4909" s="1" t="s">
        <v>1606</v>
      </c>
      <c r="C4909" s="291" t="s">
        <v>1661</v>
      </c>
      <c r="D4909" s="1">
        <v>0</v>
      </c>
      <c r="E4909" s="1" t="s">
        <v>2522</v>
      </c>
      <c r="J4909" s="64" t="s">
        <v>834</v>
      </c>
      <c r="K4909" s="64" t="s">
        <v>1236</v>
      </c>
      <c r="L4909" s="64" t="s">
        <v>915</v>
      </c>
      <c r="M4909" s="64">
        <v>0</v>
      </c>
      <c r="N4909" s="64" t="s">
        <v>98</v>
      </c>
    </row>
    <row r="4910" spans="1:14" x14ac:dyDescent="0.25">
      <c r="A4910" t="s">
        <v>1244</v>
      </c>
      <c r="B4910" s="1" t="s">
        <v>1606</v>
      </c>
      <c r="C4910" s="291" t="s">
        <v>1669</v>
      </c>
      <c r="D4910" s="1">
        <v>0</v>
      </c>
      <c r="E4910" s="1" t="s">
        <v>2529</v>
      </c>
      <c r="J4910" s="64" t="s">
        <v>834</v>
      </c>
      <c r="K4910" s="64" t="s">
        <v>1236</v>
      </c>
      <c r="L4910" s="64" t="s">
        <v>917</v>
      </c>
      <c r="M4910" s="64">
        <v>0</v>
      </c>
      <c r="N4910" s="64" t="s">
        <v>98</v>
      </c>
    </row>
    <row r="4911" spans="1:14" x14ac:dyDescent="0.25">
      <c r="A4911" t="s">
        <v>1244</v>
      </c>
      <c r="B4911" s="1" t="s">
        <v>1606</v>
      </c>
      <c r="C4911" s="291" t="s">
        <v>1663</v>
      </c>
      <c r="D4911" s="1">
        <v>0</v>
      </c>
      <c r="E4911" s="1" t="s">
        <v>2524</v>
      </c>
      <c r="J4911" s="64" t="s">
        <v>834</v>
      </c>
      <c r="K4911" s="64" t="s">
        <v>1236</v>
      </c>
      <c r="L4911" s="64" t="s">
        <v>919</v>
      </c>
      <c r="M4911" s="64">
        <v>0</v>
      </c>
      <c r="N4911" s="64" t="s">
        <v>98</v>
      </c>
    </row>
    <row r="4912" spans="1:14" x14ac:dyDescent="0.25">
      <c r="A4912" t="s">
        <v>1244</v>
      </c>
      <c r="B4912" s="1" t="s">
        <v>1606</v>
      </c>
      <c r="C4912" s="291" t="s">
        <v>1664</v>
      </c>
      <c r="D4912" s="1">
        <v>0</v>
      </c>
      <c r="E4912" s="1" t="s">
        <v>2525</v>
      </c>
      <c r="J4912" s="64" t="s">
        <v>834</v>
      </c>
      <c r="K4912" s="64" t="s">
        <v>1236</v>
      </c>
      <c r="L4912" s="64" t="s">
        <v>920</v>
      </c>
      <c r="M4912" s="64" t="s">
        <v>837</v>
      </c>
      <c r="N4912" s="64">
        <v>10.8</v>
      </c>
    </row>
    <row r="4913" spans="1:14" x14ac:dyDescent="0.25">
      <c r="A4913" t="s">
        <v>1244</v>
      </c>
      <c r="B4913" s="1" t="s">
        <v>1606</v>
      </c>
      <c r="C4913" s="291" t="s">
        <v>1665</v>
      </c>
      <c r="D4913" s="1">
        <v>0</v>
      </c>
      <c r="E4913" s="1" t="s">
        <v>2520</v>
      </c>
      <c r="J4913" s="64" t="s">
        <v>834</v>
      </c>
      <c r="K4913" s="64" t="s">
        <v>1236</v>
      </c>
      <c r="L4913" s="64" t="s">
        <v>921</v>
      </c>
      <c r="M4913" s="64" t="s">
        <v>837</v>
      </c>
      <c r="N4913" s="64">
        <v>13.1</v>
      </c>
    </row>
    <row r="4914" spans="1:14" x14ac:dyDescent="0.25">
      <c r="A4914" t="s">
        <v>1244</v>
      </c>
      <c r="B4914" s="1" t="s">
        <v>1606</v>
      </c>
      <c r="C4914" s="291" t="s">
        <v>1666</v>
      </c>
      <c r="D4914" s="1">
        <v>0</v>
      </c>
      <c r="E4914" s="1" t="s">
        <v>2526</v>
      </c>
      <c r="J4914" s="64" t="s">
        <v>834</v>
      </c>
      <c r="K4914" s="64" t="s">
        <v>1236</v>
      </c>
      <c r="L4914" s="64" t="s">
        <v>922</v>
      </c>
      <c r="M4914" s="64" t="s">
        <v>837</v>
      </c>
      <c r="N4914" s="64">
        <v>13.3</v>
      </c>
    </row>
    <row r="4915" spans="1:14" x14ac:dyDescent="0.25">
      <c r="A4915" t="s">
        <v>1244</v>
      </c>
      <c r="B4915" s="1" t="s">
        <v>1606</v>
      </c>
      <c r="C4915" s="291" t="s">
        <v>1667</v>
      </c>
      <c r="D4915" s="1">
        <v>0</v>
      </c>
      <c r="E4915" s="1" t="s">
        <v>2527</v>
      </c>
      <c r="J4915" s="64" t="s">
        <v>834</v>
      </c>
      <c r="K4915" s="64" t="s">
        <v>1236</v>
      </c>
      <c r="L4915" s="64" t="s">
        <v>927</v>
      </c>
      <c r="M4915" s="64">
        <v>0</v>
      </c>
      <c r="N4915" s="64" t="s">
        <v>98</v>
      </c>
    </row>
    <row r="4916" spans="1:14" x14ac:dyDescent="0.25">
      <c r="A4916" t="s">
        <v>1244</v>
      </c>
      <c r="B4916" s="1" t="s">
        <v>1606</v>
      </c>
      <c r="C4916" s="291" t="s">
        <v>1668</v>
      </c>
      <c r="D4916" s="1">
        <v>0</v>
      </c>
      <c r="E4916" s="1" t="s">
        <v>2528</v>
      </c>
      <c r="J4916" s="64" t="s">
        <v>834</v>
      </c>
      <c r="K4916" s="64" t="s">
        <v>1236</v>
      </c>
      <c r="L4916" s="64" t="s">
        <v>929</v>
      </c>
      <c r="M4916" s="64">
        <v>0</v>
      </c>
      <c r="N4916" s="64" t="s">
        <v>98</v>
      </c>
    </row>
    <row r="4917" spans="1:14" x14ac:dyDescent="0.25">
      <c r="A4917" t="s">
        <v>1244</v>
      </c>
      <c r="B4917" s="1" t="s">
        <v>1606</v>
      </c>
      <c r="C4917" s="291" t="s">
        <v>1662</v>
      </c>
      <c r="D4917" s="1">
        <v>0</v>
      </c>
      <c r="E4917" s="1" t="s">
        <v>2523</v>
      </c>
      <c r="J4917" s="64" t="s">
        <v>834</v>
      </c>
      <c r="K4917" s="64" t="s">
        <v>1236</v>
      </c>
      <c r="L4917" s="64" t="s">
        <v>931</v>
      </c>
      <c r="M4917" s="64">
        <v>0</v>
      </c>
      <c r="N4917" s="64" t="s">
        <v>98</v>
      </c>
    </row>
    <row r="4918" spans="1:14" x14ac:dyDescent="0.25">
      <c r="A4918" t="s">
        <v>1244</v>
      </c>
      <c r="B4918" s="1" t="s">
        <v>1710</v>
      </c>
      <c r="C4918" s="291" t="s">
        <v>1720</v>
      </c>
      <c r="D4918" s="1">
        <v>0</v>
      </c>
      <c r="E4918" s="1" t="s">
        <v>2538</v>
      </c>
      <c r="J4918" s="64" t="s">
        <v>834</v>
      </c>
      <c r="K4918" s="64" t="s">
        <v>1236</v>
      </c>
      <c r="L4918" s="64" t="s">
        <v>932</v>
      </c>
      <c r="M4918" s="64" t="s">
        <v>837</v>
      </c>
      <c r="N4918" s="64">
        <v>13.5</v>
      </c>
    </row>
    <row r="4919" spans="1:14" x14ac:dyDescent="0.25">
      <c r="A4919" t="s">
        <v>1244</v>
      </c>
      <c r="B4919" s="1" t="s">
        <v>1710</v>
      </c>
      <c r="C4919" s="291" t="s">
        <v>1716</v>
      </c>
      <c r="D4919" s="1">
        <v>0</v>
      </c>
      <c r="E4919" s="1" t="s">
        <v>2534</v>
      </c>
      <c r="J4919" s="64" t="s">
        <v>834</v>
      </c>
      <c r="K4919" s="64" t="s">
        <v>1236</v>
      </c>
      <c r="L4919" s="64" t="s">
        <v>933</v>
      </c>
      <c r="M4919" s="64" t="s">
        <v>837</v>
      </c>
      <c r="N4919" s="64">
        <v>15.2</v>
      </c>
    </row>
    <row r="4920" spans="1:14" x14ac:dyDescent="0.25">
      <c r="A4920" t="s">
        <v>1244</v>
      </c>
      <c r="B4920" s="1" t="s">
        <v>1710</v>
      </c>
      <c r="C4920" s="291" t="s">
        <v>1713</v>
      </c>
      <c r="D4920" s="1">
        <v>0</v>
      </c>
      <c r="E4920" s="1" t="s">
        <v>2532</v>
      </c>
      <c r="J4920" s="64" t="s">
        <v>834</v>
      </c>
      <c r="K4920" s="64" t="s">
        <v>1236</v>
      </c>
      <c r="L4920" s="64" t="s">
        <v>934</v>
      </c>
      <c r="M4920" s="64" t="s">
        <v>837</v>
      </c>
      <c r="N4920" s="64">
        <v>14.8</v>
      </c>
    </row>
    <row r="4921" spans="1:14" x14ac:dyDescent="0.25">
      <c r="A4921" t="s">
        <v>1244</v>
      </c>
      <c r="B4921" s="1" t="s">
        <v>1710</v>
      </c>
      <c r="C4921" s="291" t="s">
        <v>1719</v>
      </c>
      <c r="D4921" s="1">
        <v>0</v>
      </c>
      <c r="E4921" s="1" t="s">
        <v>2537</v>
      </c>
      <c r="J4921" s="64" t="s">
        <v>834</v>
      </c>
      <c r="K4921" s="64" t="s">
        <v>1236</v>
      </c>
      <c r="L4921" s="64" t="s">
        <v>939</v>
      </c>
      <c r="M4921" s="64">
        <v>0</v>
      </c>
      <c r="N4921" s="64" t="s">
        <v>98</v>
      </c>
    </row>
    <row r="4922" spans="1:14" x14ac:dyDescent="0.25">
      <c r="A4922" t="s">
        <v>1244</v>
      </c>
      <c r="B4922" s="1" t="s">
        <v>1710</v>
      </c>
      <c r="C4922" s="291" t="s">
        <v>1718</v>
      </c>
      <c r="D4922" s="1">
        <v>0</v>
      </c>
      <c r="E4922" s="1" t="s">
        <v>2536</v>
      </c>
      <c r="J4922" s="64" t="s">
        <v>834</v>
      </c>
      <c r="K4922" s="64" t="s">
        <v>1236</v>
      </c>
      <c r="L4922" s="64" t="s">
        <v>941</v>
      </c>
      <c r="M4922" s="64">
        <v>0</v>
      </c>
      <c r="N4922" s="64" t="s">
        <v>98</v>
      </c>
    </row>
    <row r="4923" spans="1:14" x14ac:dyDescent="0.25">
      <c r="A4923" t="s">
        <v>1244</v>
      </c>
      <c r="B4923" s="1" t="s">
        <v>1710</v>
      </c>
      <c r="C4923" s="291" t="s">
        <v>1717</v>
      </c>
      <c r="D4923" s="1">
        <v>0</v>
      </c>
      <c r="E4923" s="1" t="s">
        <v>2535</v>
      </c>
      <c r="J4923" s="64" t="s">
        <v>834</v>
      </c>
      <c r="K4923" s="64" t="s">
        <v>1236</v>
      </c>
      <c r="L4923" s="64" t="s">
        <v>943</v>
      </c>
      <c r="M4923" s="64">
        <v>0</v>
      </c>
      <c r="N4923" s="64" t="s">
        <v>98</v>
      </c>
    </row>
    <row r="4924" spans="1:14" x14ac:dyDescent="0.25">
      <c r="A4924" t="s">
        <v>1244</v>
      </c>
      <c r="B4924" s="1" t="s">
        <v>1710</v>
      </c>
      <c r="C4924" s="291" t="s">
        <v>1715</v>
      </c>
      <c r="D4924" s="1">
        <v>0</v>
      </c>
      <c r="E4924" s="1" t="s">
        <v>2533</v>
      </c>
      <c r="J4924" s="64" t="s">
        <v>834</v>
      </c>
      <c r="K4924" s="64" t="s">
        <v>1236</v>
      </c>
      <c r="L4924" s="64" t="s">
        <v>944</v>
      </c>
      <c r="M4924" s="64" t="s">
        <v>837</v>
      </c>
      <c r="N4924" s="64">
        <v>21.1</v>
      </c>
    </row>
    <row r="4925" spans="1:14" x14ac:dyDescent="0.25">
      <c r="A4925" t="s">
        <v>1244</v>
      </c>
      <c r="B4925" s="1" t="s">
        <v>1710</v>
      </c>
      <c r="C4925" s="291" t="s">
        <v>1723</v>
      </c>
      <c r="D4925" s="1">
        <v>0</v>
      </c>
      <c r="E4925" s="1" t="s">
        <v>2486</v>
      </c>
      <c r="J4925" s="64" t="s">
        <v>834</v>
      </c>
      <c r="K4925" s="64" t="s">
        <v>1236</v>
      </c>
      <c r="L4925" s="64" t="s">
        <v>945</v>
      </c>
      <c r="M4925" s="64" t="s">
        <v>837</v>
      </c>
      <c r="N4925" s="64">
        <v>22</v>
      </c>
    </row>
    <row r="4926" spans="1:14" x14ac:dyDescent="0.25">
      <c r="A4926" t="s">
        <v>1244</v>
      </c>
      <c r="B4926" s="1" t="s">
        <v>1710</v>
      </c>
      <c r="C4926" s="291" t="s">
        <v>1722</v>
      </c>
      <c r="D4926" s="1">
        <v>0</v>
      </c>
      <c r="E4926" s="1" t="s">
        <v>2467</v>
      </c>
      <c r="J4926" s="64" t="s">
        <v>834</v>
      </c>
      <c r="K4926" s="64" t="s">
        <v>1236</v>
      </c>
      <c r="L4926" s="64" t="s">
        <v>946</v>
      </c>
      <c r="M4926" s="64" t="s">
        <v>837</v>
      </c>
      <c r="N4926" s="64">
        <v>22.9</v>
      </c>
    </row>
    <row r="4927" spans="1:14" x14ac:dyDescent="0.25">
      <c r="A4927" t="s">
        <v>1244</v>
      </c>
      <c r="B4927" s="1" t="s">
        <v>1710</v>
      </c>
      <c r="C4927" s="291" t="s">
        <v>1714</v>
      </c>
      <c r="D4927" s="1">
        <v>0</v>
      </c>
      <c r="E4927" s="1" t="s">
        <v>2531</v>
      </c>
      <c r="J4927" s="64" t="s">
        <v>834</v>
      </c>
      <c r="K4927" s="64" t="s">
        <v>1236</v>
      </c>
      <c r="L4927" s="64" t="s">
        <v>951</v>
      </c>
      <c r="M4927" s="64">
        <v>0</v>
      </c>
      <c r="N4927" s="64" t="s">
        <v>98</v>
      </c>
    </row>
    <row r="4928" spans="1:14" x14ac:dyDescent="0.25">
      <c r="A4928" t="s">
        <v>1244</v>
      </c>
      <c r="B4928" s="1" t="s">
        <v>1710</v>
      </c>
      <c r="C4928" s="291" t="s">
        <v>1724</v>
      </c>
      <c r="D4928" s="1">
        <v>0</v>
      </c>
      <c r="E4928" s="1" t="s">
        <v>2540</v>
      </c>
      <c r="J4928" s="64" t="s">
        <v>834</v>
      </c>
      <c r="K4928" s="64" t="s">
        <v>1236</v>
      </c>
      <c r="L4928" s="64" t="s">
        <v>953</v>
      </c>
      <c r="M4928" s="64">
        <v>0</v>
      </c>
      <c r="N4928" s="64" t="s">
        <v>98</v>
      </c>
    </row>
    <row r="4929" spans="1:14" x14ac:dyDescent="0.25">
      <c r="A4929" t="s">
        <v>1244</v>
      </c>
      <c r="B4929" s="1" t="s">
        <v>1710</v>
      </c>
      <c r="C4929" s="291" t="s">
        <v>1721</v>
      </c>
      <c r="D4929" s="1">
        <v>0</v>
      </c>
      <c r="E4929" s="1" t="s">
        <v>2539</v>
      </c>
      <c r="J4929" s="64" t="s">
        <v>834</v>
      </c>
      <c r="K4929" s="64" t="s">
        <v>1236</v>
      </c>
      <c r="L4929" s="64" t="s">
        <v>955</v>
      </c>
      <c r="M4929" s="64">
        <v>0</v>
      </c>
      <c r="N4929" s="64" t="s">
        <v>98</v>
      </c>
    </row>
    <row r="4930" spans="1:14" x14ac:dyDescent="0.25">
      <c r="A4930" t="s">
        <v>1244</v>
      </c>
      <c r="B4930" s="1" t="s">
        <v>1710</v>
      </c>
      <c r="C4930" s="291" t="s">
        <v>1728</v>
      </c>
      <c r="D4930" s="1">
        <v>0</v>
      </c>
      <c r="E4930" s="1" t="s">
        <v>2543</v>
      </c>
      <c r="J4930" s="64" t="s">
        <v>834</v>
      </c>
      <c r="K4930" s="64" t="s">
        <v>1236</v>
      </c>
      <c r="L4930" s="64" t="s">
        <v>956</v>
      </c>
      <c r="M4930" s="64" t="s">
        <v>837</v>
      </c>
      <c r="N4930" s="64">
        <v>32.5</v>
      </c>
    </row>
    <row r="4931" spans="1:14" x14ac:dyDescent="0.25">
      <c r="A4931" t="s">
        <v>1244</v>
      </c>
      <c r="B4931" s="1" t="s">
        <v>1710</v>
      </c>
      <c r="C4931" s="291" t="s">
        <v>1729</v>
      </c>
      <c r="D4931" s="1">
        <v>0</v>
      </c>
      <c r="E4931" s="1" t="s">
        <v>2544</v>
      </c>
      <c r="J4931" s="64" t="s">
        <v>834</v>
      </c>
      <c r="K4931" s="64" t="s">
        <v>1236</v>
      </c>
      <c r="L4931" s="64" t="s">
        <v>957</v>
      </c>
      <c r="M4931" s="64" t="s">
        <v>837</v>
      </c>
      <c r="N4931" s="64">
        <v>33.299999999999997</v>
      </c>
    </row>
    <row r="4932" spans="1:14" x14ac:dyDescent="0.25">
      <c r="A4932" t="s">
        <v>1244</v>
      </c>
      <c r="B4932" s="1" t="s">
        <v>1710</v>
      </c>
      <c r="C4932" s="291" t="s">
        <v>1727</v>
      </c>
      <c r="D4932" s="1">
        <v>0</v>
      </c>
      <c r="E4932" s="1" t="s">
        <v>2426</v>
      </c>
      <c r="J4932" s="64" t="s">
        <v>834</v>
      </c>
      <c r="K4932" s="64" t="s">
        <v>1236</v>
      </c>
      <c r="L4932" s="64" t="s">
        <v>958</v>
      </c>
      <c r="M4932" s="64" t="s">
        <v>837</v>
      </c>
      <c r="N4932" s="64">
        <v>32.1</v>
      </c>
    </row>
    <row r="4933" spans="1:14" x14ac:dyDescent="0.25">
      <c r="A4933" t="s">
        <v>1244</v>
      </c>
      <c r="B4933" s="1" t="s">
        <v>1710</v>
      </c>
      <c r="C4933" s="291" t="s">
        <v>1711</v>
      </c>
      <c r="D4933" s="1">
        <v>0</v>
      </c>
      <c r="E4933" s="1" t="s">
        <v>2530</v>
      </c>
      <c r="J4933" s="64" t="s">
        <v>834</v>
      </c>
      <c r="K4933" s="64" t="s">
        <v>1237</v>
      </c>
      <c r="L4933" s="64" t="s">
        <v>1197</v>
      </c>
      <c r="M4933" s="64" t="s">
        <v>837</v>
      </c>
      <c r="N4933" s="64">
        <v>21.5</v>
      </c>
    </row>
    <row r="4934" spans="1:14" x14ac:dyDescent="0.25">
      <c r="A4934" t="s">
        <v>1244</v>
      </c>
      <c r="B4934" s="1" t="s">
        <v>1710</v>
      </c>
      <c r="C4934" s="291" t="s">
        <v>1725</v>
      </c>
      <c r="D4934" s="1">
        <v>0</v>
      </c>
      <c r="E4934" s="1" t="s">
        <v>2541</v>
      </c>
      <c r="J4934" s="64" t="s">
        <v>834</v>
      </c>
      <c r="K4934" s="64" t="s">
        <v>1237</v>
      </c>
      <c r="L4934" s="64" t="s">
        <v>1198</v>
      </c>
      <c r="M4934" s="64" t="s">
        <v>837</v>
      </c>
      <c r="N4934" s="64">
        <v>25.4</v>
      </c>
    </row>
    <row r="4935" spans="1:14" x14ac:dyDescent="0.25">
      <c r="A4935" t="s">
        <v>1244</v>
      </c>
      <c r="B4935" s="1" t="s">
        <v>1710</v>
      </c>
      <c r="C4935" s="291" t="s">
        <v>1726</v>
      </c>
      <c r="D4935" s="1">
        <v>0</v>
      </c>
      <c r="E4935" s="1" t="s">
        <v>2542</v>
      </c>
      <c r="J4935" s="64" t="s">
        <v>834</v>
      </c>
      <c r="K4935" s="64" t="s">
        <v>1237</v>
      </c>
      <c r="L4935" s="64" t="s">
        <v>1199</v>
      </c>
      <c r="M4935" s="64" t="s">
        <v>837</v>
      </c>
      <c r="N4935" s="64">
        <v>31.6</v>
      </c>
    </row>
    <row r="4936" spans="1:14" x14ac:dyDescent="0.25">
      <c r="A4936" t="s">
        <v>1244</v>
      </c>
      <c r="B4936" s="1" t="s">
        <v>1710</v>
      </c>
      <c r="C4936" s="291" t="s">
        <v>1732</v>
      </c>
      <c r="D4936" s="1">
        <v>0</v>
      </c>
      <c r="E4936" s="1" t="s">
        <v>2545</v>
      </c>
      <c r="J4936" s="64" t="s">
        <v>834</v>
      </c>
      <c r="K4936" s="64" t="s">
        <v>1237</v>
      </c>
      <c r="L4936" s="64" t="s">
        <v>1200</v>
      </c>
      <c r="M4936" s="64" t="s">
        <v>837</v>
      </c>
      <c r="N4936" s="64">
        <v>42.5</v>
      </c>
    </row>
    <row r="4937" spans="1:14" x14ac:dyDescent="0.25">
      <c r="A4937" t="s">
        <v>1244</v>
      </c>
      <c r="B4937" s="1" t="s">
        <v>1710</v>
      </c>
      <c r="C4937" s="291" t="s">
        <v>1733</v>
      </c>
      <c r="D4937" s="1">
        <v>0</v>
      </c>
      <c r="E4937" s="1" t="s">
        <v>2546</v>
      </c>
      <c r="J4937" s="64" t="s">
        <v>834</v>
      </c>
      <c r="K4937" s="64" t="s">
        <v>1237</v>
      </c>
      <c r="L4937" s="64" t="s">
        <v>927</v>
      </c>
      <c r="M4937" s="64">
        <v>0</v>
      </c>
      <c r="N4937" s="64" t="s">
        <v>98</v>
      </c>
    </row>
    <row r="4938" spans="1:14" x14ac:dyDescent="0.25">
      <c r="A4938" t="s">
        <v>1244</v>
      </c>
      <c r="B4938" s="1" t="s">
        <v>1710</v>
      </c>
      <c r="C4938" s="291" t="s">
        <v>1734</v>
      </c>
      <c r="D4938" s="1">
        <v>0</v>
      </c>
      <c r="E4938" s="1" t="s">
        <v>2547</v>
      </c>
      <c r="J4938" s="64" t="s">
        <v>834</v>
      </c>
      <c r="K4938" s="64" t="s">
        <v>1237</v>
      </c>
      <c r="L4938" s="64" t="s">
        <v>929</v>
      </c>
      <c r="M4938" s="64">
        <v>0</v>
      </c>
      <c r="N4938" s="64" t="s">
        <v>98</v>
      </c>
    </row>
    <row r="4939" spans="1:14" x14ac:dyDescent="0.25">
      <c r="A4939" t="s">
        <v>1244</v>
      </c>
      <c r="B4939" s="1" t="s">
        <v>1710</v>
      </c>
      <c r="C4939" s="291" t="s">
        <v>1735</v>
      </c>
      <c r="D4939" s="1">
        <v>0</v>
      </c>
      <c r="E4939" s="1" t="s">
        <v>2548</v>
      </c>
      <c r="J4939" s="64" t="s">
        <v>834</v>
      </c>
      <c r="K4939" s="64" t="s">
        <v>1237</v>
      </c>
      <c r="L4939" s="64" t="s">
        <v>931</v>
      </c>
      <c r="M4939" s="64">
        <v>0</v>
      </c>
      <c r="N4939" s="64" t="s">
        <v>98</v>
      </c>
    </row>
    <row r="4940" spans="1:14" x14ac:dyDescent="0.25">
      <c r="A4940" t="s">
        <v>1244</v>
      </c>
      <c r="B4940" s="1" t="s">
        <v>1710</v>
      </c>
      <c r="C4940" s="291" t="s">
        <v>1731</v>
      </c>
      <c r="D4940" s="1">
        <v>0</v>
      </c>
      <c r="E4940" s="1" t="s">
        <v>2475</v>
      </c>
      <c r="J4940" s="64" t="s">
        <v>834</v>
      </c>
      <c r="K4940" s="64" t="s">
        <v>1237</v>
      </c>
      <c r="L4940" s="64" t="s">
        <v>932</v>
      </c>
      <c r="M4940" s="64" t="s">
        <v>837</v>
      </c>
      <c r="N4940" s="64">
        <v>11.5</v>
      </c>
    </row>
    <row r="4941" spans="1:14" x14ac:dyDescent="0.25">
      <c r="A4941" t="s">
        <v>1244</v>
      </c>
      <c r="B4941" s="1" t="s">
        <v>1710</v>
      </c>
      <c r="C4941" s="291" t="s">
        <v>1712</v>
      </c>
      <c r="D4941" s="1">
        <v>0</v>
      </c>
      <c r="E4941" s="1" t="s">
        <v>2531</v>
      </c>
      <c r="J4941" s="64" t="s">
        <v>834</v>
      </c>
      <c r="K4941" s="64" t="s">
        <v>1237</v>
      </c>
      <c r="L4941" s="64" t="s">
        <v>933</v>
      </c>
      <c r="M4941" s="64" t="s">
        <v>837</v>
      </c>
      <c r="N4941" s="64">
        <v>10.8</v>
      </c>
    </row>
    <row r="4942" spans="1:14" x14ac:dyDescent="0.25">
      <c r="A4942" t="s">
        <v>1244</v>
      </c>
      <c r="B4942" s="1" t="s">
        <v>1710</v>
      </c>
      <c r="C4942" s="291" t="s">
        <v>1730</v>
      </c>
      <c r="D4942" s="1">
        <v>0</v>
      </c>
      <c r="E4942" s="1" t="s">
        <v>2532</v>
      </c>
      <c r="J4942" s="64" t="s">
        <v>834</v>
      </c>
      <c r="K4942" s="64" t="s">
        <v>1237</v>
      </c>
      <c r="L4942" s="64" t="s">
        <v>934</v>
      </c>
      <c r="M4942" s="64" t="s">
        <v>837</v>
      </c>
      <c r="N4942" s="64">
        <v>11.6</v>
      </c>
    </row>
    <row r="4943" spans="1:14" x14ac:dyDescent="0.25">
      <c r="A4943" t="s">
        <v>1244</v>
      </c>
      <c r="B4943" s="1" t="s">
        <v>1736</v>
      </c>
      <c r="C4943" s="291" t="s">
        <v>1740</v>
      </c>
      <c r="D4943" s="1">
        <v>0</v>
      </c>
      <c r="E4943" s="1" t="s">
        <v>2551</v>
      </c>
      <c r="J4943" s="64" t="s">
        <v>834</v>
      </c>
      <c r="K4943" s="64" t="s">
        <v>1237</v>
      </c>
      <c r="L4943" s="64" t="s">
        <v>939</v>
      </c>
      <c r="M4943" s="64">
        <v>0</v>
      </c>
      <c r="N4943" s="64" t="s">
        <v>98</v>
      </c>
    </row>
    <row r="4944" spans="1:14" x14ac:dyDescent="0.25">
      <c r="A4944" t="s">
        <v>1244</v>
      </c>
      <c r="B4944" s="1" t="s">
        <v>1736</v>
      </c>
      <c r="C4944" s="291" t="s">
        <v>1742</v>
      </c>
      <c r="D4944" s="1">
        <v>0</v>
      </c>
      <c r="E4944" s="1" t="s">
        <v>2552</v>
      </c>
      <c r="J4944" s="64" t="s">
        <v>834</v>
      </c>
      <c r="K4944" s="64" t="s">
        <v>1237</v>
      </c>
      <c r="L4944" s="64" t="s">
        <v>941</v>
      </c>
      <c r="M4944" s="64">
        <v>0</v>
      </c>
      <c r="N4944" s="64" t="s">
        <v>98</v>
      </c>
    </row>
    <row r="4945" spans="1:14" x14ac:dyDescent="0.25">
      <c r="A4945" t="s">
        <v>1244</v>
      </c>
      <c r="B4945" s="1" t="s">
        <v>1736</v>
      </c>
      <c r="C4945" s="291" t="s">
        <v>1738</v>
      </c>
      <c r="D4945" s="1">
        <v>0</v>
      </c>
      <c r="E4945" s="1" t="s">
        <v>2549</v>
      </c>
      <c r="J4945" s="64" t="s">
        <v>834</v>
      </c>
      <c r="K4945" s="64" t="s">
        <v>1237</v>
      </c>
      <c r="L4945" s="64" t="s">
        <v>943</v>
      </c>
      <c r="M4945" s="64">
        <v>0</v>
      </c>
      <c r="N4945" s="64" t="s">
        <v>98</v>
      </c>
    </row>
    <row r="4946" spans="1:14" x14ac:dyDescent="0.25">
      <c r="A4946" t="s">
        <v>1244</v>
      </c>
      <c r="B4946" s="1" t="s">
        <v>1736</v>
      </c>
      <c r="C4946" s="291" t="s">
        <v>1743</v>
      </c>
      <c r="D4946" s="1">
        <v>0</v>
      </c>
      <c r="E4946" s="1" t="s">
        <v>2426</v>
      </c>
      <c r="J4946" s="64" t="s">
        <v>834</v>
      </c>
      <c r="K4946" s="64" t="s">
        <v>1237</v>
      </c>
      <c r="L4946" s="64" t="s">
        <v>944</v>
      </c>
      <c r="M4946" s="64" t="s">
        <v>837</v>
      </c>
      <c r="N4946" s="64">
        <v>18.7</v>
      </c>
    </row>
    <row r="4947" spans="1:14" x14ac:dyDescent="0.25">
      <c r="A4947" t="s">
        <v>1244</v>
      </c>
      <c r="B4947" s="1" t="s">
        <v>1736</v>
      </c>
      <c r="C4947" s="291" t="s">
        <v>1737</v>
      </c>
      <c r="D4947" s="1">
        <v>0</v>
      </c>
      <c r="E4947" s="1" t="s">
        <v>2535</v>
      </c>
      <c r="J4947" s="64" t="s">
        <v>834</v>
      </c>
      <c r="K4947" s="64" t="s">
        <v>1237</v>
      </c>
      <c r="L4947" s="64" t="s">
        <v>945</v>
      </c>
      <c r="M4947" s="64" t="s">
        <v>837</v>
      </c>
      <c r="N4947" s="64">
        <v>18.600000000000001</v>
      </c>
    </row>
    <row r="4948" spans="1:14" x14ac:dyDescent="0.25">
      <c r="A4948" t="s">
        <v>1244</v>
      </c>
      <c r="B4948" s="1" t="s">
        <v>1736</v>
      </c>
      <c r="C4948" s="291" t="s">
        <v>1741</v>
      </c>
      <c r="D4948" s="1">
        <v>0</v>
      </c>
      <c r="E4948" s="1" t="s">
        <v>2542</v>
      </c>
      <c r="J4948" s="64" t="s">
        <v>834</v>
      </c>
      <c r="K4948" s="64" t="s">
        <v>1237</v>
      </c>
      <c r="L4948" s="64" t="s">
        <v>946</v>
      </c>
      <c r="M4948" s="64" t="s">
        <v>837</v>
      </c>
      <c r="N4948" s="64">
        <v>17.899999999999999</v>
      </c>
    </row>
    <row r="4949" spans="1:14" x14ac:dyDescent="0.25">
      <c r="A4949" t="s">
        <v>1244</v>
      </c>
      <c r="B4949" s="1" t="s">
        <v>1736</v>
      </c>
      <c r="C4949" s="291" t="s">
        <v>1739</v>
      </c>
      <c r="D4949" s="1">
        <v>0</v>
      </c>
      <c r="E4949" s="1" t="s">
        <v>2550</v>
      </c>
      <c r="J4949" s="64" t="s">
        <v>834</v>
      </c>
      <c r="K4949" s="64" t="s">
        <v>1237</v>
      </c>
      <c r="L4949" s="64" t="s">
        <v>951</v>
      </c>
      <c r="M4949" s="64">
        <v>0</v>
      </c>
      <c r="N4949" s="64" t="s">
        <v>98</v>
      </c>
    </row>
    <row r="4950" spans="1:14" x14ac:dyDescent="0.25">
      <c r="A4950" t="s">
        <v>1244</v>
      </c>
      <c r="B4950" s="1" t="s">
        <v>1736</v>
      </c>
      <c r="C4950" s="291" t="s">
        <v>1747</v>
      </c>
      <c r="D4950" s="1">
        <v>0</v>
      </c>
      <c r="E4950" s="1" t="s">
        <v>2475</v>
      </c>
      <c r="J4950" s="64" t="s">
        <v>834</v>
      </c>
      <c r="K4950" s="64" t="s">
        <v>1237</v>
      </c>
      <c r="L4950" s="64" t="s">
        <v>953</v>
      </c>
      <c r="M4950" s="64">
        <v>0</v>
      </c>
      <c r="N4950" s="64" t="s">
        <v>98</v>
      </c>
    </row>
    <row r="4951" spans="1:14" x14ac:dyDescent="0.25">
      <c r="A4951" t="s">
        <v>1244</v>
      </c>
      <c r="B4951" s="1" t="s">
        <v>1736</v>
      </c>
      <c r="C4951" s="291" t="s">
        <v>1749</v>
      </c>
      <c r="D4951" s="1">
        <v>0</v>
      </c>
      <c r="E4951" s="1" t="s">
        <v>2554</v>
      </c>
      <c r="J4951" s="64" t="s">
        <v>834</v>
      </c>
      <c r="K4951" s="64" t="s">
        <v>1237</v>
      </c>
      <c r="L4951" s="64" t="s">
        <v>955</v>
      </c>
      <c r="M4951" s="64">
        <v>0</v>
      </c>
      <c r="N4951" s="64" t="s">
        <v>98</v>
      </c>
    </row>
    <row r="4952" spans="1:14" x14ac:dyDescent="0.25">
      <c r="A4952" t="s">
        <v>1244</v>
      </c>
      <c r="B4952" s="1" t="s">
        <v>1736</v>
      </c>
      <c r="C4952" s="291" t="s">
        <v>1745</v>
      </c>
      <c r="D4952" s="1">
        <v>0</v>
      </c>
      <c r="E4952" s="1" t="s">
        <v>2551</v>
      </c>
      <c r="J4952" s="64" t="s">
        <v>834</v>
      </c>
      <c r="K4952" s="64" t="s">
        <v>1237</v>
      </c>
      <c r="L4952" s="64" t="s">
        <v>956</v>
      </c>
      <c r="M4952" s="64" t="s">
        <v>837</v>
      </c>
      <c r="N4952" s="64">
        <v>30</v>
      </c>
    </row>
    <row r="4953" spans="1:14" x14ac:dyDescent="0.25">
      <c r="A4953" t="s">
        <v>1244</v>
      </c>
      <c r="B4953" s="1" t="s">
        <v>1736</v>
      </c>
      <c r="C4953" s="291" t="s">
        <v>1750</v>
      </c>
      <c r="D4953" s="1">
        <v>0</v>
      </c>
      <c r="E4953" s="1" t="s">
        <v>2555</v>
      </c>
      <c r="J4953" s="64" t="s">
        <v>834</v>
      </c>
      <c r="K4953" s="64" t="s">
        <v>1237</v>
      </c>
      <c r="L4953" s="64" t="s">
        <v>957</v>
      </c>
      <c r="M4953" s="64" t="s">
        <v>837</v>
      </c>
      <c r="N4953" s="64">
        <v>29.5</v>
      </c>
    </row>
    <row r="4954" spans="1:14" x14ac:dyDescent="0.25">
      <c r="A4954" t="s">
        <v>1244</v>
      </c>
      <c r="B4954" s="1" t="s">
        <v>1736</v>
      </c>
      <c r="C4954" s="291" t="s">
        <v>1744</v>
      </c>
      <c r="D4954" s="1">
        <v>0</v>
      </c>
      <c r="E4954" s="1" t="s">
        <v>2533</v>
      </c>
      <c r="J4954" s="64" t="s">
        <v>834</v>
      </c>
      <c r="K4954" s="64" t="s">
        <v>1237</v>
      </c>
      <c r="L4954" s="64" t="s">
        <v>958</v>
      </c>
      <c r="M4954" s="64" t="s">
        <v>837</v>
      </c>
      <c r="N4954" s="64">
        <v>24.8</v>
      </c>
    </row>
    <row r="4955" spans="1:14" x14ac:dyDescent="0.25">
      <c r="A4955" t="s">
        <v>1244</v>
      </c>
      <c r="B4955" s="1" t="s">
        <v>1736</v>
      </c>
      <c r="C4955" s="291" t="s">
        <v>1748</v>
      </c>
      <c r="D4955" s="1">
        <v>0</v>
      </c>
      <c r="E4955" s="1" t="s">
        <v>2469</v>
      </c>
      <c r="J4955" s="64" t="s">
        <v>834</v>
      </c>
      <c r="K4955" s="64" t="s">
        <v>1238</v>
      </c>
      <c r="L4955" s="64" t="s">
        <v>1199</v>
      </c>
      <c r="M4955" s="64" t="s">
        <v>837</v>
      </c>
      <c r="N4955" s="64">
        <v>31.6</v>
      </c>
    </row>
    <row r="4956" spans="1:14" x14ac:dyDescent="0.25">
      <c r="A4956" t="s">
        <v>1244</v>
      </c>
      <c r="B4956" s="1" t="s">
        <v>1736</v>
      </c>
      <c r="C4956" s="291" t="s">
        <v>1746</v>
      </c>
      <c r="D4956" s="1">
        <v>0</v>
      </c>
      <c r="E4956" s="1" t="s">
        <v>2553</v>
      </c>
      <c r="J4956" s="64" t="s">
        <v>834</v>
      </c>
      <c r="K4956" s="64" t="s">
        <v>1238</v>
      </c>
      <c r="L4956" s="64" t="s">
        <v>1200</v>
      </c>
      <c r="M4956" s="64" t="s">
        <v>837</v>
      </c>
      <c r="N4956" s="64">
        <v>42.5</v>
      </c>
    </row>
    <row r="4957" spans="1:14" x14ac:dyDescent="0.25">
      <c r="A4957" t="s">
        <v>1244</v>
      </c>
      <c r="B4957" s="1" t="s">
        <v>1736</v>
      </c>
      <c r="C4957" s="291" t="s">
        <v>1754</v>
      </c>
      <c r="D4957" s="1">
        <v>0</v>
      </c>
      <c r="E4957" s="1" t="s">
        <v>2469</v>
      </c>
      <c r="J4957" s="64" t="s">
        <v>834</v>
      </c>
      <c r="K4957" s="64" t="s">
        <v>1238</v>
      </c>
      <c r="L4957" s="64" t="s">
        <v>951</v>
      </c>
      <c r="M4957" s="64">
        <v>0</v>
      </c>
      <c r="N4957" s="64" t="s">
        <v>98</v>
      </c>
    </row>
    <row r="4958" spans="1:14" x14ac:dyDescent="0.25">
      <c r="A4958" t="s">
        <v>1244</v>
      </c>
      <c r="B4958" s="1" t="s">
        <v>1736</v>
      </c>
      <c r="C4958" s="291" t="s">
        <v>1756</v>
      </c>
      <c r="D4958" s="1">
        <v>0</v>
      </c>
      <c r="E4958" s="1" t="s">
        <v>2559</v>
      </c>
      <c r="J4958" s="64" t="s">
        <v>834</v>
      </c>
      <c r="K4958" s="64" t="s">
        <v>1238</v>
      </c>
      <c r="L4958" s="64" t="s">
        <v>953</v>
      </c>
      <c r="M4958" s="64">
        <v>0</v>
      </c>
      <c r="N4958" s="64" t="s">
        <v>98</v>
      </c>
    </row>
    <row r="4959" spans="1:14" x14ac:dyDescent="0.25">
      <c r="A4959" t="s">
        <v>1244</v>
      </c>
      <c r="B4959" s="1" t="s">
        <v>1736</v>
      </c>
      <c r="C4959" s="291" t="s">
        <v>1752</v>
      </c>
      <c r="D4959" s="1">
        <v>0</v>
      </c>
      <c r="E4959" s="1" t="s">
        <v>2474</v>
      </c>
      <c r="J4959" s="64" t="s">
        <v>834</v>
      </c>
      <c r="K4959" s="64" t="s">
        <v>1238</v>
      </c>
      <c r="L4959" s="64" t="s">
        <v>955</v>
      </c>
      <c r="M4959" s="64">
        <v>0</v>
      </c>
      <c r="N4959" s="64" t="s">
        <v>98</v>
      </c>
    </row>
    <row r="4960" spans="1:14" x14ac:dyDescent="0.25">
      <c r="A4960" t="s">
        <v>1244</v>
      </c>
      <c r="B4960" s="1" t="s">
        <v>1736</v>
      </c>
      <c r="C4960" s="291" t="s">
        <v>1757</v>
      </c>
      <c r="D4960" s="1">
        <v>0</v>
      </c>
      <c r="E4960" s="1" t="s">
        <v>2560</v>
      </c>
      <c r="J4960" s="64" t="s">
        <v>834</v>
      </c>
      <c r="K4960" s="64" t="s">
        <v>1239</v>
      </c>
      <c r="L4960" s="64">
        <v>100</v>
      </c>
      <c r="M4960" s="64">
        <v>2</v>
      </c>
      <c r="N4960" s="64">
        <v>0.7</v>
      </c>
    </row>
    <row r="4961" spans="1:14" x14ac:dyDescent="0.25">
      <c r="A4961" t="s">
        <v>1244</v>
      </c>
      <c r="B4961" s="1" t="s">
        <v>1736</v>
      </c>
      <c r="C4961" s="291" t="s">
        <v>1751</v>
      </c>
      <c r="D4961" s="1">
        <v>0</v>
      </c>
      <c r="E4961" s="1" t="s">
        <v>2556</v>
      </c>
      <c r="J4961" s="64" t="s">
        <v>834</v>
      </c>
      <c r="K4961" s="64" t="s">
        <v>1239</v>
      </c>
      <c r="L4961" s="64">
        <v>100</v>
      </c>
      <c r="M4961" s="64">
        <v>3</v>
      </c>
      <c r="N4961" s="64">
        <v>0.95</v>
      </c>
    </row>
    <row r="4962" spans="1:14" x14ac:dyDescent="0.25">
      <c r="A4962" t="s">
        <v>1244</v>
      </c>
      <c r="B4962" s="1" t="s">
        <v>1736</v>
      </c>
      <c r="C4962" s="291" t="s">
        <v>1755</v>
      </c>
      <c r="D4962" s="1">
        <v>0</v>
      </c>
      <c r="E4962" s="1" t="s">
        <v>2558</v>
      </c>
      <c r="J4962" s="64" t="s">
        <v>834</v>
      </c>
      <c r="K4962" s="64" t="s">
        <v>1239</v>
      </c>
      <c r="L4962" s="64">
        <v>100</v>
      </c>
      <c r="M4962" s="64">
        <v>4</v>
      </c>
      <c r="N4962" s="64">
        <v>1.2</v>
      </c>
    </row>
    <row r="4963" spans="1:14" x14ac:dyDescent="0.25">
      <c r="A4963" t="s">
        <v>1244</v>
      </c>
      <c r="B4963" s="1" t="s">
        <v>1736</v>
      </c>
      <c r="C4963" s="291" t="s">
        <v>1753</v>
      </c>
      <c r="D4963" s="1">
        <v>0</v>
      </c>
      <c r="E4963" s="1" t="s">
        <v>2557</v>
      </c>
      <c r="J4963" s="64" t="s">
        <v>834</v>
      </c>
      <c r="K4963" s="64" t="s">
        <v>1239</v>
      </c>
      <c r="L4963" s="64">
        <v>100</v>
      </c>
      <c r="M4963" s="64">
        <v>5</v>
      </c>
      <c r="N4963" s="64">
        <v>1.45</v>
      </c>
    </row>
    <row r="4964" spans="1:14" x14ac:dyDescent="0.25">
      <c r="A4964" t="s">
        <v>1244</v>
      </c>
      <c r="B4964" s="1" t="s">
        <v>1758</v>
      </c>
      <c r="C4964" s="291" t="s">
        <v>1759</v>
      </c>
      <c r="D4964" s="1">
        <v>0</v>
      </c>
      <c r="E4964" s="1" t="s">
        <v>2561</v>
      </c>
      <c r="J4964" s="64" t="s">
        <v>834</v>
      </c>
      <c r="K4964" s="64" t="s">
        <v>1239</v>
      </c>
      <c r="L4964" s="64">
        <v>100</v>
      </c>
      <c r="M4964" s="64">
        <v>6</v>
      </c>
      <c r="N4964" s="64">
        <v>1.7</v>
      </c>
    </row>
    <row r="4965" spans="1:14" x14ac:dyDescent="0.25">
      <c r="A4965" t="s">
        <v>1244</v>
      </c>
      <c r="B4965" s="1" t="s">
        <v>1758</v>
      </c>
      <c r="C4965" s="291" t="s">
        <v>1760</v>
      </c>
      <c r="D4965" s="1">
        <v>0</v>
      </c>
      <c r="E4965" s="1" t="s">
        <v>2562</v>
      </c>
      <c r="J4965" s="64" t="s">
        <v>834</v>
      </c>
      <c r="K4965" s="64" t="s">
        <v>1239</v>
      </c>
      <c r="L4965" s="64">
        <v>100</v>
      </c>
      <c r="M4965" s="64">
        <v>7</v>
      </c>
      <c r="N4965" s="64">
        <v>1.95</v>
      </c>
    </row>
    <row r="4966" spans="1:14" x14ac:dyDescent="0.25">
      <c r="A4966" t="s">
        <v>1244</v>
      </c>
      <c r="B4966" s="1" t="s">
        <v>1758</v>
      </c>
      <c r="C4966" s="291" t="s">
        <v>1761</v>
      </c>
      <c r="D4966" s="1">
        <v>0</v>
      </c>
      <c r="E4966" s="1" t="s">
        <v>2563</v>
      </c>
      <c r="J4966" s="64" t="s">
        <v>834</v>
      </c>
      <c r="K4966" s="64" t="s">
        <v>1239</v>
      </c>
      <c r="L4966" s="64">
        <v>100</v>
      </c>
      <c r="M4966" s="64">
        <v>8</v>
      </c>
      <c r="N4966" s="64">
        <v>2.2999999999999998</v>
      </c>
    </row>
    <row r="4967" spans="1:14" x14ac:dyDescent="0.25">
      <c r="A4967" t="s">
        <v>1244</v>
      </c>
      <c r="B4967" s="1" t="s">
        <v>1758</v>
      </c>
      <c r="C4967" s="291" t="s">
        <v>1762</v>
      </c>
      <c r="D4967" s="1">
        <v>0</v>
      </c>
      <c r="E4967" s="1" t="s">
        <v>2564</v>
      </c>
      <c r="J4967" s="64" t="s">
        <v>834</v>
      </c>
      <c r="K4967" s="64" t="s">
        <v>1239</v>
      </c>
      <c r="L4967" s="64">
        <v>100</v>
      </c>
      <c r="M4967" s="64">
        <v>9</v>
      </c>
      <c r="N4967" s="64">
        <v>2.5</v>
      </c>
    </row>
    <row r="4968" spans="1:14" x14ac:dyDescent="0.25">
      <c r="A4968" t="s">
        <v>1244</v>
      </c>
      <c r="B4968" s="1" t="s">
        <v>1758</v>
      </c>
      <c r="C4968" s="291" t="s">
        <v>1763</v>
      </c>
      <c r="D4968" s="1">
        <v>0</v>
      </c>
      <c r="E4968" s="1" t="s">
        <v>2565</v>
      </c>
      <c r="J4968" s="64" t="s">
        <v>834</v>
      </c>
      <c r="K4968" s="64" t="s">
        <v>1239</v>
      </c>
      <c r="L4968" s="64">
        <v>100</v>
      </c>
      <c r="M4968" s="64">
        <v>10</v>
      </c>
      <c r="N4968" s="64">
        <v>2.7</v>
      </c>
    </row>
    <row r="4969" spans="1:14" x14ac:dyDescent="0.25">
      <c r="A4969" t="s">
        <v>1244</v>
      </c>
      <c r="B4969" s="1" t="s">
        <v>1758</v>
      </c>
      <c r="C4969" s="291" t="s">
        <v>1764</v>
      </c>
      <c r="D4969" s="1">
        <v>0</v>
      </c>
      <c r="E4969" s="1" t="s">
        <v>2566</v>
      </c>
      <c r="J4969" s="64" t="s">
        <v>834</v>
      </c>
      <c r="K4969" s="64" t="s">
        <v>1239</v>
      </c>
      <c r="L4969" s="64">
        <v>100</v>
      </c>
      <c r="M4969" s="64">
        <v>11</v>
      </c>
      <c r="N4969" s="64">
        <v>2.9</v>
      </c>
    </row>
    <row r="4970" spans="1:14" x14ac:dyDescent="0.25">
      <c r="A4970" t="s">
        <v>1244</v>
      </c>
      <c r="B4970" s="1" t="s">
        <v>1758</v>
      </c>
      <c r="C4970" s="291" t="s">
        <v>1765</v>
      </c>
      <c r="D4970" s="1">
        <v>0</v>
      </c>
      <c r="E4970" s="1" t="s">
        <v>2567</v>
      </c>
      <c r="J4970" s="64" t="s">
        <v>834</v>
      </c>
      <c r="K4970" s="64" t="s">
        <v>1239</v>
      </c>
      <c r="L4970" s="64">
        <v>100</v>
      </c>
      <c r="M4970" s="64">
        <v>12</v>
      </c>
      <c r="N4970" s="64">
        <v>3.1</v>
      </c>
    </row>
    <row r="4971" spans="1:14" x14ac:dyDescent="0.25">
      <c r="A4971" t="s">
        <v>1244</v>
      </c>
      <c r="B4971" s="1" t="s">
        <v>1758</v>
      </c>
      <c r="C4971" s="291" t="s">
        <v>1766</v>
      </c>
      <c r="D4971" s="1">
        <v>0</v>
      </c>
      <c r="E4971" s="1" t="s">
        <v>2561</v>
      </c>
      <c r="J4971" s="64" t="s">
        <v>834</v>
      </c>
      <c r="K4971" s="64" t="s">
        <v>1239</v>
      </c>
      <c r="L4971" s="64">
        <v>100</v>
      </c>
      <c r="M4971" s="64">
        <v>13</v>
      </c>
      <c r="N4971" s="64">
        <v>3.35</v>
      </c>
    </row>
    <row r="4972" spans="1:14" x14ac:dyDescent="0.25">
      <c r="A4972" t="s">
        <v>1244</v>
      </c>
      <c r="B4972" s="1" t="s">
        <v>1758</v>
      </c>
      <c r="C4972" s="291" t="s">
        <v>1767</v>
      </c>
      <c r="D4972" s="1">
        <v>0</v>
      </c>
      <c r="E4972" s="1" t="s">
        <v>2548</v>
      </c>
      <c r="J4972" s="64" t="s">
        <v>834</v>
      </c>
      <c r="K4972" s="64" t="s">
        <v>1239</v>
      </c>
      <c r="L4972" s="64">
        <v>100</v>
      </c>
      <c r="M4972" s="64">
        <v>14</v>
      </c>
      <c r="N4972" s="64">
        <v>3.6</v>
      </c>
    </row>
    <row r="4973" spans="1:14" x14ac:dyDescent="0.25">
      <c r="A4973" t="s">
        <v>1244</v>
      </c>
      <c r="B4973" s="1" t="s">
        <v>1758</v>
      </c>
      <c r="C4973" s="291" t="s">
        <v>1768</v>
      </c>
      <c r="D4973" s="1">
        <v>0</v>
      </c>
      <c r="E4973" s="1" t="s">
        <v>2568</v>
      </c>
      <c r="J4973" s="64" t="s">
        <v>834</v>
      </c>
      <c r="K4973" s="64" t="s">
        <v>1239</v>
      </c>
      <c r="L4973" s="64">
        <v>125</v>
      </c>
      <c r="M4973" s="64">
        <v>2</v>
      </c>
      <c r="N4973" s="64">
        <v>0.7</v>
      </c>
    </row>
    <row r="4974" spans="1:14" x14ac:dyDescent="0.25">
      <c r="A4974" t="s">
        <v>1244</v>
      </c>
      <c r="B4974" s="1" t="s">
        <v>1758</v>
      </c>
      <c r="C4974" s="291" t="s">
        <v>1769</v>
      </c>
      <c r="D4974" s="1">
        <v>0</v>
      </c>
      <c r="E4974" s="1" t="s">
        <v>2569</v>
      </c>
      <c r="J4974" s="64" t="s">
        <v>834</v>
      </c>
      <c r="K4974" s="64" t="s">
        <v>1239</v>
      </c>
      <c r="L4974" s="64">
        <v>125</v>
      </c>
      <c r="M4974" s="64">
        <v>3</v>
      </c>
      <c r="N4974" s="64">
        <v>0.95</v>
      </c>
    </row>
    <row r="4975" spans="1:14" x14ac:dyDescent="0.25">
      <c r="A4975" t="s">
        <v>1244</v>
      </c>
      <c r="B4975" s="1" t="s">
        <v>1758</v>
      </c>
      <c r="C4975" s="291" t="s">
        <v>1770</v>
      </c>
      <c r="D4975" s="1">
        <v>0</v>
      </c>
      <c r="E4975" s="1" t="s">
        <v>2453</v>
      </c>
      <c r="J4975" s="64" t="s">
        <v>834</v>
      </c>
      <c r="K4975" s="64" t="s">
        <v>1239</v>
      </c>
      <c r="L4975" s="64">
        <v>125</v>
      </c>
      <c r="M4975" s="64">
        <v>4</v>
      </c>
      <c r="N4975" s="64">
        <v>1.2</v>
      </c>
    </row>
    <row r="4976" spans="1:14" x14ac:dyDescent="0.25">
      <c r="A4976" t="s">
        <v>1244</v>
      </c>
      <c r="B4976" s="1" t="s">
        <v>1758</v>
      </c>
      <c r="C4976" s="291" t="s">
        <v>1771</v>
      </c>
      <c r="D4976" s="1">
        <v>0</v>
      </c>
      <c r="E4976" s="1" t="s">
        <v>2570</v>
      </c>
      <c r="J4976" s="64" t="s">
        <v>834</v>
      </c>
      <c r="K4976" s="64" t="s">
        <v>1239</v>
      </c>
      <c r="L4976" s="64">
        <v>125</v>
      </c>
      <c r="M4976" s="64">
        <v>5</v>
      </c>
      <c r="N4976" s="64">
        <v>1.5</v>
      </c>
    </row>
    <row r="4977" spans="1:14" x14ac:dyDescent="0.25">
      <c r="A4977" t="s">
        <v>1244</v>
      </c>
      <c r="B4977" s="1" t="s">
        <v>1758</v>
      </c>
      <c r="C4977" s="291" t="s">
        <v>1772</v>
      </c>
      <c r="D4977" s="1">
        <v>0</v>
      </c>
      <c r="E4977" s="1" t="s">
        <v>2571</v>
      </c>
      <c r="J4977" s="64" t="s">
        <v>834</v>
      </c>
      <c r="K4977" s="64" t="s">
        <v>1239</v>
      </c>
      <c r="L4977" s="64">
        <v>125</v>
      </c>
      <c r="M4977" s="64">
        <v>6</v>
      </c>
      <c r="N4977" s="64">
        <v>1.8</v>
      </c>
    </row>
    <row r="4978" spans="1:14" x14ac:dyDescent="0.25">
      <c r="A4978" t="s">
        <v>1244</v>
      </c>
      <c r="B4978" s="1" t="s">
        <v>1788</v>
      </c>
      <c r="C4978" s="291" t="s">
        <v>1789</v>
      </c>
      <c r="D4978" s="1">
        <v>0</v>
      </c>
      <c r="E4978" s="1" t="s">
        <v>2572</v>
      </c>
      <c r="J4978" s="64" t="s">
        <v>834</v>
      </c>
      <c r="K4978" s="64" t="s">
        <v>1239</v>
      </c>
      <c r="L4978" s="64">
        <v>125</v>
      </c>
      <c r="M4978" s="64">
        <v>7</v>
      </c>
      <c r="N4978" s="64">
        <v>2.0499999999999998</v>
      </c>
    </row>
    <row r="4979" spans="1:14" x14ac:dyDescent="0.25">
      <c r="A4979" t="s">
        <v>1244</v>
      </c>
      <c r="B4979" s="1" t="s">
        <v>1788</v>
      </c>
      <c r="C4979" s="291" t="s">
        <v>1790</v>
      </c>
      <c r="D4979" s="1">
        <v>0</v>
      </c>
      <c r="E4979" s="1" t="s">
        <v>2469</v>
      </c>
      <c r="J4979" s="64" t="s">
        <v>834</v>
      </c>
      <c r="K4979" s="64" t="s">
        <v>1239</v>
      </c>
      <c r="L4979" s="64">
        <v>125</v>
      </c>
      <c r="M4979" s="64">
        <v>8</v>
      </c>
      <c r="N4979" s="64">
        <v>2.2999999999999998</v>
      </c>
    </row>
    <row r="4980" spans="1:14" x14ac:dyDescent="0.25">
      <c r="A4980" t="s">
        <v>1244</v>
      </c>
      <c r="B4980" s="1" t="s">
        <v>1788</v>
      </c>
      <c r="C4980" s="291" t="s">
        <v>1791</v>
      </c>
      <c r="D4980" s="1">
        <v>0</v>
      </c>
      <c r="E4980" s="1" t="s">
        <v>2562</v>
      </c>
      <c r="J4980" s="64" t="s">
        <v>834</v>
      </c>
      <c r="K4980" s="64" t="s">
        <v>1239</v>
      </c>
      <c r="L4980" s="64">
        <v>125</v>
      </c>
      <c r="M4980" s="64">
        <v>9</v>
      </c>
      <c r="N4980" s="64">
        <v>2.5</v>
      </c>
    </row>
    <row r="4981" spans="1:14" x14ac:dyDescent="0.25">
      <c r="A4981" t="s">
        <v>1244</v>
      </c>
      <c r="B4981" s="1" t="s">
        <v>1788</v>
      </c>
      <c r="C4981" s="291" t="s">
        <v>1792</v>
      </c>
      <c r="D4981" s="1">
        <v>0</v>
      </c>
      <c r="E4981" s="1" t="s">
        <v>2573</v>
      </c>
      <c r="J4981" s="64" t="s">
        <v>834</v>
      </c>
      <c r="K4981" s="64" t="s">
        <v>1239</v>
      </c>
      <c r="L4981" s="64">
        <v>125</v>
      </c>
      <c r="M4981" s="64">
        <v>10</v>
      </c>
      <c r="N4981" s="64">
        <v>2.8</v>
      </c>
    </row>
    <row r="4982" spans="1:14" x14ac:dyDescent="0.25">
      <c r="A4982" t="s">
        <v>1244</v>
      </c>
      <c r="B4982" s="1" t="s">
        <v>1788</v>
      </c>
      <c r="C4982" s="291" t="s">
        <v>1793</v>
      </c>
      <c r="D4982" s="1">
        <v>0</v>
      </c>
      <c r="E4982" s="1" t="s">
        <v>2574</v>
      </c>
      <c r="J4982" s="64" t="s">
        <v>834</v>
      </c>
      <c r="K4982" s="64" t="s">
        <v>1239</v>
      </c>
      <c r="L4982" s="64">
        <v>125</v>
      </c>
      <c r="M4982" s="64">
        <v>11</v>
      </c>
      <c r="N4982" s="64">
        <v>3.05</v>
      </c>
    </row>
    <row r="4983" spans="1:14" x14ac:dyDescent="0.25">
      <c r="A4983" t="s">
        <v>1244</v>
      </c>
      <c r="B4983" s="1" t="s">
        <v>1788</v>
      </c>
      <c r="C4983" s="291" t="s">
        <v>1794</v>
      </c>
      <c r="D4983" s="1">
        <v>0</v>
      </c>
      <c r="E4983" s="1" t="s">
        <v>2575</v>
      </c>
      <c r="J4983" s="64" t="s">
        <v>834</v>
      </c>
      <c r="K4983" s="64" t="s">
        <v>1239</v>
      </c>
      <c r="L4983" s="64">
        <v>125</v>
      </c>
      <c r="M4983" s="64">
        <v>12</v>
      </c>
      <c r="N4983" s="64">
        <v>3.3</v>
      </c>
    </row>
    <row r="4984" spans="1:14" x14ac:dyDescent="0.25">
      <c r="A4984" t="s">
        <v>1244</v>
      </c>
      <c r="B4984" s="1" t="s">
        <v>1788</v>
      </c>
      <c r="C4984" s="291" t="s">
        <v>1795</v>
      </c>
      <c r="D4984" s="1">
        <v>0</v>
      </c>
      <c r="E4984" s="1" t="s">
        <v>2576</v>
      </c>
      <c r="J4984" s="64" t="s">
        <v>834</v>
      </c>
      <c r="K4984" s="64" t="s">
        <v>1239</v>
      </c>
      <c r="L4984" s="64">
        <v>125</v>
      </c>
      <c r="M4984" s="64">
        <v>13</v>
      </c>
      <c r="N4984" s="64">
        <v>3.6</v>
      </c>
    </row>
    <row r="4985" spans="1:14" x14ac:dyDescent="0.25">
      <c r="A4985" t="s">
        <v>1244</v>
      </c>
      <c r="B4985" s="1" t="s">
        <v>1788</v>
      </c>
      <c r="C4985" s="291" t="s">
        <v>1796</v>
      </c>
      <c r="D4985" s="1">
        <v>0</v>
      </c>
      <c r="E4985" s="1" t="s">
        <v>2577</v>
      </c>
      <c r="J4985" s="64" t="s">
        <v>834</v>
      </c>
      <c r="K4985" s="64" t="s">
        <v>1239</v>
      </c>
      <c r="L4985" s="64">
        <v>125</v>
      </c>
      <c r="M4985" s="64">
        <v>14</v>
      </c>
      <c r="N4985" s="64">
        <v>3.9</v>
      </c>
    </row>
    <row r="4986" spans="1:14" x14ac:dyDescent="0.25">
      <c r="A4986" t="s">
        <v>1244</v>
      </c>
      <c r="B4986" s="1" t="s">
        <v>1797</v>
      </c>
      <c r="C4986" s="291" t="s">
        <v>1798</v>
      </c>
      <c r="D4986" s="1">
        <v>0</v>
      </c>
      <c r="E4986" s="1" t="s">
        <v>2572</v>
      </c>
      <c r="J4986" s="64" t="s">
        <v>834</v>
      </c>
      <c r="K4986" s="64" t="s">
        <v>1240</v>
      </c>
      <c r="L4986" s="64" t="s">
        <v>1241</v>
      </c>
      <c r="M4986" s="64">
        <v>4</v>
      </c>
      <c r="N4986" s="64">
        <v>1.29</v>
      </c>
    </row>
    <row r="4987" spans="1:14" x14ac:dyDescent="0.25">
      <c r="A4987" t="s">
        <v>1244</v>
      </c>
      <c r="B4987" s="1" t="s">
        <v>1797</v>
      </c>
      <c r="C4987" s="291" t="s">
        <v>1799</v>
      </c>
      <c r="D4987" s="1">
        <v>0</v>
      </c>
      <c r="E4987" s="1" t="s">
        <v>2469</v>
      </c>
      <c r="J4987" s="64" t="s">
        <v>834</v>
      </c>
      <c r="K4987" s="64" t="s">
        <v>1240</v>
      </c>
      <c r="L4987" s="64" t="s">
        <v>1241</v>
      </c>
      <c r="M4987" s="64">
        <v>5</v>
      </c>
      <c r="N4987" s="64">
        <v>1.43</v>
      </c>
    </row>
    <row r="4988" spans="1:14" x14ac:dyDescent="0.25">
      <c r="A4988" t="s">
        <v>1244</v>
      </c>
      <c r="B4988" s="1" t="s">
        <v>1797</v>
      </c>
      <c r="C4988" s="291" t="s">
        <v>1800</v>
      </c>
      <c r="D4988" s="1">
        <v>0</v>
      </c>
      <c r="E4988" s="1" t="s">
        <v>2562</v>
      </c>
      <c r="J4988" s="64" t="s">
        <v>834</v>
      </c>
      <c r="K4988" s="64" t="s">
        <v>1240</v>
      </c>
      <c r="L4988" s="64" t="s">
        <v>1241</v>
      </c>
      <c r="M4988" s="64">
        <v>7</v>
      </c>
      <c r="N4988" s="64">
        <v>2.0099999999999998</v>
      </c>
    </row>
    <row r="4989" spans="1:14" x14ac:dyDescent="0.25">
      <c r="A4989" t="s">
        <v>1244</v>
      </c>
      <c r="B4989" s="1" t="s">
        <v>1797</v>
      </c>
      <c r="C4989" s="291" t="s">
        <v>1801</v>
      </c>
      <c r="D4989" s="1">
        <v>0</v>
      </c>
      <c r="E4989" s="1" t="s">
        <v>2573</v>
      </c>
      <c r="J4989" s="64" t="s">
        <v>834</v>
      </c>
      <c r="K4989" s="64" t="s">
        <v>1240</v>
      </c>
      <c r="L4989" s="64" t="s">
        <v>1241</v>
      </c>
      <c r="M4989" s="64">
        <v>8</v>
      </c>
      <c r="N4989" s="64">
        <v>2.34</v>
      </c>
    </row>
    <row r="4990" spans="1:14" x14ac:dyDescent="0.25">
      <c r="A4990" t="s">
        <v>1244</v>
      </c>
      <c r="B4990" s="1" t="s">
        <v>1797</v>
      </c>
      <c r="C4990" s="291" t="s">
        <v>1802</v>
      </c>
      <c r="D4990" s="1">
        <v>0</v>
      </c>
      <c r="E4990" s="1" t="s">
        <v>2574</v>
      </c>
      <c r="J4990" s="64" t="s">
        <v>834</v>
      </c>
      <c r="K4990" s="64" t="s">
        <v>1240</v>
      </c>
      <c r="L4990" s="64" t="s">
        <v>1241</v>
      </c>
      <c r="M4990" s="64">
        <v>6</v>
      </c>
      <c r="N4990" s="64">
        <v>1.82</v>
      </c>
    </row>
    <row r="4991" spans="1:14" x14ac:dyDescent="0.25">
      <c r="A4991" t="s">
        <v>1244</v>
      </c>
      <c r="B4991" s="1" t="s">
        <v>1797</v>
      </c>
      <c r="C4991" s="291" t="s">
        <v>1803</v>
      </c>
      <c r="D4991" s="1">
        <v>0</v>
      </c>
      <c r="E4991" s="1" t="s">
        <v>2575</v>
      </c>
      <c r="J4991" s="64" t="s">
        <v>834</v>
      </c>
      <c r="K4991" s="64" t="s">
        <v>1240</v>
      </c>
      <c r="L4991" s="64" t="s">
        <v>1241</v>
      </c>
      <c r="M4991" s="64">
        <v>10</v>
      </c>
      <c r="N4991" s="64">
        <v>2.98</v>
      </c>
    </row>
    <row r="4992" spans="1:14" x14ac:dyDescent="0.25">
      <c r="A4992" t="s">
        <v>1244</v>
      </c>
      <c r="B4992" s="1" t="s">
        <v>1797</v>
      </c>
      <c r="C4992" s="291" t="s">
        <v>1804</v>
      </c>
      <c r="D4992" s="1">
        <v>0</v>
      </c>
      <c r="E4992" s="1" t="s">
        <v>2576</v>
      </c>
      <c r="J4992" s="64" t="s">
        <v>834</v>
      </c>
      <c r="K4992" s="64" t="s">
        <v>1240</v>
      </c>
      <c r="L4992" s="64" t="s">
        <v>1241</v>
      </c>
      <c r="M4992" s="64">
        <v>12</v>
      </c>
      <c r="N4992" s="64">
        <v>3.46</v>
      </c>
    </row>
    <row r="4993" spans="1:14" x14ac:dyDescent="0.25">
      <c r="A4993" t="s">
        <v>1244</v>
      </c>
      <c r="B4993" s="1" t="s">
        <v>1797</v>
      </c>
      <c r="C4993" s="291" t="s">
        <v>1805</v>
      </c>
      <c r="D4993" s="1">
        <v>0</v>
      </c>
      <c r="E4993" s="1" t="s">
        <v>2577</v>
      </c>
      <c r="J4993" s="64" t="s">
        <v>834</v>
      </c>
      <c r="K4993" s="64" t="s">
        <v>1240</v>
      </c>
      <c r="L4993" s="64" t="s">
        <v>1241</v>
      </c>
      <c r="M4993" s="64">
        <v>16</v>
      </c>
      <c r="N4993" s="64">
        <v>4.43</v>
      </c>
    </row>
    <row r="4994" spans="1:14" x14ac:dyDescent="0.25">
      <c r="A4994" t="s">
        <v>1244</v>
      </c>
      <c r="B4994" s="1" t="s">
        <v>1806</v>
      </c>
      <c r="C4994" s="291" t="s">
        <v>1807</v>
      </c>
      <c r="D4994" s="1">
        <v>0</v>
      </c>
      <c r="E4994" s="1" t="s">
        <v>2432</v>
      </c>
      <c r="J4994" s="64" t="s">
        <v>834</v>
      </c>
      <c r="K4994" s="64" t="s">
        <v>1240</v>
      </c>
      <c r="L4994" s="64" t="s">
        <v>1242</v>
      </c>
      <c r="M4994" s="64">
        <v>4</v>
      </c>
      <c r="N4994" s="64">
        <v>1.54</v>
      </c>
    </row>
    <row r="4995" spans="1:14" x14ac:dyDescent="0.25">
      <c r="A4995" t="s">
        <v>1244</v>
      </c>
      <c r="B4995" s="1" t="s">
        <v>1806</v>
      </c>
      <c r="C4995" s="291" t="s">
        <v>1807</v>
      </c>
      <c r="D4995" s="1">
        <v>0</v>
      </c>
      <c r="E4995" s="1" t="s">
        <v>2433</v>
      </c>
      <c r="J4995" s="64" t="s">
        <v>834</v>
      </c>
      <c r="K4995" s="64" t="s">
        <v>1240</v>
      </c>
      <c r="L4995" s="64" t="s">
        <v>1242</v>
      </c>
      <c r="M4995" s="64">
        <v>5</v>
      </c>
      <c r="N4995" s="64">
        <v>1.98</v>
      </c>
    </row>
    <row r="4996" spans="1:14" x14ac:dyDescent="0.25">
      <c r="A4996" t="s">
        <v>1244</v>
      </c>
      <c r="B4996" s="1" t="s">
        <v>1806</v>
      </c>
      <c r="C4996" s="291" t="s">
        <v>1807</v>
      </c>
      <c r="D4996" s="1">
        <v>0</v>
      </c>
      <c r="E4996" s="1" t="s">
        <v>2434</v>
      </c>
      <c r="J4996" s="64" t="s">
        <v>834</v>
      </c>
      <c r="K4996" s="64" t="s">
        <v>1240</v>
      </c>
      <c r="L4996" s="64" t="s">
        <v>1242</v>
      </c>
      <c r="M4996" s="64">
        <v>7</v>
      </c>
      <c r="N4996" s="64">
        <v>2.71</v>
      </c>
    </row>
    <row r="4997" spans="1:14" x14ac:dyDescent="0.25">
      <c r="A4997" t="s">
        <v>1244</v>
      </c>
      <c r="B4997" s="1" t="s">
        <v>1806</v>
      </c>
      <c r="C4997" s="291" t="s">
        <v>1808</v>
      </c>
      <c r="D4997" s="1">
        <v>0</v>
      </c>
      <c r="E4997" s="1" t="s">
        <v>2435</v>
      </c>
      <c r="J4997" s="64" t="s">
        <v>834</v>
      </c>
      <c r="K4997" s="64" t="s">
        <v>1240</v>
      </c>
      <c r="L4997" s="64" t="s">
        <v>1242</v>
      </c>
      <c r="M4997" s="64">
        <v>8</v>
      </c>
      <c r="N4997" s="64">
        <v>3.2</v>
      </c>
    </row>
    <row r="4998" spans="1:14" x14ac:dyDescent="0.25">
      <c r="A4998" t="s">
        <v>1244</v>
      </c>
      <c r="B4998" s="1" t="s">
        <v>1806</v>
      </c>
      <c r="C4998" s="291" t="s">
        <v>1808</v>
      </c>
      <c r="D4998" s="1">
        <v>0</v>
      </c>
      <c r="E4998" s="1" t="s">
        <v>2436</v>
      </c>
      <c r="J4998" s="64" t="s">
        <v>834</v>
      </c>
      <c r="K4998" s="64" t="s">
        <v>1240</v>
      </c>
      <c r="L4998" s="64" t="s">
        <v>1242</v>
      </c>
      <c r="M4998" s="64">
        <v>6</v>
      </c>
      <c r="N4998" s="64">
        <v>2.2799999999999998</v>
      </c>
    </row>
    <row r="4999" spans="1:14" x14ac:dyDescent="0.25">
      <c r="A4999" t="s">
        <v>1244</v>
      </c>
      <c r="B4999" s="1" t="s">
        <v>1806</v>
      </c>
      <c r="C4999" s="291" t="s">
        <v>1808</v>
      </c>
      <c r="D4999" s="1">
        <v>0</v>
      </c>
      <c r="E4999" s="1" t="s">
        <v>2437</v>
      </c>
      <c r="J4999" s="64" t="s">
        <v>834</v>
      </c>
      <c r="K4999" s="64" t="s">
        <v>1240</v>
      </c>
      <c r="L4999" s="64" t="s">
        <v>1242</v>
      </c>
      <c r="M4999" s="64">
        <v>10</v>
      </c>
      <c r="N4999" s="64">
        <v>3.9</v>
      </c>
    </row>
    <row r="5000" spans="1:14" x14ac:dyDescent="0.25">
      <c r="A5000" t="s">
        <v>1244</v>
      </c>
      <c r="B5000" s="1" t="s">
        <v>1806</v>
      </c>
      <c r="C5000" s="291" t="s">
        <v>1809</v>
      </c>
      <c r="D5000" s="1">
        <v>0</v>
      </c>
      <c r="E5000" s="1" t="s">
        <v>2438</v>
      </c>
      <c r="J5000" s="64" t="s">
        <v>834</v>
      </c>
      <c r="K5000" s="64" t="s">
        <v>1240</v>
      </c>
      <c r="L5000" s="64" t="s">
        <v>1242</v>
      </c>
      <c r="M5000" s="64">
        <v>12</v>
      </c>
      <c r="N5000" s="64">
        <v>4.5199999999999996</v>
      </c>
    </row>
    <row r="5001" spans="1:14" x14ac:dyDescent="0.25">
      <c r="A5001" t="s">
        <v>1244</v>
      </c>
      <c r="B5001" s="1" t="s">
        <v>1806</v>
      </c>
      <c r="C5001" s="291" t="s">
        <v>1809</v>
      </c>
      <c r="D5001" s="1">
        <v>0</v>
      </c>
      <c r="E5001" s="1" t="s">
        <v>2439</v>
      </c>
      <c r="J5001" s="64" t="s">
        <v>834</v>
      </c>
      <c r="K5001" s="64" t="s">
        <v>1240</v>
      </c>
      <c r="L5001" s="64" t="s">
        <v>1242</v>
      </c>
      <c r="M5001" s="64">
        <v>16</v>
      </c>
      <c r="N5001" s="64">
        <v>5.85</v>
      </c>
    </row>
    <row r="5002" spans="1:14" x14ac:dyDescent="0.25">
      <c r="A5002" t="s">
        <v>1244</v>
      </c>
      <c r="B5002" s="1" t="s">
        <v>1806</v>
      </c>
      <c r="C5002" s="291" t="s">
        <v>1809</v>
      </c>
      <c r="D5002" s="1">
        <v>0</v>
      </c>
      <c r="E5002" s="1" t="s">
        <v>2440</v>
      </c>
      <c r="J5002" s="64" t="s">
        <v>834</v>
      </c>
      <c r="K5002" s="64" t="s">
        <v>1240</v>
      </c>
      <c r="L5002" s="64" t="s">
        <v>1243</v>
      </c>
      <c r="M5002" s="64">
        <v>5</v>
      </c>
      <c r="N5002" s="64">
        <v>2.6</v>
      </c>
    </row>
    <row r="5003" spans="1:14" x14ac:dyDescent="0.25">
      <c r="A5003" t="s">
        <v>1244</v>
      </c>
      <c r="B5003" s="1" t="s">
        <v>1806</v>
      </c>
      <c r="C5003" s="291" t="s">
        <v>1810</v>
      </c>
      <c r="D5003" s="1">
        <v>0</v>
      </c>
      <c r="E5003" s="1" t="s">
        <v>2441</v>
      </c>
      <c r="J5003" s="64" t="s">
        <v>834</v>
      </c>
      <c r="K5003" s="64" t="s">
        <v>1240</v>
      </c>
      <c r="L5003" s="64" t="s">
        <v>1243</v>
      </c>
      <c r="M5003" s="64">
        <v>7</v>
      </c>
      <c r="N5003" s="64">
        <v>3.71</v>
      </c>
    </row>
    <row r="5004" spans="1:14" x14ac:dyDescent="0.25">
      <c r="A5004" t="s">
        <v>1244</v>
      </c>
      <c r="B5004" s="1" t="s">
        <v>1806</v>
      </c>
      <c r="C5004" s="291" t="s">
        <v>1810</v>
      </c>
      <c r="D5004" s="1">
        <v>0</v>
      </c>
      <c r="E5004" s="1" t="s">
        <v>2442</v>
      </c>
      <c r="J5004" s="64" t="s">
        <v>834</v>
      </c>
      <c r="K5004" s="64" t="s">
        <v>1240</v>
      </c>
      <c r="L5004" s="64" t="s">
        <v>1243</v>
      </c>
      <c r="M5004" s="64">
        <v>8</v>
      </c>
      <c r="N5004" s="64">
        <v>3.94</v>
      </c>
    </row>
    <row r="5005" spans="1:14" x14ac:dyDescent="0.25">
      <c r="A5005" t="s">
        <v>1244</v>
      </c>
      <c r="B5005" s="1" t="s">
        <v>1806</v>
      </c>
      <c r="C5005" s="291" t="s">
        <v>1810</v>
      </c>
      <c r="D5005" s="1">
        <v>0</v>
      </c>
      <c r="E5005" s="1" t="s">
        <v>2443</v>
      </c>
      <c r="J5005" s="64" t="s">
        <v>834</v>
      </c>
      <c r="K5005" s="64" t="s">
        <v>1240</v>
      </c>
      <c r="L5005" s="64" t="s">
        <v>1243</v>
      </c>
      <c r="M5005" s="64">
        <v>6</v>
      </c>
      <c r="N5005" s="64">
        <v>3.23</v>
      </c>
    </row>
    <row r="5006" spans="1:14" x14ac:dyDescent="0.25">
      <c r="A5006" t="s">
        <v>1244</v>
      </c>
      <c r="B5006" s="1" t="s">
        <v>1806</v>
      </c>
      <c r="C5006" s="291" t="s">
        <v>1811</v>
      </c>
      <c r="D5006" s="1">
        <v>0</v>
      </c>
      <c r="E5006" s="1" t="s">
        <v>2444</v>
      </c>
      <c r="J5006" s="64" t="s">
        <v>834</v>
      </c>
      <c r="K5006" s="64" t="s">
        <v>1240</v>
      </c>
      <c r="L5006" s="64" t="s">
        <v>1243</v>
      </c>
      <c r="M5006" s="64">
        <v>10</v>
      </c>
      <c r="N5006" s="64">
        <v>5.03</v>
      </c>
    </row>
    <row r="5007" spans="1:14" x14ac:dyDescent="0.25">
      <c r="A5007" t="s">
        <v>1244</v>
      </c>
      <c r="B5007" s="1" t="s">
        <v>1806</v>
      </c>
      <c r="C5007" s="291" t="s">
        <v>1811</v>
      </c>
      <c r="D5007" s="1">
        <v>0</v>
      </c>
      <c r="E5007" s="1" t="s">
        <v>2445</v>
      </c>
      <c r="J5007" s="64" t="s">
        <v>834</v>
      </c>
      <c r="K5007" s="64" t="s">
        <v>1240</v>
      </c>
      <c r="L5007" s="64" t="s">
        <v>1243</v>
      </c>
      <c r="M5007" s="64">
        <v>12</v>
      </c>
      <c r="N5007" s="64">
        <v>5.83</v>
      </c>
    </row>
    <row r="5008" spans="1:14" x14ac:dyDescent="0.25">
      <c r="A5008" t="s">
        <v>1244</v>
      </c>
      <c r="B5008" s="1" t="s">
        <v>1806</v>
      </c>
      <c r="C5008" s="291" t="s">
        <v>1811</v>
      </c>
      <c r="D5008" s="1">
        <v>0</v>
      </c>
      <c r="E5008" s="1" t="s">
        <v>2446</v>
      </c>
      <c r="J5008" s="64" t="s">
        <v>834</v>
      </c>
      <c r="K5008" s="64" t="s">
        <v>1240</v>
      </c>
      <c r="L5008" s="64" t="s">
        <v>1243</v>
      </c>
      <c r="M5008" s="64">
        <v>20</v>
      </c>
      <c r="N5008" s="64">
        <v>8.4</v>
      </c>
    </row>
    <row r="5009" spans="1:14" x14ac:dyDescent="0.25">
      <c r="A5009" t="s">
        <v>1244</v>
      </c>
      <c r="B5009" s="1" t="s">
        <v>1806</v>
      </c>
      <c r="C5009" s="291" t="s">
        <v>1812</v>
      </c>
      <c r="D5009" s="1">
        <v>0</v>
      </c>
      <c r="E5009" s="1" t="s">
        <v>2447</v>
      </c>
      <c r="J5009" s="64" t="s">
        <v>834</v>
      </c>
      <c r="K5009" s="64" t="s">
        <v>1240</v>
      </c>
      <c r="L5009" s="64" t="s">
        <v>1243</v>
      </c>
      <c r="M5009" s="64">
        <v>16</v>
      </c>
      <c r="N5009" s="64">
        <v>7.33</v>
      </c>
    </row>
    <row r="5010" spans="1:14" x14ac:dyDescent="0.25">
      <c r="A5010" t="s">
        <v>1244</v>
      </c>
      <c r="B5010" s="1" t="s">
        <v>1806</v>
      </c>
      <c r="C5010" s="291" t="s">
        <v>1812</v>
      </c>
      <c r="D5010" s="1">
        <v>0</v>
      </c>
      <c r="E5010" s="1" t="s">
        <v>2448</v>
      </c>
      <c r="J5010" s="64" t="s">
        <v>2402</v>
      </c>
      <c r="K5010" s="64">
        <v>261</v>
      </c>
      <c r="L5010" s="64" t="s">
        <v>2416</v>
      </c>
      <c r="M5010" s="64">
        <v>2</v>
      </c>
      <c r="N5010" s="64">
        <v>0.89</v>
      </c>
    </row>
    <row r="5011" spans="1:14" x14ac:dyDescent="0.25">
      <c r="A5011" t="s">
        <v>1244</v>
      </c>
      <c r="B5011" s="1" t="s">
        <v>1806</v>
      </c>
      <c r="C5011" s="291" t="s">
        <v>1812</v>
      </c>
      <c r="D5011" s="1">
        <v>0</v>
      </c>
      <c r="E5011" s="1" t="s">
        <v>2449</v>
      </c>
      <c r="J5011" s="64" t="s">
        <v>2402</v>
      </c>
      <c r="K5011" s="64">
        <v>261</v>
      </c>
      <c r="L5011" s="64" t="s">
        <v>2416</v>
      </c>
      <c r="M5011" s="64">
        <v>3</v>
      </c>
      <c r="N5011" s="64">
        <v>1.36</v>
      </c>
    </row>
    <row r="5012" spans="1:14" x14ac:dyDescent="0.25">
      <c r="A5012" t="s">
        <v>1244</v>
      </c>
      <c r="B5012" s="1" t="s">
        <v>1806</v>
      </c>
      <c r="C5012" s="291" t="s">
        <v>1813</v>
      </c>
      <c r="D5012" s="1">
        <v>0</v>
      </c>
      <c r="E5012" s="1" t="s">
        <v>2450</v>
      </c>
      <c r="J5012" s="64" t="s">
        <v>2402</v>
      </c>
      <c r="K5012" s="64">
        <v>261</v>
      </c>
      <c r="L5012" s="64" t="s">
        <v>2416</v>
      </c>
      <c r="M5012" s="64">
        <v>4</v>
      </c>
      <c r="N5012" s="64">
        <v>1.83</v>
      </c>
    </row>
    <row r="5013" spans="1:14" x14ac:dyDescent="0.25">
      <c r="A5013" t="s">
        <v>1244</v>
      </c>
      <c r="B5013" s="1" t="s">
        <v>1806</v>
      </c>
      <c r="C5013" s="291" t="s">
        <v>1813</v>
      </c>
      <c r="D5013" s="1">
        <v>0</v>
      </c>
      <c r="E5013" s="1" t="s">
        <v>2451</v>
      </c>
      <c r="J5013" s="64" t="s">
        <v>2402</v>
      </c>
      <c r="K5013" s="64">
        <v>261</v>
      </c>
      <c r="L5013" s="64" t="s">
        <v>2416</v>
      </c>
      <c r="M5013" s="64">
        <v>5</v>
      </c>
      <c r="N5013" s="64">
        <v>2.2799999999999998</v>
      </c>
    </row>
    <row r="5014" spans="1:14" x14ac:dyDescent="0.25">
      <c r="A5014" t="s">
        <v>1244</v>
      </c>
      <c r="B5014" s="1" t="s">
        <v>1806</v>
      </c>
      <c r="C5014" s="291" t="s">
        <v>1813</v>
      </c>
      <c r="D5014" s="1">
        <v>0</v>
      </c>
      <c r="E5014" s="1" t="s">
        <v>2452</v>
      </c>
      <c r="J5014" s="64" t="s">
        <v>2402</v>
      </c>
      <c r="K5014" s="64">
        <v>261</v>
      </c>
      <c r="L5014" s="64" t="s">
        <v>2416</v>
      </c>
      <c r="M5014" s="64">
        <v>6</v>
      </c>
      <c r="N5014" s="64">
        <v>2.73</v>
      </c>
    </row>
    <row r="5015" spans="1:14" x14ac:dyDescent="0.25">
      <c r="A5015" t="s">
        <v>1244</v>
      </c>
      <c r="B5015" s="1" t="s">
        <v>1806</v>
      </c>
      <c r="C5015" s="291" t="s">
        <v>1814</v>
      </c>
      <c r="D5015" s="1">
        <v>0</v>
      </c>
      <c r="E5015" s="1" t="s">
        <v>2453</v>
      </c>
      <c r="J5015" s="64" t="s">
        <v>2402</v>
      </c>
      <c r="K5015" s="64">
        <v>261</v>
      </c>
      <c r="L5015" s="64" t="s">
        <v>2416</v>
      </c>
      <c r="M5015" s="64">
        <v>7</v>
      </c>
      <c r="N5015" s="64">
        <v>2.98</v>
      </c>
    </row>
    <row r="5016" spans="1:14" x14ac:dyDescent="0.25">
      <c r="A5016" t="s">
        <v>1244</v>
      </c>
      <c r="B5016" s="1" t="s">
        <v>1806</v>
      </c>
      <c r="C5016" s="291" t="s">
        <v>1814</v>
      </c>
      <c r="D5016" s="1">
        <v>0</v>
      </c>
      <c r="E5016" s="1" t="s">
        <v>2454</v>
      </c>
      <c r="J5016" s="64" t="s">
        <v>2402</v>
      </c>
      <c r="K5016" s="64">
        <v>261</v>
      </c>
      <c r="L5016" s="64" t="s">
        <v>2416</v>
      </c>
      <c r="M5016" s="64">
        <v>8</v>
      </c>
      <c r="N5016" s="64">
        <v>3.24</v>
      </c>
    </row>
    <row r="5017" spans="1:14" x14ac:dyDescent="0.25">
      <c r="A5017" t="s">
        <v>1244</v>
      </c>
      <c r="B5017" s="1" t="s">
        <v>1806</v>
      </c>
      <c r="C5017" s="291" t="s">
        <v>1814</v>
      </c>
      <c r="D5017" s="1">
        <v>0</v>
      </c>
      <c r="E5017" s="1" t="s">
        <v>2455</v>
      </c>
      <c r="J5017" s="64" t="s">
        <v>2402</v>
      </c>
      <c r="K5017" s="64">
        <v>261</v>
      </c>
      <c r="L5017" s="64" t="s">
        <v>2416</v>
      </c>
      <c r="M5017" s="64">
        <v>9</v>
      </c>
      <c r="N5017" s="64">
        <v>3.49</v>
      </c>
    </row>
    <row r="5018" spans="1:14" x14ac:dyDescent="0.25">
      <c r="A5018" t="s">
        <v>1244</v>
      </c>
      <c r="B5018" s="1" t="s">
        <v>1806</v>
      </c>
      <c r="C5018" s="291" t="s">
        <v>1815</v>
      </c>
      <c r="D5018" s="1">
        <v>0</v>
      </c>
      <c r="E5018" s="1" t="s">
        <v>2456</v>
      </c>
      <c r="J5018" s="64" t="s">
        <v>2402</v>
      </c>
      <c r="K5018" s="64">
        <v>261</v>
      </c>
      <c r="L5018" s="64" t="s">
        <v>2416</v>
      </c>
      <c r="M5018" s="64">
        <v>10</v>
      </c>
      <c r="N5018" s="64">
        <v>3.69</v>
      </c>
    </row>
    <row r="5019" spans="1:14" x14ac:dyDescent="0.25">
      <c r="A5019" t="s">
        <v>1244</v>
      </c>
      <c r="B5019" s="1" t="s">
        <v>1806</v>
      </c>
      <c r="C5019" s="291" t="s">
        <v>1815</v>
      </c>
      <c r="D5019" s="1">
        <v>0</v>
      </c>
      <c r="E5019" s="1" t="s">
        <v>2457</v>
      </c>
      <c r="J5019" s="64" t="s">
        <v>2402</v>
      </c>
      <c r="K5019" s="64">
        <v>261</v>
      </c>
      <c r="L5019" s="64" t="s">
        <v>2416</v>
      </c>
      <c r="M5019" s="64">
        <v>11</v>
      </c>
      <c r="N5019" s="64">
        <v>3.9</v>
      </c>
    </row>
    <row r="5020" spans="1:14" x14ac:dyDescent="0.25">
      <c r="A5020" t="s">
        <v>1244</v>
      </c>
      <c r="B5020" s="1" t="s">
        <v>1806</v>
      </c>
      <c r="C5020" s="291" t="s">
        <v>1815</v>
      </c>
      <c r="D5020" s="1">
        <v>0</v>
      </c>
      <c r="E5020" s="1" t="s">
        <v>2458</v>
      </c>
      <c r="J5020" s="64" t="s">
        <v>2402</v>
      </c>
      <c r="K5020" s="64">
        <v>261</v>
      </c>
      <c r="L5020" s="64" t="s">
        <v>2416</v>
      </c>
      <c r="M5020" s="64">
        <v>12</v>
      </c>
      <c r="N5020" s="64">
        <v>4.0999999999999996</v>
      </c>
    </row>
    <row r="5021" spans="1:14" x14ac:dyDescent="0.25">
      <c r="A5021" t="s">
        <v>1244</v>
      </c>
      <c r="B5021" s="1" t="s">
        <v>1806</v>
      </c>
      <c r="C5021" s="291" t="s">
        <v>1816</v>
      </c>
      <c r="D5021" s="1">
        <v>0</v>
      </c>
      <c r="E5021" s="1" t="s">
        <v>2459</v>
      </c>
      <c r="J5021" s="64" t="s">
        <v>2402</v>
      </c>
      <c r="K5021" s="64">
        <v>261</v>
      </c>
      <c r="L5021" s="64" t="s">
        <v>83</v>
      </c>
      <c r="M5021" s="64">
        <v>4</v>
      </c>
      <c r="N5021" s="64">
        <v>2.06</v>
      </c>
    </row>
    <row r="5022" spans="1:14" x14ac:dyDescent="0.25">
      <c r="A5022" t="s">
        <v>1244</v>
      </c>
      <c r="B5022" s="1" t="s">
        <v>1806</v>
      </c>
      <c r="C5022" s="291" t="s">
        <v>1816</v>
      </c>
      <c r="D5022" s="1">
        <v>0</v>
      </c>
      <c r="E5022" s="1" t="s">
        <v>2460</v>
      </c>
      <c r="J5022" s="64" t="s">
        <v>2402</v>
      </c>
      <c r="K5022" s="64">
        <v>261</v>
      </c>
      <c r="L5022" s="64" t="s">
        <v>83</v>
      </c>
      <c r="M5022" s="64">
        <v>5</v>
      </c>
      <c r="N5022" s="64">
        <v>2.56</v>
      </c>
    </row>
    <row r="5023" spans="1:14" x14ac:dyDescent="0.25">
      <c r="A5023" t="s">
        <v>1244</v>
      </c>
      <c r="B5023" s="1" t="s">
        <v>1806</v>
      </c>
      <c r="C5023" s="291" t="s">
        <v>1816</v>
      </c>
      <c r="D5023" s="1">
        <v>0</v>
      </c>
      <c r="E5023" s="1" t="s">
        <v>2461</v>
      </c>
      <c r="J5023" s="64" t="s">
        <v>2402</v>
      </c>
      <c r="K5023" s="64">
        <v>261</v>
      </c>
      <c r="L5023" s="64" t="s">
        <v>83</v>
      </c>
      <c r="M5023" s="64">
        <v>6</v>
      </c>
      <c r="N5023" s="64">
        <v>3.06</v>
      </c>
    </row>
    <row r="5024" spans="1:14" x14ac:dyDescent="0.25">
      <c r="A5024" t="s">
        <v>1244</v>
      </c>
      <c r="B5024" s="1" t="s">
        <v>1848</v>
      </c>
      <c r="C5024" s="291" t="s">
        <v>1862</v>
      </c>
      <c r="D5024" s="1">
        <v>0</v>
      </c>
      <c r="E5024" s="1" t="s">
        <v>2580</v>
      </c>
      <c r="J5024" s="64" t="s">
        <v>2402</v>
      </c>
      <c r="K5024" s="64">
        <v>261</v>
      </c>
      <c r="L5024" s="64" t="s">
        <v>83</v>
      </c>
      <c r="M5024" s="64">
        <v>7</v>
      </c>
      <c r="N5024" s="64">
        <v>3.56</v>
      </c>
    </row>
    <row r="5025" spans="1:14" x14ac:dyDescent="0.25">
      <c r="A5025" t="s">
        <v>1244</v>
      </c>
      <c r="B5025" s="1" t="s">
        <v>1848</v>
      </c>
      <c r="C5025" s="291" t="s">
        <v>1856</v>
      </c>
      <c r="D5025" s="1">
        <v>0</v>
      </c>
      <c r="E5025" s="1" t="s">
        <v>2579</v>
      </c>
      <c r="J5025" s="64" t="s">
        <v>2402</v>
      </c>
      <c r="K5025" s="64">
        <v>261</v>
      </c>
      <c r="L5025" s="64" t="s">
        <v>83</v>
      </c>
      <c r="M5025" s="64">
        <v>8</v>
      </c>
      <c r="N5025" s="64">
        <v>4.05</v>
      </c>
    </row>
    <row r="5026" spans="1:14" x14ac:dyDescent="0.25">
      <c r="A5026" t="s">
        <v>1244</v>
      </c>
      <c r="B5026" s="1" t="s">
        <v>1848</v>
      </c>
      <c r="C5026" s="291" t="s">
        <v>1864</v>
      </c>
      <c r="D5026" s="1">
        <v>0</v>
      </c>
      <c r="E5026" s="1" t="s">
        <v>2581</v>
      </c>
      <c r="J5026" s="64" t="s">
        <v>2402</v>
      </c>
      <c r="K5026" s="64">
        <v>261</v>
      </c>
      <c r="L5026" s="64" t="s">
        <v>83</v>
      </c>
      <c r="M5026" s="64">
        <v>9</v>
      </c>
      <c r="N5026" s="64">
        <v>4.55</v>
      </c>
    </row>
    <row r="5027" spans="1:14" x14ac:dyDescent="0.25">
      <c r="A5027" t="s">
        <v>1244</v>
      </c>
      <c r="B5027" s="1" t="s">
        <v>1848</v>
      </c>
      <c r="C5027" s="291" t="s">
        <v>1864</v>
      </c>
      <c r="D5027" s="1">
        <v>0</v>
      </c>
      <c r="E5027" s="1" t="s">
        <v>2582</v>
      </c>
      <c r="J5027" s="64" t="s">
        <v>2402</v>
      </c>
      <c r="K5027" s="64">
        <v>261</v>
      </c>
      <c r="L5027" s="64" t="s">
        <v>83</v>
      </c>
      <c r="M5027" s="64">
        <v>10</v>
      </c>
      <c r="N5027" s="64">
        <v>4.76</v>
      </c>
    </row>
    <row r="5028" spans="1:14" x14ac:dyDescent="0.25">
      <c r="A5028" t="s">
        <v>1244</v>
      </c>
      <c r="B5028" s="1" t="s">
        <v>1848</v>
      </c>
      <c r="C5028" s="291" t="s">
        <v>1857</v>
      </c>
      <c r="D5028" s="1">
        <v>0</v>
      </c>
      <c r="E5028" s="1" t="s">
        <v>2498</v>
      </c>
      <c r="J5028" s="64" t="s">
        <v>2402</v>
      </c>
      <c r="K5028" s="64">
        <v>261</v>
      </c>
      <c r="L5028" s="64" t="s">
        <v>83</v>
      </c>
      <c r="M5028" s="64">
        <v>11</v>
      </c>
      <c r="N5028" s="64">
        <v>4.96</v>
      </c>
    </row>
    <row r="5029" spans="1:14" x14ac:dyDescent="0.25">
      <c r="A5029" t="s">
        <v>1244</v>
      </c>
      <c r="B5029" s="1" t="s">
        <v>1848</v>
      </c>
      <c r="C5029" s="291" t="s">
        <v>1855</v>
      </c>
      <c r="D5029" s="1">
        <v>0</v>
      </c>
      <c r="E5029" s="1" t="s">
        <v>2578</v>
      </c>
      <c r="J5029" s="64" t="s">
        <v>2402</v>
      </c>
      <c r="K5029" s="64">
        <v>261</v>
      </c>
      <c r="L5029" s="64" t="s">
        <v>83</v>
      </c>
      <c r="M5029" s="64">
        <v>12</v>
      </c>
      <c r="N5029" s="64">
        <v>5.17</v>
      </c>
    </row>
    <row r="5030" spans="1:14" x14ac:dyDescent="0.25">
      <c r="A5030" t="s">
        <v>1244</v>
      </c>
      <c r="B5030" s="1" t="s">
        <v>1895</v>
      </c>
      <c r="C5030" s="291" t="s">
        <v>1901</v>
      </c>
      <c r="D5030" s="1">
        <v>0</v>
      </c>
      <c r="E5030" s="1" t="s">
        <v>2583</v>
      </c>
      <c r="J5030" s="64" t="s">
        <v>2402</v>
      </c>
      <c r="K5030" s="64">
        <v>261</v>
      </c>
      <c r="L5030" s="64" t="s">
        <v>83</v>
      </c>
      <c r="M5030" s="64">
        <v>13</v>
      </c>
      <c r="N5030" s="64">
        <v>5.45</v>
      </c>
    </row>
    <row r="5031" spans="1:14" x14ac:dyDescent="0.25">
      <c r="A5031" t="s">
        <v>1244</v>
      </c>
      <c r="B5031" s="1" t="s">
        <v>1895</v>
      </c>
      <c r="C5031" s="291" t="s">
        <v>1901</v>
      </c>
      <c r="D5031" s="1">
        <v>0</v>
      </c>
      <c r="E5031" s="1" t="s">
        <v>2590</v>
      </c>
      <c r="J5031" s="64" t="s">
        <v>2402</v>
      </c>
      <c r="K5031" s="64">
        <v>261</v>
      </c>
      <c r="L5031" s="64" t="s">
        <v>83</v>
      </c>
      <c r="M5031" s="64">
        <v>14</v>
      </c>
      <c r="N5031" s="64">
        <v>5.74</v>
      </c>
    </row>
    <row r="5032" spans="1:14" x14ac:dyDescent="0.25">
      <c r="A5032" t="s">
        <v>1244</v>
      </c>
      <c r="B5032" s="1" t="s">
        <v>1895</v>
      </c>
      <c r="C5032" s="291" t="s">
        <v>1902</v>
      </c>
      <c r="D5032" s="1">
        <v>0</v>
      </c>
      <c r="E5032" s="1" t="s">
        <v>2584</v>
      </c>
      <c r="J5032" s="64" t="s">
        <v>2402</v>
      </c>
      <c r="K5032" s="64">
        <v>261</v>
      </c>
      <c r="L5032" s="64" t="s">
        <v>83</v>
      </c>
      <c r="M5032" s="64">
        <v>15</v>
      </c>
      <c r="N5032" s="64">
        <v>6.02</v>
      </c>
    </row>
    <row r="5033" spans="1:14" x14ac:dyDescent="0.25">
      <c r="A5033" t="s">
        <v>1244</v>
      </c>
      <c r="B5033" s="1" t="s">
        <v>1895</v>
      </c>
      <c r="C5033" s="291" t="s">
        <v>1902</v>
      </c>
      <c r="D5033" s="1">
        <v>0</v>
      </c>
      <c r="E5033" s="1" t="s">
        <v>2547</v>
      </c>
      <c r="J5033" s="64" t="s">
        <v>2402</v>
      </c>
      <c r="K5033" s="64">
        <v>261</v>
      </c>
      <c r="L5033" s="64" t="s">
        <v>2412</v>
      </c>
      <c r="M5033" s="64">
        <v>4</v>
      </c>
      <c r="N5033" s="64">
        <v>2.7</v>
      </c>
    </row>
    <row r="5034" spans="1:14" x14ac:dyDescent="0.25">
      <c r="A5034" t="s">
        <v>1244</v>
      </c>
      <c r="B5034" s="1" t="s">
        <v>1895</v>
      </c>
      <c r="C5034" s="291" t="s">
        <v>1902</v>
      </c>
      <c r="D5034" s="1">
        <v>0</v>
      </c>
      <c r="E5034" s="1" t="s">
        <v>2495</v>
      </c>
      <c r="J5034" s="64" t="s">
        <v>2402</v>
      </c>
      <c r="K5034" s="64">
        <v>261</v>
      </c>
      <c r="L5034" s="64" t="s">
        <v>2412</v>
      </c>
      <c r="M5034" s="64">
        <v>5</v>
      </c>
      <c r="N5034" s="64">
        <v>3.39</v>
      </c>
    </row>
    <row r="5035" spans="1:14" x14ac:dyDescent="0.25">
      <c r="A5035" t="s">
        <v>1244</v>
      </c>
      <c r="B5035" s="1" t="s">
        <v>1895</v>
      </c>
      <c r="C5035" s="291" t="s">
        <v>1902</v>
      </c>
      <c r="D5035" s="1">
        <v>0</v>
      </c>
      <c r="E5035" s="1" t="s">
        <v>2463</v>
      </c>
      <c r="J5035" s="64" t="s">
        <v>2402</v>
      </c>
      <c r="K5035" s="64">
        <v>261</v>
      </c>
      <c r="L5035" s="64" t="s">
        <v>2412</v>
      </c>
      <c r="M5035" s="64">
        <v>6</v>
      </c>
      <c r="N5035" s="64">
        <v>4.08</v>
      </c>
    </row>
    <row r="5036" spans="1:14" x14ac:dyDescent="0.25">
      <c r="A5036" t="s">
        <v>1244</v>
      </c>
      <c r="B5036" s="1" t="s">
        <v>1895</v>
      </c>
      <c r="C5036" s="291" t="s">
        <v>1903</v>
      </c>
      <c r="D5036" s="1">
        <v>0</v>
      </c>
      <c r="E5036" s="1" t="s">
        <v>2514</v>
      </c>
      <c r="J5036" s="64" t="s">
        <v>2402</v>
      </c>
      <c r="K5036" s="64">
        <v>261</v>
      </c>
      <c r="L5036" s="64" t="s">
        <v>2412</v>
      </c>
      <c r="M5036" s="64">
        <v>7</v>
      </c>
      <c r="N5036" s="64">
        <v>4.67</v>
      </c>
    </row>
    <row r="5037" spans="1:14" x14ac:dyDescent="0.25">
      <c r="A5037" t="s">
        <v>1244</v>
      </c>
      <c r="B5037" s="1" t="s">
        <v>1895</v>
      </c>
      <c r="C5037" s="291" t="s">
        <v>1903</v>
      </c>
      <c r="D5037" s="1">
        <v>0</v>
      </c>
      <c r="E5037" s="1" t="s">
        <v>2585</v>
      </c>
      <c r="J5037" s="64" t="s">
        <v>2402</v>
      </c>
      <c r="K5037" s="64">
        <v>261</v>
      </c>
      <c r="L5037" s="64" t="s">
        <v>2412</v>
      </c>
      <c r="M5037" s="64">
        <v>8</v>
      </c>
      <c r="N5037" s="64">
        <v>5.26</v>
      </c>
    </row>
    <row r="5038" spans="1:14" x14ac:dyDescent="0.25">
      <c r="A5038" t="s">
        <v>1244</v>
      </c>
      <c r="B5038" s="1" t="s">
        <v>1895</v>
      </c>
      <c r="C5038" s="291" t="s">
        <v>1903</v>
      </c>
      <c r="D5038" s="1">
        <v>0</v>
      </c>
      <c r="E5038" s="1" t="s">
        <v>2432</v>
      </c>
      <c r="J5038" s="64" t="s">
        <v>2402</v>
      </c>
      <c r="K5038" s="64">
        <v>261</v>
      </c>
      <c r="L5038" s="64" t="s">
        <v>2412</v>
      </c>
      <c r="M5038" s="64">
        <v>9</v>
      </c>
      <c r="N5038" s="64">
        <v>5.85</v>
      </c>
    </row>
    <row r="5039" spans="1:14" x14ac:dyDescent="0.25">
      <c r="A5039" t="s">
        <v>1244</v>
      </c>
      <c r="B5039" s="1" t="s">
        <v>1895</v>
      </c>
      <c r="C5039" s="291" t="s">
        <v>1903</v>
      </c>
      <c r="D5039" s="1">
        <v>0</v>
      </c>
      <c r="E5039" s="1" t="s">
        <v>2591</v>
      </c>
      <c r="J5039" s="64" t="s">
        <v>2402</v>
      </c>
      <c r="K5039" s="64">
        <v>261</v>
      </c>
      <c r="L5039" s="64" t="s">
        <v>2412</v>
      </c>
      <c r="M5039" s="64">
        <v>10</v>
      </c>
      <c r="N5039" s="64">
        <v>6.44</v>
      </c>
    </row>
    <row r="5040" spans="1:14" x14ac:dyDescent="0.25">
      <c r="A5040" t="s">
        <v>1244</v>
      </c>
      <c r="B5040" s="1" t="s">
        <v>1895</v>
      </c>
      <c r="C5040" s="291" t="s">
        <v>1904</v>
      </c>
      <c r="D5040" s="1">
        <v>0</v>
      </c>
      <c r="E5040" s="1" t="s">
        <v>2586</v>
      </c>
      <c r="J5040" s="64" t="s">
        <v>2402</v>
      </c>
      <c r="K5040" s="64">
        <v>261</v>
      </c>
      <c r="L5040" s="64" t="s">
        <v>2412</v>
      </c>
      <c r="M5040" s="64">
        <v>11</v>
      </c>
      <c r="N5040" s="64">
        <v>6.84</v>
      </c>
    </row>
    <row r="5041" spans="1:14" x14ac:dyDescent="0.25">
      <c r="A5041" t="s">
        <v>1244</v>
      </c>
      <c r="B5041" s="1" t="s">
        <v>1895</v>
      </c>
      <c r="C5041" s="291" t="s">
        <v>1904</v>
      </c>
      <c r="D5041" s="1">
        <v>0</v>
      </c>
      <c r="E5041" s="1" t="s">
        <v>2587</v>
      </c>
      <c r="J5041" s="64" t="s">
        <v>2402</v>
      </c>
      <c r="K5041" s="64">
        <v>261</v>
      </c>
      <c r="L5041" s="64" t="s">
        <v>2412</v>
      </c>
      <c r="M5041" s="64">
        <v>12</v>
      </c>
      <c r="N5041" s="64">
        <v>7.25</v>
      </c>
    </row>
    <row r="5042" spans="1:14" x14ac:dyDescent="0.25">
      <c r="A5042" t="s">
        <v>1244</v>
      </c>
      <c r="B5042" s="1" t="s">
        <v>1895</v>
      </c>
      <c r="C5042" s="291" t="s">
        <v>1904</v>
      </c>
      <c r="D5042" s="1">
        <v>0</v>
      </c>
      <c r="E5042" s="1" t="s">
        <v>2592</v>
      </c>
      <c r="J5042" s="64" t="s">
        <v>2402</v>
      </c>
      <c r="K5042" s="64">
        <v>261</v>
      </c>
      <c r="L5042" s="64" t="s">
        <v>2412</v>
      </c>
      <c r="M5042" s="64">
        <v>13</v>
      </c>
      <c r="N5042" s="64">
        <v>7.65</v>
      </c>
    </row>
    <row r="5043" spans="1:14" x14ac:dyDescent="0.25">
      <c r="A5043" t="s">
        <v>1244</v>
      </c>
      <c r="B5043" s="1" t="s">
        <v>1895</v>
      </c>
      <c r="C5043" s="291" t="s">
        <v>1904</v>
      </c>
      <c r="D5043" s="1">
        <v>0</v>
      </c>
      <c r="E5043" s="1" t="s">
        <v>2482</v>
      </c>
      <c r="J5043" s="64" t="s">
        <v>2402</v>
      </c>
      <c r="K5043" s="64">
        <v>261</v>
      </c>
      <c r="L5043" s="64" t="s">
        <v>2412</v>
      </c>
      <c r="M5043" s="64">
        <v>14</v>
      </c>
      <c r="N5043" s="64">
        <v>8.06</v>
      </c>
    </row>
    <row r="5044" spans="1:14" x14ac:dyDescent="0.25">
      <c r="A5044" t="s">
        <v>1244</v>
      </c>
      <c r="B5044" s="1" t="s">
        <v>1895</v>
      </c>
      <c r="C5044" s="291" t="s">
        <v>1905</v>
      </c>
      <c r="D5044" s="1">
        <v>0</v>
      </c>
      <c r="E5044" s="1" t="s">
        <v>2588</v>
      </c>
      <c r="J5044" s="64" t="s">
        <v>2402</v>
      </c>
      <c r="K5044" s="64">
        <v>261</v>
      </c>
      <c r="L5044" s="64" t="s">
        <v>2412</v>
      </c>
      <c r="M5044" s="64">
        <v>15</v>
      </c>
      <c r="N5044" s="64">
        <v>8.4600000000000009</v>
      </c>
    </row>
    <row r="5045" spans="1:14" x14ac:dyDescent="0.25">
      <c r="A5045" t="s">
        <v>1244</v>
      </c>
      <c r="B5045" s="1" t="s">
        <v>1895</v>
      </c>
      <c r="C5045" s="291" t="s">
        <v>1905</v>
      </c>
      <c r="D5045" s="1">
        <v>0</v>
      </c>
      <c r="E5045" s="1" t="s">
        <v>2589</v>
      </c>
      <c r="J5045" s="64" t="s">
        <v>2402</v>
      </c>
      <c r="K5045" s="64">
        <v>261</v>
      </c>
      <c r="L5045" s="64" t="s">
        <v>2412</v>
      </c>
      <c r="M5045" s="64">
        <v>16</v>
      </c>
      <c r="N5045" s="64">
        <v>8.9499999999999993</v>
      </c>
    </row>
    <row r="5046" spans="1:14" x14ac:dyDescent="0.25">
      <c r="A5046" t="s">
        <v>1244</v>
      </c>
      <c r="B5046" s="1" t="s">
        <v>1895</v>
      </c>
      <c r="C5046" s="291" t="s">
        <v>1905</v>
      </c>
      <c r="D5046" s="1">
        <v>0</v>
      </c>
      <c r="E5046" s="1" t="s">
        <v>2593</v>
      </c>
      <c r="J5046" s="64" t="s">
        <v>2402</v>
      </c>
      <c r="K5046" s="64">
        <v>261</v>
      </c>
      <c r="L5046" s="64" t="s">
        <v>2412</v>
      </c>
      <c r="M5046" s="64">
        <v>17</v>
      </c>
      <c r="N5046" s="64">
        <v>9.44</v>
      </c>
    </row>
    <row r="5047" spans="1:14" x14ac:dyDescent="0.25">
      <c r="A5047" t="s">
        <v>1244</v>
      </c>
      <c r="B5047" s="1" t="s">
        <v>1895</v>
      </c>
      <c r="C5047" s="291" t="s">
        <v>1905</v>
      </c>
      <c r="D5047" s="1">
        <v>0</v>
      </c>
      <c r="E5047" s="1" t="s">
        <v>2594</v>
      </c>
      <c r="J5047" s="64" t="s">
        <v>2402</v>
      </c>
      <c r="K5047" s="64">
        <v>261</v>
      </c>
      <c r="L5047" s="64" t="s">
        <v>2412</v>
      </c>
      <c r="M5047" s="64">
        <v>18</v>
      </c>
      <c r="N5047" s="64">
        <v>9.92</v>
      </c>
    </row>
    <row r="5048" spans="1:14" x14ac:dyDescent="0.25">
      <c r="A5048" t="s">
        <v>1244</v>
      </c>
      <c r="B5048" s="1" t="s">
        <v>1906</v>
      </c>
      <c r="C5048" s="291" t="s">
        <v>1912</v>
      </c>
      <c r="D5048" s="1">
        <v>0</v>
      </c>
      <c r="E5048" s="1" t="s">
        <v>2469</v>
      </c>
      <c r="J5048" s="64" t="s">
        <v>2402</v>
      </c>
      <c r="K5048" s="64">
        <v>261</v>
      </c>
      <c r="L5048" s="64" t="s">
        <v>2412</v>
      </c>
      <c r="M5048" s="64">
        <v>19</v>
      </c>
      <c r="N5048" s="64">
        <v>10.41</v>
      </c>
    </row>
    <row r="5049" spans="1:14" x14ac:dyDescent="0.25">
      <c r="A5049" t="s">
        <v>1244</v>
      </c>
      <c r="B5049" s="1" t="s">
        <v>1906</v>
      </c>
      <c r="C5049" s="291" t="s">
        <v>1912</v>
      </c>
      <c r="D5049" s="1">
        <v>0</v>
      </c>
      <c r="E5049" s="1" t="s">
        <v>2599</v>
      </c>
      <c r="J5049" s="64" t="s">
        <v>2402</v>
      </c>
      <c r="K5049" s="64">
        <v>261</v>
      </c>
      <c r="L5049" s="64" t="s">
        <v>2412</v>
      </c>
      <c r="M5049" s="64">
        <v>20</v>
      </c>
      <c r="N5049" s="64">
        <v>10.9</v>
      </c>
    </row>
    <row r="5050" spans="1:14" x14ac:dyDescent="0.25">
      <c r="A5050" t="s">
        <v>1244</v>
      </c>
      <c r="B5050" s="1" t="s">
        <v>1906</v>
      </c>
      <c r="C5050" s="291" t="s">
        <v>1913</v>
      </c>
      <c r="D5050" s="1">
        <v>0</v>
      </c>
      <c r="E5050" s="1" t="s">
        <v>2584</v>
      </c>
      <c r="J5050" s="64" t="s">
        <v>1244</v>
      </c>
      <c r="K5050" s="64" t="s">
        <v>1245</v>
      </c>
      <c r="L5050" s="64" t="s">
        <v>1246</v>
      </c>
      <c r="M5050" s="64">
        <v>0</v>
      </c>
      <c r="N5050" s="64" t="s">
        <v>2507</v>
      </c>
    </row>
    <row r="5051" spans="1:14" x14ac:dyDescent="0.25">
      <c r="A5051" t="s">
        <v>1244</v>
      </c>
      <c r="B5051" s="1" t="s">
        <v>1906</v>
      </c>
      <c r="C5051" s="291" t="s">
        <v>1913</v>
      </c>
      <c r="D5051" s="1">
        <v>0</v>
      </c>
      <c r="E5051" s="1" t="s">
        <v>2434</v>
      </c>
      <c r="J5051" s="64" t="s">
        <v>1244</v>
      </c>
      <c r="K5051" s="64" t="s">
        <v>1245</v>
      </c>
      <c r="L5051" s="64" t="s">
        <v>1247</v>
      </c>
      <c r="M5051" s="64">
        <v>0</v>
      </c>
      <c r="N5051" s="64" t="s">
        <v>2694</v>
      </c>
    </row>
    <row r="5052" spans="1:14" x14ac:dyDescent="0.25">
      <c r="A5052" t="s">
        <v>1244</v>
      </c>
      <c r="B5052" s="1" t="s">
        <v>1906</v>
      </c>
      <c r="C5052" s="291" t="s">
        <v>1913</v>
      </c>
      <c r="D5052" s="1">
        <v>0</v>
      </c>
      <c r="E5052" s="1" t="s">
        <v>2600</v>
      </c>
      <c r="J5052" s="64" t="s">
        <v>1244</v>
      </c>
      <c r="K5052" s="64" t="s">
        <v>1245</v>
      </c>
      <c r="L5052" s="64" t="s">
        <v>1248</v>
      </c>
      <c r="M5052" s="64">
        <v>0</v>
      </c>
      <c r="N5052" s="64" t="s">
        <v>2485</v>
      </c>
    </row>
    <row r="5053" spans="1:14" x14ac:dyDescent="0.25">
      <c r="A5053" t="s">
        <v>1244</v>
      </c>
      <c r="B5053" s="1" t="s">
        <v>1906</v>
      </c>
      <c r="C5053" s="291" t="s">
        <v>1913</v>
      </c>
      <c r="D5053" s="1">
        <v>0</v>
      </c>
      <c r="E5053" s="1" t="s">
        <v>2463</v>
      </c>
      <c r="J5053" s="64" t="s">
        <v>1244</v>
      </c>
      <c r="K5053" s="64" t="s">
        <v>1245</v>
      </c>
      <c r="L5053" s="64" t="s">
        <v>1249</v>
      </c>
      <c r="M5053" s="64">
        <v>0</v>
      </c>
      <c r="N5053" s="64" t="s">
        <v>2427</v>
      </c>
    </row>
    <row r="5054" spans="1:14" x14ac:dyDescent="0.25">
      <c r="A5054" t="s">
        <v>1244</v>
      </c>
      <c r="B5054" s="1" t="s">
        <v>1906</v>
      </c>
      <c r="C5054" s="291" t="s">
        <v>1914</v>
      </c>
      <c r="D5054" s="1">
        <v>0</v>
      </c>
      <c r="E5054" s="1" t="s">
        <v>2470</v>
      </c>
      <c r="J5054" s="64" t="s">
        <v>1244</v>
      </c>
      <c r="K5054" s="64" t="s">
        <v>1245</v>
      </c>
      <c r="L5054" s="64" t="s">
        <v>1250</v>
      </c>
      <c r="M5054" s="64">
        <v>0</v>
      </c>
      <c r="N5054" s="64" t="s">
        <v>2695</v>
      </c>
    </row>
    <row r="5055" spans="1:14" x14ac:dyDescent="0.25">
      <c r="A5055" t="s">
        <v>1244</v>
      </c>
      <c r="B5055" s="1" t="s">
        <v>1906</v>
      </c>
      <c r="C5055" s="291" t="s">
        <v>1914</v>
      </c>
      <c r="D5055" s="1">
        <v>0</v>
      </c>
      <c r="E5055" s="1" t="s">
        <v>2595</v>
      </c>
      <c r="J5055" s="64" t="s">
        <v>1244</v>
      </c>
      <c r="K5055" s="64" t="s">
        <v>1251</v>
      </c>
      <c r="L5055" s="64" t="s">
        <v>1252</v>
      </c>
      <c r="M5055" s="64">
        <v>0</v>
      </c>
      <c r="N5055" s="64" t="s">
        <v>2615</v>
      </c>
    </row>
    <row r="5056" spans="1:14" x14ac:dyDescent="0.25">
      <c r="A5056" t="s">
        <v>1244</v>
      </c>
      <c r="B5056" s="1" t="s">
        <v>1906</v>
      </c>
      <c r="C5056" s="291" t="s">
        <v>1914</v>
      </c>
      <c r="D5056" s="1">
        <v>0</v>
      </c>
      <c r="E5056" s="1" t="s">
        <v>2560</v>
      </c>
      <c r="J5056" s="64" t="s">
        <v>1244</v>
      </c>
      <c r="K5056" s="64" t="s">
        <v>1251</v>
      </c>
      <c r="L5056" s="64" t="s">
        <v>1253</v>
      </c>
      <c r="M5056" s="64">
        <v>0</v>
      </c>
      <c r="N5056" s="64" t="s">
        <v>2696</v>
      </c>
    </row>
    <row r="5057" spans="1:14" x14ac:dyDescent="0.25">
      <c r="A5057" t="s">
        <v>1244</v>
      </c>
      <c r="B5057" s="1" t="s">
        <v>1906</v>
      </c>
      <c r="C5057" s="291" t="s">
        <v>1914</v>
      </c>
      <c r="D5057" s="1">
        <v>0</v>
      </c>
      <c r="E5057" s="1" t="s">
        <v>2601</v>
      </c>
      <c r="J5057" s="64" t="s">
        <v>1244</v>
      </c>
      <c r="K5057" s="64" t="s">
        <v>1251</v>
      </c>
      <c r="L5057" s="64" t="s">
        <v>1254</v>
      </c>
      <c r="M5057" s="64">
        <v>0</v>
      </c>
      <c r="N5057" s="64" t="s">
        <v>2697</v>
      </c>
    </row>
    <row r="5058" spans="1:14" x14ac:dyDescent="0.25">
      <c r="A5058" t="s">
        <v>1244</v>
      </c>
      <c r="B5058" s="1" t="s">
        <v>1906</v>
      </c>
      <c r="C5058" s="291" t="s">
        <v>1915</v>
      </c>
      <c r="D5058" s="1">
        <v>0</v>
      </c>
      <c r="E5058" s="1" t="s">
        <v>2596</v>
      </c>
      <c r="J5058" s="64" t="s">
        <v>1244</v>
      </c>
      <c r="K5058" s="64" t="s">
        <v>1251</v>
      </c>
      <c r="L5058" s="64" t="s">
        <v>1255</v>
      </c>
      <c r="M5058" s="64">
        <v>0</v>
      </c>
      <c r="N5058" s="64" t="s">
        <v>2698</v>
      </c>
    </row>
    <row r="5059" spans="1:14" x14ac:dyDescent="0.25">
      <c r="A5059" t="s">
        <v>1244</v>
      </c>
      <c r="B5059" s="1" t="s">
        <v>1906</v>
      </c>
      <c r="C5059" s="291" t="s">
        <v>1915</v>
      </c>
      <c r="D5059" s="1">
        <v>0</v>
      </c>
      <c r="E5059" s="1" t="s">
        <v>2512</v>
      </c>
      <c r="J5059" s="64" t="s">
        <v>1244</v>
      </c>
      <c r="K5059" s="64" t="s">
        <v>1251</v>
      </c>
      <c r="L5059" s="64" t="s">
        <v>1256</v>
      </c>
      <c r="M5059" s="64">
        <v>0</v>
      </c>
      <c r="N5059" s="64" t="s">
        <v>2699</v>
      </c>
    </row>
    <row r="5060" spans="1:14" x14ac:dyDescent="0.25">
      <c r="A5060" t="s">
        <v>1244</v>
      </c>
      <c r="B5060" s="1" t="s">
        <v>1906</v>
      </c>
      <c r="C5060" s="291" t="s">
        <v>1915</v>
      </c>
      <c r="D5060" s="1">
        <v>0</v>
      </c>
      <c r="E5060" s="1" t="s">
        <v>2602</v>
      </c>
      <c r="J5060" s="64" t="s">
        <v>1244</v>
      </c>
      <c r="K5060" s="64" t="s">
        <v>1257</v>
      </c>
      <c r="L5060" s="64" t="s">
        <v>1258</v>
      </c>
      <c r="M5060" s="64">
        <v>0</v>
      </c>
      <c r="N5060" s="64" t="s">
        <v>2700</v>
      </c>
    </row>
    <row r="5061" spans="1:14" x14ac:dyDescent="0.25">
      <c r="A5061" t="s">
        <v>1244</v>
      </c>
      <c r="B5061" s="1" t="s">
        <v>1906</v>
      </c>
      <c r="C5061" s="291" t="s">
        <v>1915</v>
      </c>
      <c r="D5061" s="1">
        <v>0</v>
      </c>
      <c r="E5061" s="1" t="s">
        <v>2478</v>
      </c>
      <c r="J5061" s="64" t="s">
        <v>1244</v>
      </c>
      <c r="K5061" s="64" t="s">
        <v>1257</v>
      </c>
      <c r="L5061" s="64" t="s">
        <v>1258</v>
      </c>
      <c r="M5061" s="64">
        <v>0</v>
      </c>
      <c r="N5061" s="64" t="s">
        <v>2434</v>
      </c>
    </row>
    <row r="5062" spans="1:14" x14ac:dyDescent="0.25">
      <c r="A5062" t="s">
        <v>1244</v>
      </c>
      <c r="B5062" s="1" t="s">
        <v>1906</v>
      </c>
      <c r="C5062" s="291" t="s">
        <v>1916</v>
      </c>
      <c r="D5062" s="1">
        <v>0</v>
      </c>
      <c r="E5062" s="1" t="s">
        <v>2597</v>
      </c>
      <c r="J5062" s="64" t="s">
        <v>1244</v>
      </c>
      <c r="K5062" s="64" t="s">
        <v>1257</v>
      </c>
      <c r="L5062" s="64" t="s">
        <v>1258</v>
      </c>
      <c r="M5062" s="64">
        <v>0</v>
      </c>
      <c r="N5062" s="64" t="s">
        <v>2701</v>
      </c>
    </row>
    <row r="5063" spans="1:14" x14ac:dyDescent="0.25">
      <c r="A5063" t="s">
        <v>1244</v>
      </c>
      <c r="B5063" s="1" t="s">
        <v>1906</v>
      </c>
      <c r="C5063" s="291" t="s">
        <v>1916</v>
      </c>
      <c r="D5063" s="1">
        <v>0</v>
      </c>
      <c r="E5063" s="1" t="s">
        <v>2598</v>
      </c>
      <c r="J5063" s="64" t="s">
        <v>1244</v>
      </c>
      <c r="K5063" s="64" t="s">
        <v>1257</v>
      </c>
      <c r="L5063" s="64" t="s">
        <v>1259</v>
      </c>
      <c r="M5063" s="64">
        <v>0</v>
      </c>
      <c r="N5063" s="64" t="s">
        <v>2435</v>
      </c>
    </row>
    <row r="5064" spans="1:14" x14ac:dyDescent="0.25">
      <c r="A5064" t="s">
        <v>1244</v>
      </c>
      <c r="B5064" s="1" t="s">
        <v>1906</v>
      </c>
      <c r="C5064" s="291" t="s">
        <v>1916</v>
      </c>
      <c r="D5064" s="1">
        <v>0</v>
      </c>
      <c r="E5064" s="1" t="s">
        <v>2603</v>
      </c>
      <c r="J5064" s="64" t="s">
        <v>1244</v>
      </c>
      <c r="K5064" s="64" t="s">
        <v>1257</v>
      </c>
      <c r="L5064" s="64" t="s">
        <v>1259</v>
      </c>
      <c r="M5064" s="64">
        <v>0</v>
      </c>
      <c r="N5064" s="64" t="s">
        <v>2592</v>
      </c>
    </row>
    <row r="5065" spans="1:14" x14ac:dyDescent="0.25">
      <c r="A5065" t="s">
        <v>1244</v>
      </c>
      <c r="B5065" s="1" t="s">
        <v>1906</v>
      </c>
      <c r="C5065" s="291" t="s">
        <v>1916</v>
      </c>
      <c r="D5065" s="1">
        <v>0</v>
      </c>
      <c r="E5065" s="1" t="s">
        <v>2441</v>
      </c>
      <c r="J5065" s="64" t="s">
        <v>1244</v>
      </c>
      <c r="K5065" s="64" t="s">
        <v>1257</v>
      </c>
      <c r="L5065" s="64" t="s">
        <v>1259</v>
      </c>
      <c r="M5065" s="64">
        <v>0</v>
      </c>
      <c r="N5065" s="64" t="s">
        <v>2702</v>
      </c>
    </row>
    <row r="5066" spans="1:14" x14ac:dyDescent="0.25">
      <c r="A5066" t="s">
        <v>1244</v>
      </c>
      <c r="B5066" s="1" t="s">
        <v>1917</v>
      </c>
      <c r="C5066" s="291" t="s">
        <v>1923</v>
      </c>
      <c r="D5066" s="1">
        <v>0</v>
      </c>
      <c r="E5066" s="1" t="s">
        <v>2604</v>
      </c>
      <c r="J5066" s="64" t="s">
        <v>1244</v>
      </c>
      <c r="K5066" s="64" t="s">
        <v>1257</v>
      </c>
      <c r="L5066" s="64" t="s">
        <v>1260</v>
      </c>
      <c r="M5066" s="64">
        <v>0</v>
      </c>
      <c r="N5066" s="64" t="s">
        <v>2613</v>
      </c>
    </row>
    <row r="5067" spans="1:14" x14ac:dyDescent="0.25">
      <c r="A5067" t="s">
        <v>1244</v>
      </c>
      <c r="B5067" s="1" t="s">
        <v>1917</v>
      </c>
      <c r="C5067" s="291" t="s">
        <v>1924</v>
      </c>
      <c r="D5067" s="1">
        <v>0</v>
      </c>
      <c r="E5067" s="1" t="s">
        <v>2478</v>
      </c>
      <c r="J5067" s="64" t="s">
        <v>1244</v>
      </c>
      <c r="K5067" s="64" t="s">
        <v>1257</v>
      </c>
      <c r="L5067" s="64" t="s">
        <v>1260</v>
      </c>
      <c r="M5067" s="64">
        <v>0</v>
      </c>
      <c r="N5067" s="64" t="s">
        <v>2703</v>
      </c>
    </row>
    <row r="5068" spans="1:14" x14ac:dyDescent="0.25">
      <c r="A5068" t="s">
        <v>1244</v>
      </c>
      <c r="B5068" s="1" t="s">
        <v>1917</v>
      </c>
      <c r="C5068" s="291" t="s">
        <v>1925</v>
      </c>
      <c r="D5068" s="1">
        <v>0</v>
      </c>
      <c r="E5068" s="1" t="s">
        <v>2564</v>
      </c>
      <c r="J5068" s="64" t="s">
        <v>1244</v>
      </c>
      <c r="K5068" s="64" t="s">
        <v>1257</v>
      </c>
      <c r="L5068" s="64" t="s">
        <v>1260</v>
      </c>
      <c r="M5068" s="64">
        <v>0</v>
      </c>
      <c r="N5068" s="64" t="s">
        <v>2704</v>
      </c>
    </row>
    <row r="5069" spans="1:14" x14ac:dyDescent="0.25">
      <c r="A5069" t="s">
        <v>1244</v>
      </c>
      <c r="B5069" s="1" t="s">
        <v>1917</v>
      </c>
      <c r="C5069" s="291" t="s">
        <v>1926</v>
      </c>
      <c r="D5069" s="1">
        <v>0</v>
      </c>
      <c r="E5069" s="1" t="s">
        <v>2605</v>
      </c>
      <c r="J5069" s="64" t="s">
        <v>1244</v>
      </c>
      <c r="K5069" s="64" t="s">
        <v>1257</v>
      </c>
      <c r="L5069" s="64" t="s">
        <v>1261</v>
      </c>
      <c r="M5069" s="64">
        <v>0</v>
      </c>
      <c r="N5069" s="64" t="s">
        <v>2705</v>
      </c>
    </row>
    <row r="5070" spans="1:14" x14ac:dyDescent="0.25">
      <c r="A5070" t="s">
        <v>1244</v>
      </c>
      <c r="B5070" s="1" t="s">
        <v>1917</v>
      </c>
      <c r="C5070" s="291" t="s">
        <v>1927</v>
      </c>
      <c r="D5070" s="1">
        <v>0</v>
      </c>
      <c r="E5070" s="1" t="s">
        <v>2606</v>
      </c>
      <c r="J5070" s="64" t="s">
        <v>1244</v>
      </c>
      <c r="K5070" s="64" t="s">
        <v>1257</v>
      </c>
      <c r="L5070" s="64" t="s">
        <v>1261</v>
      </c>
      <c r="M5070" s="64">
        <v>0</v>
      </c>
      <c r="N5070" s="64" t="s">
        <v>2492</v>
      </c>
    </row>
    <row r="5071" spans="1:14" x14ac:dyDescent="0.25">
      <c r="A5071" t="s">
        <v>1244</v>
      </c>
      <c r="B5071" s="1" t="s">
        <v>1976</v>
      </c>
      <c r="C5071" s="291" t="s">
        <v>1983</v>
      </c>
      <c r="D5071" s="1">
        <v>0</v>
      </c>
      <c r="E5071" s="1" t="s">
        <v>2489</v>
      </c>
      <c r="J5071" s="64" t="s">
        <v>1244</v>
      </c>
      <c r="K5071" s="64" t="s">
        <v>1257</v>
      </c>
      <c r="L5071" s="64" t="s">
        <v>1261</v>
      </c>
      <c r="M5071" s="64">
        <v>0</v>
      </c>
      <c r="N5071" s="64" t="s">
        <v>2485</v>
      </c>
    </row>
    <row r="5072" spans="1:14" x14ac:dyDescent="0.25">
      <c r="A5072" t="s">
        <v>1244</v>
      </c>
      <c r="B5072" s="1" t="s">
        <v>1976</v>
      </c>
      <c r="C5072" s="291" t="s">
        <v>1977</v>
      </c>
      <c r="D5072" s="1">
        <v>0</v>
      </c>
      <c r="E5072" s="1" t="s">
        <v>2607</v>
      </c>
      <c r="J5072" s="64" t="s">
        <v>1244</v>
      </c>
      <c r="K5072" s="64" t="s">
        <v>1257</v>
      </c>
      <c r="L5072" s="64" t="s">
        <v>1262</v>
      </c>
      <c r="M5072" s="64">
        <v>0</v>
      </c>
      <c r="N5072" s="64" t="s">
        <v>2690</v>
      </c>
    </row>
    <row r="5073" spans="1:14" x14ac:dyDescent="0.25">
      <c r="A5073" t="s">
        <v>1244</v>
      </c>
      <c r="B5073" s="1" t="s">
        <v>1976</v>
      </c>
      <c r="C5073" s="291" t="s">
        <v>1980</v>
      </c>
      <c r="D5073" s="1">
        <v>0</v>
      </c>
      <c r="E5073" s="1" t="s">
        <v>2608</v>
      </c>
      <c r="J5073" s="64" t="s">
        <v>1244</v>
      </c>
      <c r="K5073" s="64" t="s">
        <v>1257</v>
      </c>
      <c r="L5073" s="64" t="s">
        <v>1262</v>
      </c>
      <c r="M5073" s="64">
        <v>0</v>
      </c>
      <c r="N5073" s="64" t="s">
        <v>2672</v>
      </c>
    </row>
    <row r="5074" spans="1:14" x14ac:dyDescent="0.25">
      <c r="A5074" t="s">
        <v>1244</v>
      </c>
      <c r="B5074" s="1" t="s">
        <v>1976</v>
      </c>
      <c r="C5074" s="291" t="s">
        <v>1981</v>
      </c>
      <c r="D5074" s="1">
        <v>0</v>
      </c>
      <c r="E5074" s="1" t="s">
        <v>2609</v>
      </c>
      <c r="J5074" s="64" t="s">
        <v>1244</v>
      </c>
      <c r="K5074" s="64" t="s">
        <v>1257</v>
      </c>
      <c r="L5074" s="64" t="s">
        <v>1262</v>
      </c>
      <c r="M5074" s="64">
        <v>0</v>
      </c>
      <c r="N5074" s="64" t="s">
        <v>2706</v>
      </c>
    </row>
    <row r="5075" spans="1:14" x14ac:dyDescent="0.25">
      <c r="A5075" t="s">
        <v>1244</v>
      </c>
      <c r="B5075" s="1" t="s">
        <v>1976</v>
      </c>
      <c r="C5075" s="291" t="s">
        <v>1985</v>
      </c>
      <c r="D5075" s="1">
        <v>0</v>
      </c>
      <c r="E5075" s="1" t="s">
        <v>2610</v>
      </c>
      <c r="J5075" s="64" t="s">
        <v>1244</v>
      </c>
      <c r="K5075" s="64" t="s">
        <v>1257</v>
      </c>
      <c r="L5075" s="64" t="s">
        <v>1263</v>
      </c>
      <c r="M5075" s="64">
        <v>0</v>
      </c>
      <c r="N5075" s="64" t="s">
        <v>2707</v>
      </c>
    </row>
    <row r="5076" spans="1:14" x14ac:dyDescent="0.25">
      <c r="A5076" t="s">
        <v>1244</v>
      </c>
      <c r="B5076" s="1" t="s">
        <v>2027</v>
      </c>
      <c r="C5076" s="291" t="s">
        <v>2028</v>
      </c>
      <c r="D5076" s="1">
        <v>0</v>
      </c>
      <c r="E5076" s="1" t="s">
        <v>2469</v>
      </c>
      <c r="J5076" s="64" t="s">
        <v>1244</v>
      </c>
      <c r="K5076" s="64" t="s">
        <v>1257</v>
      </c>
      <c r="L5076" s="64" t="s">
        <v>1263</v>
      </c>
      <c r="M5076" s="64">
        <v>0</v>
      </c>
      <c r="N5076" s="64" t="s">
        <v>2708</v>
      </c>
    </row>
    <row r="5077" spans="1:14" x14ac:dyDescent="0.25">
      <c r="A5077" t="s">
        <v>1244</v>
      </c>
      <c r="B5077" s="1" t="s">
        <v>2027</v>
      </c>
      <c r="C5077" s="291" t="s">
        <v>2028</v>
      </c>
      <c r="D5077" s="1">
        <v>0</v>
      </c>
      <c r="E5077" s="1" t="s">
        <v>2612</v>
      </c>
      <c r="J5077" s="64" t="s">
        <v>1244</v>
      </c>
      <c r="K5077" s="64" t="s">
        <v>1257</v>
      </c>
      <c r="L5077" s="64" t="s">
        <v>1263</v>
      </c>
      <c r="M5077" s="64">
        <v>0</v>
      </c>
      <c r="N5077" s="64" t="s">
        <v>2709</v>
      </c>
    </row>
    <row r="5078" spans="1:14" x14ac:dyDescent="0.25">
      <c r="A5078" t="s">
        <v>1244</v>
      </c>
      <c r="B5078" s="1" t="s">
        <v>2027</v>
      </c>
      <c r="C5078" s="291" t="s">
        <v>2029</v>
      </c>
      <c r="D5078" s="1">
        <v>0</v>
      </c>
      <c r="E5078" s="1" t="s">
        <v>2433</v>
      </c>
      <c r="J5078" s="64" t="s">
        <v>1244</v>
      </c>
      <c r="K5078" s="64" t="s">
        <v>1257</v>
      </c>
      <c r="L5078" s="64" t="s">
        <v>1264</v>
      </c>
      <c r="M5078" s="64">
        <v>0</v>
      </c>
      <c r="N5078" s="64" t="s">
        <v>2574</v>
      </c>
    </row>
    <row r="5079" spans="1:14" x14ac:dyDescent="0.25">
      <c r="A5079" t="s">
        <v>1244</v>
      </c>
      <c r="B5079" s="1" t="s">
        <v>2027</v>
      </c>
      <c r="C5079" s="291" t="s">
        <v>2030</v>
      </c>
      <c r="D5079" s="1">
        <v>0</v>
      </c>
      <c r="E5079" s="1" t="s">
        <v>2484</v>
      </c>
      <c r="J5079" s="64" t="s">
        <v>1244</v>
      </c>
      <c r="K5079" s="64" t="s">
        <v>1257</v>
      </c>
      <c r="L5079" s="64" t="s">
        <v>1264</v>
      </c>
      <c r="M5079" s="64">
        <v>0</v>
      </c>
      <c r="N5079" s="64" t="s">
        <v>2440</v>
      </c>
    </row>
    <row r="5080" spans="1:14" x14ac:dyDescent="0.25">
      <c r="A5080" t="s">
        <v>1244</v>
      </c>
      <c r="B5080" s="1" t="s">
        <v>2027</v>
      </c>
      <c r="C5080" s="291" t="s">
        <v>2030</v>
      </c>
      <c r="D5080" s="1">
        <v>0</v>
      </c>
      <c r="E5080" s="1" t="s">
        <v>2483</v>
      </c>
      <c r="J5080" s="64" t="s">
        <v>1244</v>
      </c>
      <c r="K5080" s="64" t="s">
        <v>1257</v>
      </c>
      <c r="L5080" s="64" t="s">
        <v>1264</v>
      </c>
      <c r="M5080" s="64">
        <v>0</v>
      </c>
      <c r="N5080" s="64" t="s">
        <v>2440</v>
      </c>
    </row>
    <row r="5081" spans="1:14" x14ac:dyDescent="0.25">
      <c r="A5081" t="s">
        <v>1244</v>
      </c>
      <c r="B5081" s="1" t="s">
        <v>2027</v>
      </c>
      <c r="C5081" s="291" t="s">
        <v>2034</v>
      </c>
      <c r="D5081" s="1">
        <v>0</v>
      </c>
      <c r="E5081" s="1" t="s">
        <v>2439</v>
      </c>
      <c r="J5081" s="64" t="s">
        <v>1244</v>
      </c>
      <c r="K5081" s="64" t="s">
        <v>1257</v>
      </c>
      <c r="L5081" s="64" t="s">
        <v>1265</v>
      </c>
      <c r="M5081" s="64">
        <v>0</v>
      </c>
      <c r="N5081" s="64" t="s">
        <v>2710</v>
      </c>
    </row>
    <row r="5082" spans="1:14" x14ac:dyDescent="0.25">
      <c r="A5082" t="s">
        <v>1244</v>
      </c>
      <c r="B5082" s="1" t="s">
        <v>2027</v>
      </c>
      <c r="C5082" s="291" t="s">
        <v>2031</v>
      </c>
      <c r="D5082" s="1">
        <v>0</v>
      </c>
      <c r="E5082" s="1" t="s">
        <v>2450</v>
      </c>
      <c r="J5082" s="64" t="s">
        <v>1244</v>
      </c>
      <c r="K5082" s="64" t="s">
        <v>1257</v>
      </c>
      <c r="L5082" s="64" t="s">
        <v>1265</v>
      </c>
      <c r="M5082" s="64">
        <v>0</v>
      </c>
      <c r="N5082" s="64" t="s">
        <v>2711</v>
      </c>
    </row>
    <row r="5083" spans="1:14" x14ac:dyDescent="0.25">
      <c r="A5083" t="s">
        <v>1244</v>
      </c>
      <c r="B5083" s="1" t="s">
        <v>2027</v>
      </c>
      <c r="C5083" s="291" t="s">
        <v>2031</v>
      </c>
      <c r="D5083" s="1">
        <v>0</v>
      </c>
      <c r="E5083" s="1" t="s">
        <v>2613</v>
      </c>
      <c r="J5083" s="64" t="s">
        <v>1244</v>
      </c>
      <c r="K5083" s="64" t="s">
        <v>1257</v>
      </c>
      <c r="L5083" s="64" t="s">
        <v>1265</v>
      </c>
      <c r="M5083" s="64">
        <v>0</v>
      </c>
      <c r="N5083" s="64" t="s">
        <v>2712</v>
      </c>
    </row>
    <row r="5084" spans="1:14" x14ac:dyDescent="0.25">
      <c r="A5084" t="s">
        <v>1244</v>
      </c>
      <c r="B5084" s="1" t="s">
        <v>2027</v>
      </c>
      <c r="C5084" s="291" t="s">
        <v>2035</v>
      </c>
      <c r="D5084" s="1">
        <v>0</v>
      </c>
      <c r="E5084" s="1" t="s">
        <v>2615</v>
      </c>
      <c r="J5084" s="64" t="s">
        <v>1244</v>
      </c>
      <c r="K5084" s="64" t="s">
        <v>1257</v>
      </c>
      <c r="L5084" s="64" t="s">
        <v>1266</v>
      </c>
      <c r="M5084" s="64">
        <v>0</v>
      </c>
      <c r="N5084" s="64" t="s">
        <v>2713</v>
      </c>
    </row>
    <row r="5085" spans="1:14" x14ac:dyDescent="0.25">
      <c r="A5085" t="s">
        <v>1244</v>
      </c>
      <c r="B5085" s="1" t="s">
        <v>2027</v>
      </c>
      <c r="C5085" s="291" t="s">
        <v>2035</v>
      </c>
      <c r="D5085" s="1">
        <v>0</v>
      </c>
      <c r="E5085" s="1" t="s">
        <v>2451</v>
      </c>
      <c r="J5085" s="64" t="s">
        <v>1244</v>
      </c>
      <c r="K5085" s="64" t="s">
        <v>1257</v>
      </c>
      <c r="L5085" s="64" t="s">
        <v>1266</v>
      </c>
      <c r="M5085" s="64">
        <v>0</v>
      </c>
      <c r="N5085" s="64" t="s">
        <v>2714</v>
      </c>
    </row>
    <row r="5086" spans="1:14" x14ac:dyDescent="0.25">
      <c r="A5086" t="s">
        <v>1244</v>
      </c>
      <c r="B5086" s="1" t="s">
        <v>2027</v>
      </c>
      <c r="C5086" s="291" t="s">
        <v>2032</v>
      </c>
      <c r="D5086" s="1">
        <v>0</v>
      </c>
      <c r="E5086" s="1" t="s">
        <v>2611</v>
      </c>
      <c r="J5086" s="64" t="s">
        <v>1244</v>
      </c>
      <c r="K5086" s="64" t="s">
        <v>1257</v>
      </c>
      <c r="L5086" s="64" t="s">
        <v>1266</v>
      </c>
      <c r="M5086" s="64">
        <v>0</v>
      </c>
      <c r="N5086" s="64" t="s">
        <v>2715</v>
      </c>
    </row>
    <row r="5087" spans="1:14" x14ac:dyDescent="0.25">
      <c r="A5087" t="s">
        <v>1244</v>
      </c>
      <c r="B5087" s="1" t="s">
        <v>2027</v>
      </c>
      <c r="C5087" s="291" t="s">
        <v>2032</v>
      </c>
      <c r="D5087" s="1">
        <v>0</v>
      </c>
      <c r="E5087" s="1" t="s">
        <v>2614</v>
      </c>
      <c r="J5087" s="64" t="s">
        <v>1244</v>
      </c>
      <c r="K5087" s="64" t="s">
        <v>1257</v>
      </c>
      <c r="L5087" s="64" t="s">
        <v>1267</v>
      </c>
      <c r="M5087" s="64">
        <v>0</v>
      </c>
      <c r="N5087" s="64" t="s">
        <v>2716</v>
      </c>
    </row>
    <row r="5088" spans="1:14" x14ac:dyDescent="0.25">
      <c r="A5088" t="s">
        <v>1244</v>
      </c>
      <c r="B5088" s="1" t="s">
        <v>2027</v>
      </c>
      <c r="C5088" s="291" t="s">
        <v>2033</v>
      </c>
      <c r="D5088" s="1">
        <v>0</v>
      </c>
      <c r="E5088" s="1" t="s">
        <v>2610</v>
      </c>
      <c r="J5088" s="64" t="s">
        <v>1244</v>
      </c>
      <c r="K5088" s="64" t="s">
        <v>1257</v>
      </c>
      <c r="L5088" s="64" t="s">
        <v>1267</v>
      </c>
      <c r="M5088" s="64">
        <v>0</v>
      </c>
      <c r="N5088" s="64" t="s">
        <v>2717</v>
      </c>
    </row>
    <row r="5089" spans="1:14" x14ac:dyDescent="0.25">
      <c r="A5089" t="s">
        <v>1244</v>
      </c>
      <c r="B5089" s="1" t="s">
        <v>2036</v>
      </c>
      <c r="C5089" s="291" t="s">
        <v>2037</v>
      </c>
      <c r="D5089" s="1">
        <v>0</v>
      </c>
      <c r="E5089" s="1" t="s">
        <v>2514</v>
      </c>
      <c r="J5089" s="64" t="s">
        <v>1244</v>
      </c>
      <c r="K5089" s="64" t="s">
        <v>1257</v>
      </c>
      <c r="L5089" s="64" t="s">
        <v>1267</v>
      </c>
      <c r="M5089" s="64">
        <v>0</v>
      </c>
      <c r="N5089" s="64" t="s">
        <v>2718</v>
      </c>
    </row>
    <row r="5090" spans="1:14" x14ac:dyDescent="0.25">
      <c r="A5090" t="s">
        <v>1244</v>
      </c>
      <c r="B5090" s="1" t="s">
        <v>2036</v>
      </c>
      <c r="C5090" s="291" t="s">
        <v>2038</v>
      </c>
      <c r="D5090" s="1">
        <v>0</v>
      </c>
      <c r="E5090" s="1" t="s">
        <v>2616</v>
      </c>
      <c r="J5090" s="64" t="s">
        <v>1244</v>
      </c>
      <c r="K5090" s="64" t="s">
        <v>1278</v>
      </c>
      <c r="L5090" s="64" t="s">
        <v>1279</v>
      </c>
      <c r="M5090" s="64">
        <v>0</v>
      </c>
      <c r="N5090" s="64" t="s">
        <v>2427</v>
      </c>
    </row>
    <row r="5091" spans="1:14" x14ac:dyDescent="0.25">
      <c r="A5091" t="s">
        <v>1244</v>
      </c>
      <c r="B5091" s="1" t="s">
        <v>2036</v>
      </c>
      <c r="C5091" s="291" t="s">
        <v>2043</v>
      </c>
      <c r="D5091" s="1">
        <v>0</v>
      </c>
      <c r="E5091" s="1" t="s">
        <v>2621</v>
      </c>
      <c r="J5091" s="64" t="s">
        <v>1244</v>
      </c>
      <c r="K5091" s="64" t="s">
        <v>1278</v>
      </c>
      <c r="L5091" s="64" t="s">
        <v>1280</v>
      </c>
      <c r="M5091" s="64">
        <v>0</v>
      </c>
      <c r="N5091" s="64" t="s">
        <v>2695</v>
      </c>
    </row>
    <row r="5092" spans="1:14" x14ac:dyDescent="0.25">
      <c r="A5092" t="s">
        <v>1244</v>
      </c>
      <c r="B5092" s="1" t="s">
        <v>2036</v>
      </c>
      <c r="C5092" s="291" t="s">
        <v>2043</v>
      </c>
      <c r="D5092" s="1">
        <v>0</v>
      </c>
      <c r="E5092" s="1" t="s">
        <v>2622</v>
      </c>
      <c r="J5092" s="64" t="s">
        <v>1244</v>
      </c>
      <c r="K5092" s="64" t="s">
        <v>1278</v>
      </c>
      <c r="L5092" s="64" t="s">
        <v>1281</v>
      </c>
      <c r="M5092" s="64">
        <v>0</v>
      </c>
      <c r="N5092" s="64" t="s">
        <v>2485</v>
      </c>
    </row>
    <row r="5093" spans="1:14" x14ac:dyDescent="0.25">
      <c r="A5093" t="s">
        <v>1244</v>
      </c>
      <c r="B5093" s="1" t="s">
        <v>2036</v>
      </c>
      <c r="C5093" s="291" t="s">
        <v>2039</v>
      </c>
      <c r="D5093" s="1">
        <v>0</v>
      </c>
      <c r="E5093" s="1" t="s">
        <v>2617</v>
      </c>
      <c r="J5093" s="64" t="s">
        <v>1244</v>
      </c>
      <c r="K5093" s="64" t="s">
        <v>1278</v>
      </c>
      <c r="L5093" s="64" t="s">
        <v>1282</v>
      </c>
      <c r="M5093" s="64">
        <v>0</v>
      </c>
      <c r="N5093" s="64" t="s">
        <v>2719</v>
      </c>
    </row>
    <row r="5094" spans="1:14" x14ac:dyDescent="0.25">
      <c r="A5094" t="s">
        <v>1244</v>
      </c>
      <c r="B5094" s="1" t="s">
        <v>2036</v>
      </c>
      <c r="C5094" s="291" t="s">
        <v>2042</v>
      </c>
      <c r="D5094" s="1">
        <v>0</v>
      </c>
      <c r="E5094" s="1" t="s">
        <v>2479</v>
      </c>
      <c r="J5094" s="64" t="s">
        <v>1244</v>
      </c>
      <c r="K5094" s="64" t="s">
        <v>1278</v>
      </c>
      <c r="L5094" s="64" t="s">
        <v>1283</v>
      </c>
      <c r="M5094" s="64">
        <v>0</v>
      </c>
      <c r="N5094" s="64" t="s">
        <v>2507</v>
      </c>
    </row>
    <row r="5095" spans="1:14" x14ac:dyDescent="0.25">
      <c r="A5095" t="s">
        <v>1244</v>
      </c>
      <c r="B5095" s="1" t="s">
        <v>2036</v>
      </c>
      <c r="C5095" s="291" t="s">
        <v>2042</v>
      </c>
      <c r="D5095" s="1">
        <v>0</v>
      </c>
      <c r="E5095" s="1" t="s">
        <v>2620</v>
      </c>
      <c r="J5095" s="64" t="s">
        <v>1244</v>
      </c>
      <c r="K5095" s="64" t="s">
        <v>1278</v>
      </c>
      <c r="L5095" s="64" t="s">
        <v>1284</v>
      </c>
      <c r="M5095" s="64">
        <v>0</v>
      </c>
      <c r="N5095" s="64" t="s">
        <v>2720</v>
      </c>
    </row>
    <row r="5096" spans="1:14" x14ac:dyDescent="0.25">
      <c r="A5096" t="s">
        <v>1244</v>
      </c>
      <c r="B5096" s="1" t="s">
        <v>2036</v>
      </c>
      <c r="C5096" s="291" t="s">
        <v>2040</v>
      </c>
      <c r="D5096" s="1">
        <v>0</v>
      </c>
      <c r="E5096" s="1" t="s">
        <v>2618</v>
      </c>
      <c r="J5096" s="64" t="s">
        <v>1244</v>
      </c>
      <c r="K5096" s="64" t="s">
        <v>1278</v>
      </c>
      <c r="L5096" s="64" t="s">
        <v>1279</v>
      </c>
      <c r="M5096" s="64">
        <v>0</v>
      </c>
      <c r="N5096" s="64" t="s">
        <v>2721</v>
      </c>
    </row>
    <row r="5097" spans="1:14" x14ac:dyDescent="0.25">
      <c r="A5097" t="s">
        <v>1244</v>
      </c>
      <c r="B5097" s="1" t="s">
        <v>2036</v>
      </c>
      <c r="C5097" s="291" t="s">
        <v>2041</v>
      </c>
      <c r="D5097" s="1">
        <v>0</v>
      </c>
      <c r="E5097" s="1" t="s">
        <v>2619</v>
      </c>
      <c r="J5097" s="64" t="s">
        <v>1244</v>
      </c>
      <c r="K5097" s="64" t="s">
        <v>1278</v>
      </c>
      <c r="L5097" s="64" t="s">
        <v>1280</v>
      </c>
      <c r="M5097" s="64">
        <v>0</v>
      </c>
      <c r="N5097" s="64" t="s">
        <v>2432</v>
      </c>
    </row>
    <row r="5098" spans="1:14" x14ac:dyDescent="0.25">
      <c r="A5098" t="s">
        <v>1244</v>
      </c>
      <c r="B5098" s="1" t="s">
        <v>2057</v>
      </c>
      <c r="C5098" s="291" t="s">
        <v>2072</v>
      </c>
      <c r="D5098" s="1">
        <v>0</v>
      </c>
      <c r="E5098" s="1" t="s">
        <v>2623</v>
      </c>
      <c r="J5098" s="64" t="s">
        <v>1244</v>
      </c>
      <c r="K5098" s="64" t="s">
        <v>1278</v>
      </c>
      <c r="L5098" s="64" t="s">
        <v>1281</v>
      </c>
      <c r="M5098" s="64">
        <v>0</v>
      </c>
      <c r="N5098" s="64" t="s">
        <v>2637</v>
      </c>
    </row>
    <row r="5099" spans="1:14" x14ac:dyDescent="0.25">
      <c r="A5099" t="s">
        <v>1244</v>
      </c>
      <c r="B5099" s="1" t="s">
        <v>2057</v>
      </c>
      <c r="C5099" s="291" t="s">
        <v>2074</v>
      </c>
      <c r="D5099" s="1">
        <v>0</v>
      </c>
      <c r="E5099" s="1" t="s">
        <v>2625</v>
      </c>
      <c r="J5099" s="64" t="s">
        <v>1244</v>
      </c>
      <c r="K5099" s="64" t="s">
        <v>1278</v>
      </c>
      <c r="L5099" s="64" t="s">
        <v>1282</v>
      </c>
      <c r="M5099" s="64">
        <v>0</v>
      </c>
      <c r="N5099" s="64" t="s">
        <v>2722</v>
      </c>
    </row>
    <row r="5100" spans="1:14" x14ac:dyDescent="0.25">
      <c r="A5100" t="s">
        <v>1244</v>
      </c>
      <c r="B5100" s="1" t="s">
        <v>2057</v>
      </c>
      <c r="C5100" s="291" t="s">
        <v>2075</v>
      </c>
      <c r="D5100" s="1">
        <v>0</v>
      </c>
      <c r="E5100" s="1" t="s">
        <v>2626</v>
      </c>
      <c r="J5100" s="64" t="s">
        <v>1244</v>
      </c>
      <c r="K5100" s="64" t="s">
        <v>1278</v>
      </c>
      <c r="L5100" s="64" t="s">
        <v>1283</v>
      </c>
      <c r="M5100" s="64">
        <v>0</v>
      </c>
      <c r="N5100" s="64" t="s">
        <v>2723</v>
      </c>
    </row>
    <row r="5101" spans="1:14" x14ac:dyDescent="0.25">
      <c r="A5101" t="s">
        <v>1244</v>
      </c>
      <c r="B5101" s="1" t="s">
        <v>2057</v>
      </c>
      <c r="C5101" s="291" t="s">
        <v>2076</v>
      </c>
      <c r="D5101" s="1">
        <v>0</v>
      </c>
      <c r="E5101" s="1" t="s">
        <v>2608</v>
      </c>
      <c r="J5101" s="64" t="s">
        <v>1244</v>
      </c>
      <c r="K5101" s="64" t="s">
        <v>1278</v>
      </c>
      <c r="L5101" s="64" t="s">
        <v>1284</v>
      </c>
      <c r="M5101" s="64">
        <v>0</v>
      </c>
      <c r="N5101" s="64" t="s">
        <v>2724</v>
      </c>
    </row>
    <row r="5102" spans="1:14" x14ac:dyDescent="0.25">
      <c r="A5102" t="s">
        <v>1244</v>
      </c>
      <c r="B5102" s="1" t="s">
        <v>2057</v>
      </c>
      <c r="C5102" s="291" t="s">
        <v>2077</v>
      </c>
      <c r="D5102" s="1">
        <v>0</v>
      </c>
      <c r="E5102" s="1" t="s">
        <v>2627</v>
      </c>
      <c r="J5102" s="64" t="s">
        <v>1244</v>
      </c>
      <c r="K5102" s="64" t="s">
        <v>1285</v>
      </c>
      <c r="L5102" s="64" t="s">
        <v>1286</v>
      </c>
      <c r="M5102" s="64">
        <v>0</v>
      </c>
      <c r="N5102" s="64" t="s">
        <v>2612</v>
      </c>
    </row>
    <row r="5103" spans="1:14" x14ac:dyDescent="0.25">
      <c r="A5103" t="s">
        <v>1244</v>
      </c>
      <c r="B5103" s="1" t="s">
        <v>2057</v>
      </c>
      <c r="C5103" s="291" t="s">
        <v>2078</v>
      </c>
      <c r="D5103" s="1">
        <v>0</v>
      </c>
      <c r="E5103" s="1" t="s">
        <v>2606</v>
      </c>
      <c r="J5103" s="64" t="s">
        <v>1244</v>
      </c>
      <c r="K5103" s="64" t="s">
        <v>1285</v>
      </c>
      <c r="L5103" s="64" t="s">
        <v>1287</v>
      </c>
      <c r="M5103" s="64">
        <v>0</v>
      </c>
      <c r="N5103" s="64" t="s">
        <v>2433</v>
      </c>
    </row>
    <row r="5104" spans="1:14" x14ac:dyDescent="0.25">
      <c r="A5104" t="s">
        <v>1244</v>
      </c>
      <c r="B5104" s="1" t="s">
        <v>2057</v>
      </c>
      <c r="C5104" s="291" t="s">
        <v>2079</v>
      </c>
      <c r="D5104" s="1">
        <v>0</v>
      </c>
      <c r="E5104" s="1" t="s">
        <v>2628</v>
      </c>
      <c r="J5104" s="64" t="s">
        <v>1244</v>
      </c>
      <c r="K5104" s="64" t="s">
        <v>1285</v>
      </c>
      <c r="L5104" s="64" t="s">
        <v>1288</v>
      </c>
      <c r="M5104" s="64">
        <v>0</v>
      </c>
      <c r="N5104" s="64" t="s">
        <v>2435</v>
      </c>
    </row>
    <row r="5105" spans="1:14" x14ac:dyDescent="0.25">
      <c r="A5105" t="s">
        <v>1244</v>
      </c>
      <c r="B5105" s="1" t="s">
        <v>2057</v>
      </c>
      <c r="C5105" s="291" t="s">
        <v>2073</v>
      </c>
      <c r="D5105" s="1">
        <v>0</v>
      </c>
      <c r="E5105" s="1" t="s">
        <v>2624</v>
      </c>
      <c r="J5105" s="64" t="s">
        <v>1244</v>
      </c>
      <c r="K5105" s="64" t="s">
        <v>1289</v>
      </c>
      <c r="L5105" s="64" t="s">
        <v>1290</v>
      </c>
      <c r="M5105" s="64">
        <v>0</v>
      </c>
      <c r="N5105" s="64" t="s">
        <v>2488</v>
      </c>
    </row>
    <row r="5106" spans="1:14" x14ac:dyDescent="0.25">
      <c r="A5106" t="s">
        <v>1244</v>
      </c>
      <c r="B5106" s="1" t="s">
        <v>2057</v>
      </c>
      <c r="C5106" s="291" t="s">
        <v>2080</v>
      </c>
      <c r="D5106" s="1">
        <v>0</v>
      </c>
      <c r="E5106" s="1" t="s">
        <v>2427</v>
      </c>
      <c r="J5106" s="64" t="s">
        <v>1244</v>
      </c>
      <c r="K5106" s="64" t="s">
        <v>1289</v>
      </c>
      <c r="L5106" s="64" t="s">
        <v>1291</v>
      </c>
      <c r="M5106" s="64">
        <v>0</v>
      </c>
      <c r="N5106" s="64" t="s">
        <v>2562</v>
      </c>
    </row>
    <row r="5107" spans="1:14" x14ac:dyDescent="0.25">
      <c r="A5107" t="s">
        <v>1244</v>
      </c>
      <c r="B5107" s="1" t="s">
        <v>2057</v>
      </c>
      <c r="C5107" s="291" t="s">
        <v>2081</v>
      </c>
      <c r="D5107" s="1">
        <v>0</v>
      </c>
      <c r="E5107" s="1" t="s">
        <v>2490</v>
      </c>
      <c r="J5107" s="64" t="s">
        <v>1244</v>
      </c>
      <c r="K5107" s="64" t="s">
        <v>1289</v>
      </c>
      <c r="L5107" s="64" t="s">
        <v>1292</v>
      </c>
      <c r="M5107" s="64">
        <v>0</v>
      </c>
      <c r="N5107" s="64" t="s">
        <v>2482</v>
      </c>
    </row>
    <row r="5108" spans="1:14" x14ac:dyDescent="0.25">
      <c r="A5108" t="s">
        <v>1244</v>
      </c>
      <c r="B5108" s="1" t="s">
        <v>2057</v>
      </c>
      <c r="C5108" s="291" t="s">
        <v>2082</v>
      </c>
      <c r="D5108" s="1">
        <v>0</v>
      </c>
      <c r="E5108" s="1" t="s">
        <v>2622</v>
      </c>
      <c r="J5108" s="64" t="s">
        <v>1244</v>
      </c>
      <c r="K5108" s="64" t="s">
        <v>1289</v>
      </c>
      <c r="L5108" s="64" t="s">
        <v>1293</v>
      </c>
      <c r="M5108" s="64">
        <v>0</v>
      </c>
      <c r="N5108" s="64" t="s">
        <v>2472</v>
      </c>
    </row>
    <row r="5109" spans="1:14" x14ac:dyDescent="0.25">
      <c r="A5109" t="s">
        <v>1244</v>
      </c>
      <c r="B5109" s="1" t="s">
        <v>2057</v>
      </c>
      <c r="C5109" s="291" t="s">
        <v>2083</v>
      </c>
      <c r="D5109" s="1">
        <v>0</v>
      </c>
      <c r="E5109" s="1" t="s">
        <v>2629</v>
      </c>
      <c r="J5109" s="64" t="s">
        <v>1244</v>
      </c>
      <c r="K5109" s="64" t="s">
        <v>1289</v>
      </c>
      <c r="L5109" s="64" t="s">
        <v>1294</v>
      </c>
      <c r="M5109" s="64">
        <v>0</v>
      </c>
      <c r="N5109" s="64" t="s">
        <v>2725</v>
      </c>
    </row>
    <row r="5110" spans="1:14" x14ac:dyDescent="0.25">
      <c r="A5110" t="s">
        <v>1244</v>
      </c>
      <c r="B5110" s="1" t="s">
        <v>2057</v>
      </c>
      <c r="C5110" s="291" t="s">
        <v>2084</v>
      </c>
      <c r="D5110" s="1">
        <v>0</v>
      </c>
      <c r="E5110" s="1" t="s">
        <v>2630</v>
      </c>
      <c r="J5110" s="64" t="s">
        <v>1244</v>
      </c>
      <c r="K5110" s="64" t="s">
        <v>1289</v>
      </c>
      <c r="L5110" s="64" t="s">
        <v>1295</v>
      </c>
      <c r="M5110" s="64">
        <v>0</v>
      </c>
      <c r="N5110" s="64" t="s">
        <v>2675</v>
      </c>
    </row>
    <row r="5111" spans="1:14" x14ac:dyDescent="0.25">
      <c r="A5111" t="s">
        <v>1244</v>
      </c>
      <c r="B5111" s="1" t="s">
        <v>2057</v>
      </c>
      <c r="C5111" s="291" t="s">
        <v>2085</v>
      </c>
      <c r="D5111" s="1">
        <v>0</v>
      </c>
      <c r="E5111" s="1" t="s">
        <v>2566</v>
      </c>
      <c r="J5111" s="64" t="s">
        <v>1244</v>
      </c>
      <c r="K5111" s="64" t="s">
        <v>1302</v>
      </c>
      <c r="L5111" s="64" t="s">
        <v>1303</v>
      </c>
      <c r="M5111" s="64">
        <v>0</v>
      </c>
      <c r="N5111" s="64" t="s">
        <v>2559</v>
      </c>
    </row>
    <row r="5112" spans="1:14" x14ac:dyDescent="0.25">
      <c r="A5112" t="s">
        <v>1244</v>
      </c>
      <c r="B5112" s="1" t="s">
        <v>2088</v>
      </c>
      <c r="C5112" s="291" t="s">
        <v>2089</v>
      </c>
      <c r="D5112" s="1">
        <v>0</v>
      </c>
      <c r="E5112" s="1">
        <v>11.7</v>
      </c>
      <c r="J5112" s="64" t="s">
        <v>1244</v>
      </c>
      <c r="K5112" s="64" t="s">
        <v>1302</v>
      </c>
      <c r="L5112" s="64" t="s">
        <v>1304</v>
      </c>
      <c r="M5112" s="64">
        <v>0</v>
      </c>
      <c r="N5112" s="64" t="s">
        <v>2726</v>
      </c>
    </row>
    <row r="5113" spans="1:14" x14ac:dyDescent="0.25">
      <c r="A5113" t="s">
        <v>1244</v>
      </c>
      <c r="B5113" s="1" t="s">
        <v>2088</v>
      </c>
      <c r="C5113" s="291" t="s">
        <v>2090</v>
      </c>
      <c r="D5113" s="1">
        <v>0</v>
      </c>
      <c r="E5113" s="1">
        <v>16.7</v>
      </c>
      <c r="J5113" s="64" t="s">
        <v>1244</v>
      </c>
      <c r="K5113" s="64" t="s">
        <v>1302</v>
      </c>
      <c r="L5113" s="64" t="s">
        <v>1305</v>
      </c>
      <c r="M5113" s="64">
        <v>0</v>
      </c>
      <c r="N5113" s="64" t="s">
        <v>2727</v>
      </c>
    </row>
    <row r="5114" spans="1:14" x14ac:dyDescent="0.25">
      <c r="A5114" t="s">
        <v>1244</v>
      </c>
      <c r="B5114" s="1" t="s">
        <v>2088</v>
      </c>
      <c r="C5114" s="291" t="s">
        <v>2091</v>
      </c>
      <c r="D5114" s="1">
        <v>0</v>
      </c>
      <c r="E5114" s="1">
        <v>27.2</v>
      </c>
      <c r="J5114" s="64" t="s">
        <v>1244</v>
      </c>
      <c r="K5114" s="64" t="s">
        <v>1302</v>
      </c>
      <c r="L5114" s="64" t="s">
        <v>1306</v>
      </c>
      <c r="M5114" s="64">
        <v>0</v>
      </c>
      <c r="N5114" s="64" t="s">
        <v>2690</v>
      </c>
    </row>
    <row r="5115" spans="1:14" x14ac:dyDescent="0.25">
      <c r="A5115" t="s">
        <v>1244</v>
      </c>
      <c r="B5115" s="1" t="s">
        <v>2088</v>
      </c>
      <c r="C5115" s="291" t="s">
        <v>2097</v>
      </c>
      <c r="D5115" s="1">
        <v>0</v>
      </c>
      <c r="E5115" s="1" t="s">
        <v>2453</v>
      </c>
      <c r="J5115" s="64" t="s">
        <v>1244</v>
      </c>
      <c r="K5115" s="64" t="s">
        <v>1302</v>
      </c>
      <c r="L5115" s="64" t="s">
        <v>1307</v>
      </c>
      <c r="M5115" s="64">
        <v>0</v>
      </c>
      <c r="N5115" s="64" t="s">
        <v>2708</v>
      </c>
    </row>
    <row r="5116" spans="1:14" x14ac:dyDescent="0.25">
      <c r="A5116" t="s">
        <v>1244</v>
      </c>
      <c r="B5116" s="1" t="s">
        <v>2088</v>
      </c>
      <c r="C5116" s="291" t="s">
        <v>2092</v>
      </c>
      <c r="D5116" s="1">
        <v>0</v>
      </c>
      <c r="E5116" s="1">
        <v>40</v>
      </c>
      <c r="J5116" s="64" t="s">
        <v>1244</v>
      </c>
      <c r="K5116" s="64" t="s">
        <v>1302</v>
      </c>
      <c r="L5116" s="64" t="s">
        <v>1308</v>
      </c>
      <c r="M5116" s="64">
        <v>0</v>
      </c>
      <c r="N5116" s="64" t="s">
        <v>2717</v>
      </c>
    </row>
    <row r="5117" spans="1:14" x14ac:dyDescent="0.25">
      <c r="A5117" t="s">
        <v>1244</v>
      </c>
      <c r="B5117" s="1" t="s">
        <v>2088</v>
      </c>
      <c r="C5117" s="291" t="s">
        <v>2093</v>
      </c>
      <c r="D5117" s="1">
        <v>0</v>
      </c>
      <c r="E5117" s="1">
        <v>50.3</v>
      </c>
      <c r="J5117" s="64" t="s">
        <v>1244</v>
      </c>
      <c r="K5117" s="64" t="s">
        <v>1315</v>
      </c>
      <c r="L5117" s="64" t="s">
        <v>1316</v>
      </c>
      <c r="M5117" s="64">
        <v>0</v>
      </c>
      <c r="N5117" s="64" t="s">
        <v>2559</v>
      </c>
    </row>
    <row r="5118" spans="1:14" x14ac:dyDescent="0.25">
      <c r="A5118" t="s">
        <v>1244</v>
      </c>
      <c r="B5118" s="1" t="s">
        <v>2088</v>
      </c>
      <c r="C5118" s="291" t="s">
        <v>2099</v>
      </c>
      <c r="D5118" s="1">
        <v>0</v>
      </c>
      <c r="E5118" s="1" t="s">
        <v>2631</v>
      </c>
      <c r="J5118" s="64" t="s">
        <v>1244</v>
      </c>
      <c r="K5118" s="64" t="s">
        <v>1315</v>
      </c>
      <c r="L5118" s="64" t="s">
        <v>1317</v>
      </c>
      <c r="M5118" s="64">
        <v>0</v>
      </c>
      <c r="N5118" s="64" t="s">
        <v>2726</v>
      </c>
    </row>
    <row r="5119" spans="1:14" x14ac:dyDescent="0.25">
      <c r="A5119" t="s">
        <v>1244</v>
      </c>
      <c r="B5119" s="1" t="s">
        <v>2088</v>
      </c>
      <c r="C5119" s="291" t="s">
        <v>2101</v>
      </c>
      <c r="D5119" s="1">
        <v>0</v>
      </c>
      <c r="E5119" s="1" t="s">
        <v>2632</v>
      </c>
      <c r="J5119" s="64" t="s">
        <v>1244</v>
      </c>
      <c r="K5119" s="64" t="s">
        <v>1315</v>
      </c>
      <c r="L5119" s="64" t="s">
        <v>1318</v>
      </c>
      <c r="M5119" s="64">
        <v>0</v>
      </c>
      <c r="N5119" s="64" t="s">
        <v>2727</v>
      </c>
    </row>
    <row r="5120" spans="1:14" x14ac:dyDescent="0.25">
      <c r="A5120" t="s">
        <v>1244</v>
      </c>
      <c r="B5120" s="1" t="s">
        <v>2088</v>
      </c>
      <c r="C5120" s="291" t="s">
        <v>2103</v>
      </c>
      <c r="D5120" s="1">
        <v>0</v>
      </c>
      <c r="E5120" s="1" t="s">
        <v>2633</v>
      </c>
      <c r="J5120" s="64" t="s">
        <v>1244</v>
      </c>
      <c r="K5120" s="64" t="s">
        <v>1315</v>
      </c>
      <c r="L5120" s="64" t="s">
        <v>1319</v>
      </c>
      <c r="M5120" s="64">
        <v>0</v>
      </c>
      <c r="N5120" s="64" t="s">
        <v>2690</v>
      </c>
    </row>
    <row r="5121" spans="1:14" x14ac:dyDescent="0.25">
      <c r="A5121" t="s">
        <v>1244</v>
      </c>
      <c r="B5121" s="1" t="s">
        <v>2088</v>
      </c>
      <c r="C5121" s="291" t="s">
        <v>2105</v>
      </c>
      <c r="D5121" s="1">
        <v>0</v>
      </c>
      <c r="E5121" s="1" t="s">
        <v>2634</v>
      </c>
      <c r="J5121" s="64" t="s">
        <v>1244</v>
      </c>
      <c r="K5121" s="64" t="s">
        <v>1315</v>
      </c>
      <c r="L5121" s="64" t="s">
        <v>1320</v>
      </c>
      <c r="M5121" s="64">
        <v>0</v>
      </c>
      <c r="N5121" s="64" t="s">
        <v>2708</v>
      </c>
    </row>
    <row r="5122" spans="1:14" x14ac:dyDescent="0.25">
      <c r="A5122" t="s">
        <v>1244</v>
      </c>
      <c r="B5122" s="1" t="s">
        <v>2088</v>
      </c>
      <c r="C5122" s="291" t="s">
        <v>2107</v>
      </c>
      <c r="D5122" s="1">
        <v>0</v>
      </c>
      <c r="E5122" s="1" t="s">
        <v>2505</v>
      </c>
      <c r="J5122" s="64" t="s">
        <v>1244</v>
      </c>
      <c r="K5122" s="64" t="s">
        <v>1315</v>
      </c>
      <c r="L5122" s="64" t="s">
        <v>1308</v>
      </c>
      <c r="M5122" s="64">
        <v>0</v>
      </c>
      <c r="N5122" s="64" t="s">
        <v>2717</v>
      </c>
    </row>
    <row r="5123" spans="1:14" x14ac:dyDescent="0.25">
      <c r="A5123" t="s">
        <v>1244</v>
      </c>
      <c r="B5123" s="1" t="s">
        <v>2169</v>
      </c>
      <c r="C5123" s="291" t="s">
        <v>2171</v>
      </c>
      <c r="D5123" s="1">
        <v>0</v>
      </c>
      <c r="E5123" s="1" t="s">
        <v>2437</v>
      </c>
      <c r="J5123" s="64" t="s">
        <v>1244</v>
      </c>
      <c r="K5123" s="64" t="s">
        <v>1327</v>
      </c>
      <c r="L5123" s="64" t="s">
        <v>1328</v>
      </c>
      <c r="M5123" s="64">
        <v>0</v>
      </c>
      <c r="N5123" s="64" t="s">
        <v>2584</v>
      </c>
    </row>
    <row r="5124" spans="1:14" x14ac:dyDescent="0.25">
      <c r="A5124" t="s">
        <v>1244</v>
      </c>
      <c r="B5124" s="1" t="s">
        <v>2169</v>
      </c>
      <c r="C5124" s="291" t="s">
        <v>2171</v>
      </c>
      <c r="D5124" s="1">
        <v>0</v>
      </c>
      <c r="E5124" s="1" t="s">
        <v>2635</v>
      </c>
      <c r="J5124" s="64" t="s">
        <v>1244</v>
      </c>
      <c r="K5124" s="64" t="s">
        <v>1327</v>
      </c>
      <c r="L5124" s="64" t="s">
        <v>1329</v>
      </c>
      <c r="M5124" s="64">
        <v>0</v>
      </c>
      <c r="N5124" s="64" t="s">
        <v>2700</v>
      </c>
    </row>
    <row r="5125" spans="1:14" x14ac:dyDescent="0.25">
      <c r="A5125" t="s">
        <v>1244</v>
      </c>
      <c r="B5125" s="1" t="s">
        <v>2169</v>
      </c>
      <c r="C5125" s="291" t="s">
        <v>2171</v>
      </c>
      <c r="D5125" s="1">
        <v>0</v>
      </c>
      <c r="E5125" s="1" t="s">
        <v>2481</v>
      </c>
      <c r="J5125" s="64" t="s">
        <v>1244</v>
      </c>
      <c r="K5125" s="64" t="s">
        <v>1327</v>
      </c>
      <c r="L5125" s="64" t="s">
        <v>1330</v>
      </c>
      <c r="M5125" s="64">
        <v>0</v>
      </c>
      <c r="N5125" s="64" t="s">
        <v>2596</v>
      </c>
    </row>
    <row r="5126" spans="1:14" x14ac:dyDescent="0.25">
      <c r="A5126" t="s">
        <v>1244</v>
      </c>
      <c r="B5126" s="1" t="s">
        <v>2169</v>
      </c>
      <c r="C5126" s="291" t="s">
        <v>2172</v>
      </c>
      <c r="D5126" s="1">
        <v>0</v>
      </c>
      <c r="E5126" s="1" t="s">
        <v>2588</v>
      </c>
      <c r="J5126" s="64" t="s">
        <v>1244</v>
      </c>
      <c r="K5126" s="64" t="s">
        <v>1327</v>
      </c>
      <c r="L5126" s="64" t="s">
        <v>1331</v>
      </c>
      <c r="M5126" s="64">
        <v>0</v>
      </c>
      <c r="N5126" s="64" t="s">
        <v>2728</v>
      </c>
    </row>
    <row r="5127" spans="1:14" x14ac:dyDescent="0.25">
      <c r="A5127" t="s">
        <v>1244</v>
      </c>
      <c r="B5127" s="1" t="s">
        <v>2169</v>
      </c>
      <c r="C5127" s="291" t="s">
        <v>2172</v>
      </c>
      <c r="D5127" s="1">
        <v>0</v>
      </c>
      <c r="E5127" s="1" t="s">
        <v>2479</v>
      </c>
      <c r="J5127" s="64" t="s">
        <v>1244</v>
      </c>
      <c r="K5127" s="64" t="s">
        <v>1327</v>
      </c>
      <c r="L5127" s="64" t="s">
        <v>1332</v>
      </c>
      <c r="M5127" s="64">
        <v>0</v>
      </c>
      <c r="N5127" s="64" t="s">
        <v>2526</v>
      </c>
    </row>
    <row r="5128" spans="1:14" x14ac:dyDescent="0.25">
      <c r="A5128" t="s">
        <v>1244</v>
      </c>
      <c r="B5128" s="1" t="s">
        <v>2169</v>
      </c>
      <c r="C5128" s="291" t="s">
        <v>2172</v>
      </c>
      <c r="D5128" s="1">
        <v>0</v>
      </c>
      <c r="E5128" s="1" t="s">
        <v>2441</v>
      </c>
      <c r="J5128" s="64" t="s">
        <v>1244</v>
      </c>
      <c r="K5128" s="64" t="s">
        <v>1327</v>
      </c>
      <c r="L5128" s="64" t="s">
        <v>1333</v>
      </c>
      <c r="M5128" s="64">
        <v>0</v>
      </c>
      <c r="N5128" s="64" t="s">
        <v>2729</v>
      </c>
    </row>
    <row r="5129" spans="1:14" x14ac:dyDescent="0.25">
      <c r="A5129" t="s">
        <v>1244</v>
      </c>
      <c r="B5129" s="1" t="s">
        <v>2169</v>
      </c>
      <c r="C5129" s="291" t="s">
        <v>2173</v>
      </c>
      <c r="D5129" s="1">
        <v>0</v>
      </c>
      <c r="E5129" s="1" t="s">
        <v>2636</v>
      </c>
      <c r="J5129" s="64" t="s">
        <v>1244</v>
      </c>
      <c r="K5129" s="64" t="s">
        <v>1340</v>
      </c>
      <c r="L5129" s="64" t="s">
        <v>1341</v>
      </c>
      <c r="M5129" s="64">
        <v>0</v>
      </c>
      <c r="N5129" s="64" t="s">
        <v>2584</v>
      </c>
    </row>
    <row r="5130" spans="1:14" x14ac:dyDescent="0.25">
      <c r="A5130" t="s">
        <v>1244</v>
      </c>
      <c r="B5130" s="1" t="s">
        <v>2169</v>
      </c>
      <c r="C5130" s="291" t="s">
        <v>2173</v>
      </c>
      <c r="D5130" s="1">
        <v>0</v>
      </c>
      <c r="E5130" s="1" t="s">
        <v>2637</v>
      </c>
      <c r="J5130" s="64" t="s">
        <v>1244</v>
      </c>
      <c r="K5130" s="64" t="s">
        <v>1340</v>
      </c>
      <c r="L5130" s="64" t="s">
        <v>1342</v>
      </c>
      <c r="M5130" s="64">
        <v>0</v>
      </c>
      <c r="N5130" s="64" t="s">
        <v>2700</v>
      </c>
    </row>
    <row r="5131" spans="1:14" x14ac:dyDescent="0.25">
      <c r="A5131" t="s">
        <v>1244</v>
      </c>
      <c r="B5131" s="1" t="s">
        <v>2169</v>
      </c>
      <c r="C5131" s="291" t="s">
        <v>2173</v>
      </c>
      <c r="D5131" s="1">
        <v>0</v>
      </c>
      <c r="E5131" s="1" t="s">
        <v>2491</v>
      </c>
      <c r="J5131" s="64" t="s">
        <v>1244</v>
      </c>
      <c r="K5131" s="64" t="s">
        <v>1340</v>
      </c>
      <c r="L5131" s="64" t="s">
        <v>1343</v>
      </c>
      <c r="M5131" s="64">
        <v>0</v>
      </c>
      <c r="N5131" s="64" t="s">
        <v>2596</v>
      </c>
    </row>
    <row r="5132" spans="1:14" x14ac:dyDescent="0.25">
      <c r="A5132" t="s">
        <v>1244</v>
      </c>
      <c r="B5132" s="1" t="s">
        <v>2176</v>
      </c>
      <c r="C5132" s="291" t="s">
        <v>2186</v>
      </c>
      <c r="D5132" s="1">
        <v>0</v>
      </c>
      <c r="E5132" s="1" t="s">
        <v>2484</v>
      </c>
      <c r="J5132" s="64" t="s">
        <v>1244</v>
      </c>
      <c r="K5132" s="64" t="s">
        <v>1340</v>
      </c>
      <c r="L5132" s="64" t="s">
        <v>1344</v>
      </c>
      <c r="M5132" s="64">
        <v>0</v>
      </c>
      <c r="N5132" s="64" t="s">
        <v>2728</v>
      </c>
    </row>
    <row r="5133" spans="1:14" x14ac:dyDescent="0.25">
      <c r="A5133" t="s">
        <v>1244</v>
      </c>
      <c r="B5133" s="1" t="s">
        <v>2176</v>
      </c>
      <c r="C5133" s="291" t="s">
        <v>2184</v>
      </c>
      <c r="D5133" s="1">
        <v>0</v>
      </c>
      <c r="E5133" s="1" t="s">
        <v>2638</v>
      </c>
      <c r="J5133" s="64" t="s">
        <v>1244</v>
      </c>
      <c r="K5133" s="64" t="s">
        <v>1340</v>
      </c>
      <c r="L5133" s="64" t="s">
        <v>1345</v>
      </c>
      <c r="M5133" s="64">
        <v>0</v>
      </c>
      <c r="N5133" s="64" t="s">
        <v>2526</v>
      </c>
    </row>
    <row r="5134" spans="1:14" x14ac:dyDescent="0.25">
      <c r="A5134" t="s">
        <v>1244</v>
      </c>
      <c r="B5134" s="1" t="s">
        <v>2176</v>
      </c>
      <c r="C5134" s="291" t="s">
        <v>2185</v>
      </c>
      <c r="D5134" s="1">
        <v>0</v>
      </c>
      <c r="E5134" s="1" t="s">
        <v>2639</v>
      </c>
      <c r="J5134" s="64" t="s">
        <v>1244</v>
      </c>
      <c r="K5134" s="64" t="s">
        <v>1340</v>
      </c>
      <c r="L5134" s="64" t="s">
        <v>1346</v>
      </c>
      <c r="M5134" s="64">
        <v>0</v>
      </c>
      <c r="N5134" s="64" t="s">
        <v>2729</v>
      </c>
    </row>
    <row r="5135" spans="1:14" x14ac:dyDescent="0.25">
      <c r="A5135" t="s">
        <v>1244</v>
      </c>
      <c r="B5135" s="1" t="s">
        <v>2263</v>
      </c>
      <c r="C5135" s="291" t="s">
        <v>2267</v>
      </c>
      <c r="D5135" s="1">
        <v>0</v>
      </c>
      <c r="E5135" s="1" t="s">
        <v>2471</v>
      </c>
      <c r="J5135" s="64" t="s">
        <v>1244</v>
      </c>
      <c r="K5135" s="64" t="s">
        <v>1353</v>
      </c>
      <c r="L5135" s="64" t="s">
        <v>1354</v>
      </c>
      <c r="M5135" s="64">
        <v>0</v>
      </c>
      <c r="N5135" s="64" t="s">
        <v>2584</v>
      </c>
    </row>
    <row r="5136" spans="1:14" x14ac:dyDescent="0.25">
      <c r="A5136" t="s">
        <v>1244</v>
      </c>
      <c r="B5136" s="1" t="s">
        <v>2263</v>
      </c>
      <c r="C5136" s="291" t="s">
        <v>2267</v>
      </c>
      <c r="D5136" s="1">
        <v>0</v>
      </c>
      <c r="E5136" s="1" t="s">
        <v>2642</v>
      </c>
      <c r="J5136" s="64" t="s">
        <v>1244</v>
      </c>
      <c r="K5136" s="64" t="s">
        <v>1353</v>
      </c>
      <c r="L5136" s="64" t="s">
        <v>1355</v>
      </c>
      <c r="M5136" s="64">
        <v>0</v>
      </c>
      <c r="N5136" s="64" t="s">
        <v>2562</v>
      </c>
    </row>
    <row r="5137" spans="1:14" x14ac:dyDescent="0.25">
      <c r="A5137" t="s">
        <v>1244</v>
      </c>
      <c r="B5137" s="1" t="s">
        <v>2263</v>
      </c>
      <c r="C5137" s="291" t="s">
        <v>2269</v>
      </c>
      <c r="D5137" s="1">
        <v>0</v>
      </c>
      <c r="E5137" s="1" t="s">
        <v>2641</v>
      </c>
      <c r="J5137" s="64" t="s">
        <v>1244</v>
      </c>
      <c r="K5137" s="64" t="s">
        <v>1353</v>
      </c>
      <c r="L5137" s="64" t="s">
        <v>1356</v>
      </c>
      <c r="M5137" s="64">
        <v>0</v>
      </c>
      <c r="N5137" s="64" t="s">
        <v>2730</v>
      </c>
    </row>
    <row r="5138" spans="1:14" x14ac:dyDescent="0.25">
      <c r="A5138" t="s">
        <v>1244</v>
      </c>
      <c r="B5138" s="1" t="s">
        <v>2263</v>
      </c>
      <c r="C5138" s="291" t="s">
        <v>2269</v>
      </c>
      <c r="D5138" s="1">
        <v>0</v>
      </c>
      <c r="E5138" s="1" t="s">
        <v>2446</v>
      </c>
      <c r="J5138" s="64" t="s">
        <v>1244</v>
      </c>
      <c r="K5138" s="64" t="s">
        <v>1353</v>
      </c>
      <c r="L5138" s="64" t="s">
        <v>1357</v>
      </c>
      <c r="M5138" s="64">
        <v>0</v>
      </c>
      <c r="N5138" s="64" t="s">
        <v>2731</v>
      </c>
    </row>
    <row r="5139" spans="1:14" x14ac:dyDescent="0.25">
      <c r="A5139" t="s">
        <v>1244</v>
      </c>
      <c r="B5139" s="1" t="s">
        <v>2263</v>
      </c>
      <c r="C5139" s="291" t="s">
        <v>2265</v>
      </c>
      <c r="D5139" s="1">
        <v>0</v>
      </c>
      <c r="E5139" s="1" t="s">
        <v>2640</v>
      </c>
      <c r="J5139" s="64" t="s">
        <v>1244</v>
      </c>
      <c r="K5139" s="64" t="s">
        <v>1353</v>
      </c>
      <c r="L5139" s="64" t="s">
        <v>1358</v>
      </c>
      <c r="M5139" s="64">
        <v>0</v>
      </c>
      <c r="N5139" s="64" t="s">
        <v>2732</v>
      </c>
    </row>
    <row r="5140" spans="1:14" x14ac:dyDescent="0.25">
      <c r="A5140" t="s">
        <v>1244</v>
      </c>
      <c r="B5140" s="1" t="s">
        <v>2263</v>
      </c>
      <c r="C5140" s="291" t="s">
        <v>2265</v>
      </c>
      <c r="D5140" s="1">
        <v>0</v>
      </c>
      <c r="E5140" s="1" t="s">
        <v>2643</v>
      </c>
      <c r="J5140" s="64" t="s">
        <v>1244</v>
      </c>
      <c r="K5140" s="64" t="s">
        <v>1353</v>
      </c>
      <c r="L5140" s="64" t="s">
        <v>1359</v>
      </c>
      <c r="M5140" s="64">
        <v>0</v>
      </c>
      <c r="N5140" s="64" t="s">
        <v>2733</v>
      </c>
    </row>
    <row r="5141" spans="1:14" x14ac:dyDescent="0.25">
      <c r="A5141" t="s">
        <v>2286</v>
      </c>
      <c r="B5141" s="1" t="s">
        <v>2339</v>
      </c>
      <c r="C5141" s="291" t="s">
        <v>2416</v>
      </c>
      <c r="D5141" s="1">
        <v>0</v>
      </c>
      <c r="E5141" s="1">
        <v>4.8</v>
      </c>
      <c r="J5141" s="64" t="s">
        <v>1244</v>
      </c>
      <c r="K5141" s="64" t="s">
        <v>1353</v>
      </c>
      <c r="L5141" s="64" t="s">
        <v>1361</v>
      </c>
      <c r="M5141" s="64">
        <v>0</v>
      </c>
      <c r="N5141" s="64" t="s">
        <v>2734</v>
      </c>
    </row>
    <row r="5142" spans="1:14" x14ac:dyDescent="0.25">
      <c r="A5142" t="s">
        <v>2286</v>
      </c>
      <c r="B5142" s="1" t="s">
        <v>2340</v>
      </c>
      <c r="C5142" s="291" t="s">
        <v>83</v>
      </c>
      <c r="D5142" s="1">
        <v>0</v>
      </c>
      <c r="E5142" s="1">
        <v>7.3</v>
      </c>
      <c r="J5142" s="64" t="s">
        <v>1244</v>
      </c>
      <c r="K5142" s="64" t="s">
        <v>1360</v>
      </c>
      <c r="L5142" s="64" t="s">
        <v>1362</v>
      </c>
      <c r="M5142" s="64">
        <v>0</v>
      </c>
      <c r="N5142" s="64" t="s">
        <v>2735</v>
      </c>
    </row>
    <row r="5143" spans="1:14" x14ac:dyDescent="0.25">
      <c r="A5143" t="s">
        <v>2286</v>
      </c>
      <c r="B5143" s="1" t="s">
        <v>2341</v>
      </c>
      <c r="C5143" s="291" t="s">
        <v>2412</v>
      </c>
      <c r="D5143" s="1">
        <v>0</v>
      </c>
      <c r="E5143" s="1">
        <v>11.6</v>
      </c>
      <c r="J5143" s="64" t="s">
        <v>1244</v>
      </c>
      <c r="K5143" s="64" t="s">
        <v>1360</v>
      </c>
      <c r="L5143" s="64" t="s">
        <v>1363</v>
      </c>
      <c r="M5143" s="64">
        <v>0</v>
      </c>
      <c r="N5143" s="64" t="s">
        <v>2483</v>
      </c>
    </row>
    <row r="5144" spans="1:14" x14ac:dyDescent="0.25">
      <c r="A5144" t="s">
        <v>2286</v>
      </c>
      <c r="B5144" s="1" t="s">
        <v>2342</v>
      </c>
      <c r="C5144" s="291" t="s">
        <v>2413</v>
      </c>
      <c r="D5144" s="1">
        <v>0</v>
      </c>
      <c r="E5144" s="1">
        <v>18.2</v>
      </c>
      <c r="J5144" s="64" t="s">
        <v>1244</v>
      </c>
      <c r="K5144" s="64" t="s">
        <v>1360</v>
      </c>
      <c r="L5144" s="64" t="s">
        <v>1364</v>
      </c>
      <c r="M5144" s="64">
        <v>0</v>
      </c>
      <c r="N5144" s="64" t="s">
        <v>2736</v>
      </c>
    </row>
    <row r="5145" spans="1:14" x14ac:dyDescent="0.25">
      <c r="A5145" t="s">
        <v>2286</v>
      </c>
      <c r="B5145" s="1" t="s">
        <v>2343</v>
      </c>
      <c r="C5145" s="291" t="s">
        <v>2414</v>
      </c>
      <c r="D5145" s="1">
        <v>0</v>
      </c>
      <c r="E5145" s="1">
        <v>34.6</v>
      </c>
      <c r="J5145" s="64" t="s">
        <v>1244</v>
      </c>
      <c r="K5145" s="64" t="s">
        <v>1360</v>
      </c>
      <c r="L5145" s="64" t="s">
        <v>1365</v>
      </c>
      <c r="M5145" s="64">
        <v>0</v>
      </c>
      <c r="N5145" s="64" t="s">
        <v>2479</v>
      </c>
    </row>
    <row r="5146" spans="1:14" x14ac:dyDescent="0.25">
      <c r="A5146" t="s">
        <v>2286</v>
      </c>
      <c r="B5146" s="1" t="s">
        <v>2344</v>
      </c>
      <c r="C5146" s="291" t="s">
        <v>2418</v>
      </c>
      <c r="D5146" s="1">
        <v>0</v>
      </c>
      <c r="E5146" s="1">
        <v>38.299999999999997</v>
      </c>
      <c r="J5146" s="64" t="s">
        <v>1244</v>
      </c>
      <c r="K5146" s="64" t="s">
        <v>1360</v>
      </c>
      <c r="L5146" s="64" t="s">
        <v>1366</v>
      </c>
      <c r="M5146" s="64">
        <v>0</v>
      </c>
      <c r="N5146" s="64" t="s">
        <v>2737</v>
      </c>
    </row>
    <row r="5147" spans="1:14" x14ac:dyDescent="0.25">
      <c r="A5147" t="s">
        <v>2286</v>
      </c>
      <c r="B5147" s="1" t="s">
        <v>2345</v>
      </c>
      <c r="C5147" s="291" t="s">
        <v>2419</v>
      </c>
      <c r="D5147" s="1">
        <v>0</v>
      </c>
      <c r="E5147" s="1">
        <v>57.2</v>
      </c>
      <c r="J5147" s="64" t="s">
        <v>1244</v>
      </c>
      <c r="K5147" s="64" t="s">
        <v>1360</v>
      </c>
      <c r="L5147" s="64" t="s">
        <v>1367</v>
      </c>
      <c r="M5147" s="64">
        <v>0</v>
      </c>
      <c r="N5147" s="64" t="s">
        <v>2738</v>
      </c>
    </row>
    <row r="5148" spans="1:14" x14ac:dyDescent="0.25">
      <c r="A5148" t="s">
        <v>2286</v>
      </c>
      <c r="B5148" s="1" t="s">
        <v>2346</v>
      </c>
      <c r="C5148" s="291" t="s">
        <v>2416</v>
      </c>
      <c r="D5148" s="1">
        <v>0</v>
      </c>
      <c r="E5148" s="1">
        <v>4.4000000000000004</v>
      </c>
      <c r="J5148" s="64" t="s">
        <v>1244</v>
      </c>
      <c r="K5148" s="64" t="s">
        <v>1360</v>
      </c>
      <c r="L5148" s="64" t="s">
        <v>1368</v>
      </c>
      <c r="M5148" s="64">
        <v>0</v>
      </c>
      <c r="N5148" s="64" t="s">
        <v>2739</v>
      </c>
    </row>
    <row r="5149" spans="1:14" x14ac:dyDescent="0.25">
      <c r="A5149" t="s">
        <v>2286</v>
      </c>
      <c r="B5149" s="1" t="s">
        <v>2347</v>
      </c>
      <c r="C5149" s="291" t="s">
        <v>83</v>
      </c>
      <c r="D5149" s="1">
        <v>0</v>
      </c>
      <c r="E5149" s="1">
        <v>7.2</v>
      </c>
      <c r="J5149" s="64" t="s">
        <v>1244</v>
      </c>
      <c r="K5149" s="64" t="s">
        <v>1360</v>
      </c>
      <c r="L5149" s="64" t="s">
        <v>1369</v>
      </c>
      <c r="M5149" s="64">
        <v>0</v>
      </c>
      <c r="N5149" s="64" t="s">
        <v>2740</v>
      </c>
    </row>
    <row r="5150" spans="1:14" x14ac:dyDescent="0.25">
      <c r="A5150" t="s">
        <v>2286</v>
      </c>
      <c r="B5150" s="1" t="s">
        <v>2348</v>
      </c>
      <c r="C5150" s="291" t="s">
        <v>2412</v>
      </c>
      <c r="D5150" s="1">
        <v>0</v>
      </c>
      <c r="E5150" s="1">
        <v>11.4</v>
      </c>
      <c r="J5150" s="64" t="s">
        <v>1244</v>
      </c>
      <c r="K5150" s="64" t="s">
        <v>1370</v>
      </c>
      <c r="L5150" s="64" t="s">
        <v>1371</v>
      </c>
      <c r="M5150" s="64">
        <v>0</v>
      </c>
      <c r="N5150" s="64" t="s">
        <v>2559</v>
      </c>
    </row>
    <row r="5151" spans="1:14" x14ac:dyDescent="0.25">
      <c r="A5151" t="s">
        <v>2286</v>
      </c>
      <c r="B5151" s="1" t="s">
        <v>2349</v>
      </c>
      <c r="C5151" s="291" t="s">
        <v>2413</v>
      </c>
      <c r="D5151" s="1">
        <v>0</v>
      </c>
      <c r="E5151" s="1">
        <v>18.3</v>
      </c>
      <c r="J5151" s="64" t="s">
        <v>1244</v>
      </c>
      <c r="K5151" s="64" t="s">
        <v>1370</v>
      </c>
      <c r="L5151" s="64" t="s">
        <v>1372</v>
      </c>
      <c r="M5151" s="64">
        <v>0</v>
      </c>
      <c r="N5151" s="64" t="s">
        <v>2591</v>
      </c>
    </row>
    <row r="5152" spans="1:14" x14ac:dyDescent="0.25">
      <c r="A5152" t="s">
        <v>2286</v>
      </c>
      <c r="B5152" s="1" t="s">
        <v>2350</v>
      </c>
      <c r="C5152" s="291" t="s">
        <v>2414</v>
      </c>
      <c r="D5152" s="1">
        <v>0</v>
      </c>
      <c r="E5152" s="1">
        <v>26.3</v>
      </c>
      <c r="J5152" s="64" t="s">
        <v>1244</v>
      </c>
      <c r="K5152" s="64" t="s">
        <v>1370</v>
      </c>
      <c r="L5152" s="64" t="s">
        <v>1373</v>
      </c>
      <c r="M5152" s="64">
        <v>0</v>
      </c>
      <c r="N5152" s="64" t="s">
        <v>2492</v>
      </c>
    </row>
    <row r="5153" spans="1:14" x14ac:dyDescent="0.25">
      <c r="A5153" t="s">
        <v>2286</v>
      </c>
      <c r="B5153" s="1" t="s">
        <v>2351</v>
      </c>
      <c r="C5153" s="291" t="s">
        <v>2418</v>
      </c>
      <c r="D5153" s="1">
        <v>0</v>
      </c>
      <c r="E5153" s="1">
        <v>41.8</v>
      </c>
      <c r="J5153" s="64" t="s">
        <v>1244</v>
      </c>
      <c r="K5153" s="64" t="s">
        <v>1370</v>
      </c>
      <c r="L5153" s="64" t="s">
        <v>1374</v>
      </c>
      <c r="M5153" s="64">
        <v>0</v>
      </c>
      <c r="N5153" s="64" t="s">
        <v>2706</v>
      </c>
    </row>
    <row r="5154" spans="1:14" x14ac:dyDescent="0.25">
      <c r="A5154" t="s">
        <v>2286</v>
      </c>
      <c r="B5154" s="1" t="s">
        <v>2352</v>
      </c>
      <c r="C5154" s="291" t="s">
        <v>2419</v>
      </c>
      <c r="D5154" s="1">
        <v>0</v>
      </c>
      <c r="E5154" s="1">
        <v>56.4</v>
      </c>
      <c r="J5154" s="64" t="s">
        <v>1244</v>
      </c>
      <c r="K5154" s="64" t="s">
        <v>1370</v>
      </c>
      <c r="L5154" s="64" t="s">
        <v>1375</v>
      </c>
      <c r="M5154" s="64">
        <v>0</v>
      </c>
      <c r="N5154" s="64" t="s">
        <v>2741</v>
      </c>
    </row>
    <row r="5155" spans="1:14" x14ac:dyDescent="0.25">
      <c r="A5155" t="s">
        <v>2286</v>
      </c>
      <c r="B5155" s="1" t="s">
        <v>2326</v>
      </c>
      <c r="C5155" s="291" t="s">
        <v>2312</v>
      </c>
      <c r="D5155" s="1">
        <v>0</v>
      </c>
      <c r="E5155" s="1">
        <v>9.1999999999999993</v>
      </c>
      <c r="J5155" s="64" t="s">
        <v>1244</v>
      </c>
      <c r="K5155" s="64" t="s">
        <v>1370</v>
      </c>
      <c r="L5155" s="64" t="s">
        <v>1376</v>
      </c>
      <c r="M5155" s="64">
        <v>0</v>
      </c>
      <c r="N5155" s="64" t="s">
        <v>2628</v>
      </c>
    </row>
    <row r="5156" spans="1:14" x14ac:dyDescent="0.25">
      <c r="A5156" t="s">
        <v>2286</v>
      </c>
      <c r="B5156" s="1" t="s">
        <v>2327</v>
      </c>
      <c r="C5156" s="291" t="s">
        <v>2314</v>
      </c>
      <c r="D5156" s="1">
        <v>0</v>
      </c>
      <c r="E5156" s="1">
        <v>11.2</v>
      </c>
      <c r="J5156" s="64" t="s">
        <v>1244</v>
      </c>
      <c r="K5156" s="64" t="s">
        <v>1377</v>
      </c>
      <c r="L5156" s="64" t="s">
        <v>1378</v>
      </c>
      <c r="M5156" s="64">
        <v>0</v>
      </c>
      <c r="N5156" s="64" t="s">
        <v>2446</v>
      </c>
    </row>
    <row r="5157" spans="1:14" x14ac:dyDescent="0.25">
      <c r="A5157" t="s">
        <v>2286</v>
      </c>
      <c r="B5157" s="1" t="s">
        <v>2328</v>
      </c>
      <c r="C5157" s="291" t="s">
        <v>2316</v>
      </c>
      <c r="D5157" s="1">
        <v>0</v>
      </c>
      <c r="E5157" s="1">
        <v>16.100000000000001</v>
      </c>
      <c r="J5157" s="64" t="s">
        <v>1244</v>
      </c>
      <c r="K5157" s="64" t="s">
        <v>1377</v>
      </c>
      <c r="L5157" s="64" t="s">
        <v>1379</v>
      </c>
      <c r="M5157" s="64">
        <v>0</v>
      </c>
      <c r="N5157" s="64" t="s">
        <v>2742</v>
      </c>
    </row>
    <row r="5158" spans="1:14" x14ac:dyDescent="0.25">
      <c r="A5158" t="s">
        <v>2286</v>
      </c>
      <c r="B5158" s="1" t="s">
        <v>2329</v>
      </c>
      <c r="C5158" s="291" t="s">
        <v>2318</v>
      </c>
      <c r="D5158" s="1">
        <v>0</v>
      </c>
      <c r="E5158" s="1">
        <v>29.3</v>
      </c>
      <c r="J5158" s="64" t="s">
        <v>1244</v>
      </c>
      <c r="K5158" s="64" t="s">
        <v>1377</v>
      </c>
      <c r="L5158" s="64" t="s">
        <v>1380</v>
      </c>
      <c r="M5158" s="64">
        <v>0</v>
      </c>
      <c r="N5158" s="64" t="s">
        <v>2743</v>
      </c>
    </row>
    <row r="5159" spans="1:14" x14ac:dyDescent="0.25">
      <c r="A5159" t="s">
        <v>2286</v>
      </c>
      <c r="B5159" s="1" t="s">
        <v>2330</v>
      </c>
      <c r="C5159" s="291" t="s">
        <v>2320</v>
      </c>
      <c r="D5159" s="1">
        <v>0</v>
      </c>
      <c r="E5159" s="1">
        <v>38.4</v>
      </c>
      <c r="J5159" s="64" t="s">
        <v>1244</v>
      </c>
      <c r="K5159" s="64" t="s">
        <v>1377</v>
      </c>
      <c r="L5159" s="64" t="s">
        <v>1381</v>
      </c>
      <c r="M5159" s="64">
        <v>0</v>
      </c>
      <c r="N5159" s="64" t="s">
        <v>2743</v>
      </c>
    </row>
    <row r="5160" spans="1:14" x14ac:dyDescent="0.25">
      <c r="A5160" t="s">
        <v>2286</v>
      </c>
      <c r="B5160" s="1" t="s">
        <v>2331</v>
      </c>
      <c r="C5160" s="291" t="s">
        <v>2332</v>
      </c>
      <c r="D5160" s="1">
        <v>0</v>
      </c>
      <c r="E5160" s="1">
        <v>50.5</v>
      </c>
      <c r="J5160" s="64" t="s">
        <v>1244</v>
      </c>
      <c r="K5160" s="64" t="s">
        <v>1377</v>
      </c>
      <c r="L5160" s="64" t="s">
        <v>1382</v>
      </c>
      <c r="M5160" s="64">
        <v>0</v>
      </c>
      <c r="N5160" s="64" t="s">
        <v>2726</v>
      </c>
    </row>
    <row r="5161" spans="1:14" x14ac:dyDescent="0.25">
      <c r="A5161" t="s">
        <v>2286</v>
      </c>
      <c r="B5161" s="1" t="s">
        <v>2331</v>
      </c>
      <c r="C5161" s="291" t="s">
        <v>2333</v>
      </c>
      <c r="D5161" s="1">
        <v>0</v>
      </c>
      <c r="E5161" s="1">
        <v>50.5</v>
      </c>
      <c r="J5161" s="64" t="s">
        <v>1244</v>
      </c>
      <c r="K5161" s="64" t="s">
        <v>1377</v>
      </c>
      <c r="L5161" s="64" t="s">
        <v>1383</v>
      </c>
      <c r="M5161" s="64">
        <v>0</v>
      </c>
      <c r="N5161" s="64" t="s">
        <v>2726</v>
      </c>
    </row>
    <row r="5162" spans="1:14" x14ac:dyDescent="0.25">
      <c r="A5162" t="s">
        <v>2286</v>
      </c>
      <c r="B5162" s="1" t="s">
        <v>2287</v>
      </c>
      <c r="C5162" s="291" t="s">
        <v>2288</v>
      </c>
      <c r="D5162" s="1">
        <v>0</v>
      </c>
      <c r="E5162" s="1">
        <v>11.8</v>
      </c>
      <c r="J5162" s="64" t="s">
        <v>1244</v>
      </c>
      <c r="K5162" s="64" t="s">
        <v>1377</v>
      </c>
      <c r="L5162" s="64" t="s">
        <v>1384</v>
      </c>
      <c r="M5162" s="64">
        <v>0</v>
      </c>
      <c r="N5162" s="64" t="s">
        <v>2744</v>
      </c>
    </row>
    <row r="5163" spans="1:14" x14ac:dyDescent="0.25">
      <c r="A5163" t="s">
        <v>2286</v>
      </c>
      <c r="B5163" s="1" t="s">
        <v>2289</v>
      </c>
      <c r="C5163" s="291" t="s">
        <v>2290</v>
      </c>
      <c r="D5163" s="1">
        <v>0</v>
      </c>
      <c r="E5163" s="1">
        <v>16.399999999999999</v>
      </c>
      <c r="J5163" s="64" t="s">
        <v>1244</v>
      </c>
      <c r="K5163" s="64" t="s">
        <v>1377</v>
      </c>
      <c r="L5163" s="64" t="s">
        <v>1385</v>
      </c>
      <c r="M5163" s="64">
        <v>0</v>
      </c>
      <c r="N5163" s="64" t="s">
        <v>2744</v>
      </c>
    </row>
    <row r="5164" spans="1:14" x14ac:dyDescent="0.25">
      <c r="A5164" t="s">
        <v>2286</v>
      </c>
      <c r="B5164" s="1" t="s">
        <v>2291</v>
      </c>
      <c r="C5164" s="291" t="s">
        <v>2292</v>
      </c>
      <c r="D5164" s="1">
        <v>0</v>
      </c>
      <c r="E5164" s="1">
        <v>27.6</v>
      </c>
      <c r="J5164" s="64" t="s">
        <v>1244</v>
      </c>
      <c r="K5164" s="64" t="s">
        <v>1377</v>
      </c>
      <c r="L5164" s="64" t="s">
        <v>1382</v>
      </c>
      <c r="M5164" s="64">
        <v>0</v>
      </c>
      <c r="N5164" s="64" t="s">
        <v>2519</v>
      </c>
    </row>
    <row r="5165" spans="1:14" x14ac:dyDescent="0.25">
      <c r="A5165" t="s">
        <v>2286</v>
      </c>
      <c r="B5165" s="1" t="s">
        <v>2293</v>
      </c>
      <c r="C5165" s="291" t="s">
        <v>2294</v>
      </c>
      <c r="D5165" s="1">
        <v>0</v>
      </c>
      <c r="E5165" s="1">
        <v>36.700000000000003</v>
      </c>
      <c r="J5165" s="64" t="s">
        <v>1244</v>
      </c>
      <c r="K5165" s="64" t="s">
        <v>1377</v>
      </c>
      <c r="L5165" s="64" t="s">
        <v>1383</v>
      </c>
      <c r="M5165" s="64">
        <v>0</v>
      </c>
      <c r="N5165" s="64" t="s">
        <v>2519</v>
      </c>
    </row>
    <row r="5166" spans="1:14" x14ac:dyDescent="0.25">
      <c r="A5166" t="s">
        <v>2286</v>
      </c>
      <c r="B5166" s="1" t="s">
        <v>2383</v>
      </c>
      <c r="C5166" s="291" t="s">
        <v>2288</v>
      </c>
      <c r="D5166" s="1">
        <v>0</v>
      </c>
      <c r="E5166" s="1">
        <v>11.8</v>
      </c>
      <c r="J5166" s="64" t="s">
        <v>1244</v>
      </c>
      <c r="K5166" s="64" t="s">
        <v>1377</v>
      </c>
      <c r="L5166" s="64" t="s">
        <v>1380</v>
      </c>
      <c r="M5166" s="64">
        <v>0</v>
      </c>
      <c r="N5166" s="64" t="s">
        <v>2705</v>
      </c>
    </row>
    <row r="5167" spans="1:14" x14ac:dyDescent="0.25">
      <c r="A5167" t="s">
        <v>2286</v>
      </c>
      <c r="B5167" s="1" t="s">
        <v>2384</v>
      </c>
      <c r="C5167" s="291" t="s">
        <v>2290</v>
      </c>
      <c r="D5167" s="1">
        <v>0</v>
      </c>
      <c r="E5167" s="1">
        <v>16.399999999999999</v>
      </c>
      <c r="J5167" s="64" t="s">
        <v>1244</v>
      </c>
      <c r="K5167" s="64" t="s">
        <v>1377</v>
      </c>
      <c r="L5167" s="64" t="s">
        <v>1381</v>
      </c>
      <c r="M5167" s="64">
        <v>0</v>
      </c>
      <c r="N5167" s="64" t="s">
        <v>2705</v>
      </c>
    </row>
    <row r="5168" spans="1:14" x14ac:dyDescent="0.25">
      <c r="A5168" t="s">
        <v>2286</v>
      </c>
      <c r="B5168" s="1" t="s">
        <v>2385</v>
      </c>
      <c r="C5168" s="291" t="s">
        <v>2292</v>
      </c>
      <c r="D5168" s="1">
        <v>0</v>
      </c>
      <c r="E5168" s="1">
        <v>27.6</v>
      </c>
      <c r="J5168" s="64" t="s">
        <v>1244</v>
      </c>
      <c r="K5168" s="64" t="s">
        <v>1377</v>
      </c>
      <c r="L5168" s="64" t="s">
        <v>1379</v>
      </c>
      <c r="M5168" s="64">
        <v>0</v>
      </c>
      <c r="N5168" s="64" t="s">
        <v>2745</v>
      </c>
    </row>
    <row r="5169" spans="1:14" x14ac:dyDescent="0.25">
      <c r="A5169" t="s">
        <v>2286</v>
      </c>
      <c r="B5169" s="1" t="s">
        <v>2386</v>
      </c>
      <c r="C5169" s="291" t="s">
        <v>2294</v>
      </c>
      <c r="D5169" s="1">
        <v>0</v>
      </c>
      <c r="E5169" s="1">
        <v>36.700000000000003</v>
      </c>
      <c r="J5169" s="64" t="s">
        <v>1244</v>
      </c>
      <c r="K5169" s="64" t="s">
        <v>1377</v>
      </c>
      <c r="L5169" s="64" t="s">
        <v>1378</v>
      </c>
      <c r="M5169" s="64">
        <v>0</v>
      </c>
      <c r="N5169" s="64" t="s">
        <v>2679</v>
      </c>
    </row>
    <row r="5170" spans="1:14" x14ac:dyDescent="0.25">
      <c r="A5170" t="s">
        <v>2286</v>
      </c>
      <c r="B5170" s="1" t="s">
        <v>2371</v>
      </c>
      <c r="C5170" s="291" t="s">
        <v>2372</v>
      </c>
      <c r="D5170" s="1">
        <v>1</v>
      </c>
      <c r="E5170" s="1">
        <v>0</v>
      </c>
      <c r="J5170" s="64" t="s">
        <v>1244</v>
      </c>
      <c r="K5170" s="64" t="s">
        <v>1377</v>
      </c>
      <c r="L5170" s="64" t="s">
        <v>1384</v>
      </c>
      <c r="M5170" s="64">
        <v>0</v>
      </c>
      <c r="N5170" s="64" t="s">
        <v>2489</v>
      </c>
    </row>
    <row r="5171" spans="1:14" x14ac:dyDescent="0.25">
      <c r="A5171" t="s">
        <v>2286</v>
      </c>
      <c r="B5171" s="1" t="s">
        <v>2371</v>
      </c>
      <c r="C5171" s="291" t="s">
        <v>2372</v>
      </c>
      <c r="D5171" s="1">
        <v>3</v>
      </c>
      <c r="E5171" s="1">
        <v>9.8230079999999997</v>
      </c>
      <c r="J5171" s="64" t="s">
        <v>1244</v>
      </c>
      <c r="K5171" s="64" t="s">
        <v>1377</v>
      </c>
      <c r="L5171" s="64" t="s">
        <v>1385</v>
      </c>
      <c r="M5171" s="64">
        <v>0</v>
      </c>
      <c r="N5171" s="64" t="s">
        <v>2489</v>
      </c>
    </row>
    <row r="5172" spans="1:14" x14ac:dyDescent="0.25">
      <c r="A5172" t="s">
        <v>2286</v>
      </c>
      <c r="B5172" s="1" t="s">
        <v>2371</v>
      </c>
      <c r="C5172" s="291" t="s">
        <v>2372</v>
      </c>
      <c r="D5172" s="1">
        <v>4</v>
      </c>
      <c r="E5172" s="1">
        <v>8.572908</v>
      </c>
      <c r="J5172" s="64" t="s">
        <v>1244</v>
      </c>
      <c r="K5172" s="64" t="s">
        <v>1377</v>
      </c>
      <c r="L5172" s="64" t="s">
        <v>1382</v>
      </c>
      <c r="M5172" s="64">
        <v>0</v>
      </c>
      <c r="N5172" s="64" t="s">
        <v>2695</v>
      </c>
    </row>
    <row r="5173" spans="1:14" x14ac:dyDescent="0.25">
      <c r="A5173" t="s">
        <v>2286</v>
      </c>
      <c r="B5173" s="1" t="s">
        <v>2371</v>
      </c>
      <c r="C5173" s="291" t="s">
        <v>2372</v>
      </c>
      <c r="D5173" s="1">
        <v>5</v>
      </c>
      <c r="E5173" s="1">
        <v>7.3255860000000004</v>
      </c>
      <c r="J5173" s="64" t="s">
        <v>1244</v>
      </c>
      <c r="K5173" s="64" t="s">
        <v>1377</v>
      </c>
      <c r="L5173" s="64" t="s">
        <v>1383</v>
      </c>
      <c r="M5173" s="64">
        <v>0</v>
      </c>
      <c r="N5173" s="64" t="s">
        <v>2695</v>
      </c>
    </row>
    <row r="5174" spans="1:14" x14ac:dyDescent="0.25">
      <c r="A5174" t="s">
        <v>2286</v>
      </c>
      <c r="B5174" s="1" t="s">
        <v>2371</v>
      </c>
      <c r="C5174" s="291" t="s">
        <v>2372</v>
      </c>
      <c r="D5174" s="1">
        <v>6</v>
      </c>
      <c r="E5174" s="1">
        <v>6.3116159999999999</v>
      </c>
      <c r="J5174" s="64" t="s">
        <v>1244</v>
      </c>
      <c r="K5174" s="64" t="s">
        <v>1377</v>
      </c>
      <c r="L5174" s="64" t="s">
        <v>1382</v>
      </c>
      <c r="M5174" s="64">
        <v>0</v>
      </c>
      <c r="N5174" s="64" t="s">
        <v>2519</v>
      </c>
    </row>
    <row r="5175" spans="1:14" x14ac:dyDescent="0.25">
      <c r="A5175" t="s">
        <v>2286</v>
      </c>
      <c r="B5175" s="1" t="s">
        <v>2371</v>
      </c>
      <c r="C5175" s="291" t="s">
        <v>2372</v>
      </c>
      <c r="D5175" s="1">
        <v>7</v>
      </c>
      <c r="E5175" s="1">
        <v>6.3116159999999999</v>
      </c>
      <c r="J5175" s="64" t="s">
        <v>1244</v>
      </c>
      <c r="K5175" s="64" t="s">
        <v>1377</v>
      </c>
      <c r="L5175" s="64" t="s">
        <v>1383</v>
      </c>
      <c r="M5175" s="64">
        <v>0</v>
      </c>
      <c r="N5175" s="64" t="s">
        <v>2519</v>
      </c>
    </row>
    <row r="5176" spans="1:14" x14ac:dyDescent="0.25">
      <c r="A5176" t="s">
        <v>2286</v>
      </c>
      <c r="B5176" s="1" t="s">
        <v>2371</v>
      </c>
      <c r="C5176" s="291" t="s">
        <v>2372</v>
      </c>
      <c r="D5176" s="1">
        <v>8</v>
      </c>
      <c r="E5176" s="1">
        <v>6.3116159999999999</v>
      </c>
      <c r="J5176" s="64" t="s">
        <v>1244</v>
      </c>
      <c r="K5176" s="64" t="s">
        <v>1377</v>
      </c>
      <c r="L5176" s="64" t="s">
        <v>1380</v>
      </c>
      <c r="M5176" s="64">
        <v>0</v>
      </c>
      <c r="N5176" s="64" t="s">
        <v>2568</v>
      </c>
    </row>
    <row r="5177" spans="1:14" x14ac:dyDescent="0.25">
      <c r="A5177" t="s">
        <v>2286</v>
      </c>
      <c r="B5177" s="1" t="s">
        <v>2371</v>
      </c>
      <c r="C5177" s="291" t="s">
        <v>2372</v>
      </c>
      <c r="D5177" s="1">
        <v>9</v>
      </c>
      <c r="E5177" s="1">
        <v>6.3116159999999999</v>
      </c>
      <c r="J5177" s="64" t="s">
        <v>1244</v>
      </c>
      <c r="K5177" s="64" t="s">
        <v>1377</v>
      </c>
      <c r="L5177" s="64" t="s">
        <v>1381</v>
      </c>
      <c r="M5177" s="64">
        <v>0</v>
      </c>
      <c r="N5177" s="64" t="s">
        <v>2568</v>
      </c>
    </row>
    <row r="5178" spans="1:14" x14ac:dyDescent="0.25">
      <c r="A5178" t="s">
        <v>2286</v>
      </c>
      <c r="B5178" s="1" t="s">
        <v>2371</v>
      </c>
      <c r="C5178" s="291" t="s">
        <v>2372</v>
      </c>
      <c r="D5178" s="1">
        <v>10</v>
      </c>
      <c r="E5178" s="1">
        <v>6.3116159999999999</v>
      </c>
      <c r="J5178" s="64" t="s">
        <v>1244</v>
      </c>
      <c r="K5178" s="64" t="s">
        <v>1377</v>
      </c>
      <c r="L5178" s="64" t="s">
        <v>1380</v>
      </c>
      <c r="M5178" s="64">
        <v>0</v>
      </c>
      <c r="N5178" s="64" t="s">
        <v>2520</v>
      </c>
    </row>
    <row r="5179" spans="1:14" x14ac:dyDescent="0.25">
      <c r="A5179" t="s">
        <v>2286</v>
      </c>
      <c r="B5179" s="1" t="s">
        <v>2371</v>
      </c>
      <c r="C5179" s="291" t="s">
        <v>2372</v>
      </c>
      <c r="D5179" s="1">
        <v>11</v>
      </c>
      <c r="E5179" s="1">
        <v>6.3116159999999999</v>
      </c>
      <c r="J5179" s="64" t="s">
        <v>1244</v>
      </c>
      <c r="K5179" s="64" t="s">
        <v>1377</v>
      </c>
      <c r="L5179" s="64" t="s">
        <v>1381</v>
      </c>
      <c r="M5179" s="64">
        <v>0</v>
      </c>
      <c r="N5179" s="64" t="s">
        <v>2746</v>
      </c>
    </row>
    <row r="5180" spans="1:14" x14ac:dyDescent="0.25">
      <c r="A5180" t="s">
        <v>2286</v>
      </c>
      <c r="B5180" s="1" t="s">
        <v>2371</v>
      </c>
      <c r="C5180" s="291" t="s">
        <v>2373</v>
      </c>
      <c r="D5180" s="1">
        <v>2</v>
      </c>
      <c r="E5180" s="1">
        <v>18.179231999999999</v>
      </c>
      <c r="J5180" s="64" t="s">
        <v>1244</v>
      </c>
      <c r="K5180" s="64" t="s">
        <v>1377</v>
      </c>
      <c r="L5180" s="64" t="s">
        <v>1379</v>
      </c>
      <c r="M5180" s="64">
        <v>0</v>
      </c>
      <c r="N5180" s="64" t="s">
        <v>2681</v>
      </c>
    </row>
    <row r="5181" spans="1:14" x14ac:dyDescent="0.25">
      <c r="A5181" t="s">
        <v>2286</v>
      </c>
      <c r="B5181" s="1" t="s">
        <v>2371</v>
      </c>
      <c r="C5181" s="291" t="s">
        <v>2373</v>
      </c>
      <c r="D5181" s="1">
        <v>3</v>
      </c>
      <c r="E5181" s="1">
        <v>15.259554</v>
      </c>
      <c r="J5181" s="64" t="s">
        <v>1244</v>
      </c>
      <c r="K5181" s="64" t="s">
        <v>1377</v>
      </c>
      <c r="L5181" s="64" t="s">
        <v>1379</v>
      </c>
      <c r="M5181" s="64">
        <v>0</v>
      </c>
      <c r="N5181" s="64" t="s">
        <v>2479</v>
      </c>
    </row>
    <row r="5182" spans="1:14" x14ac:dyDescent="0.25">
      <c r="A5182" t="s">
        <v>2286</v>
      </c>
      <c r="B5182" s="1" t="s">
        <v>2371</v>
      </c>
      <c r="C5182" s="291" t="s">
        <v>2373</v>
      </c>
      <c r="D5182" s="1">
        <v>4</v>
      </c>
      <c r="E5182" s="1">
        <v>12.342654</v>
      </c>
      <c r="J5182" s="64" t="s">
        <v>1244</v>
      </c>
      <c r="K5182" s="64" t="s">
        <v>1377</v>
      </c>
      <c r="L5182" s="64" t="s">
        <v>1378</v>
      </c>
      <c r="M5182" s="64">
        <v>0</v>
      </c>
      <c r="N5182" s="64" t="s">
        <v>2498</v>
      </c>
    </row>
    <row r="5183" spans="1:14" x14ac:dyDescent="0.25">
      <c r="A5183" t="s">
        <v>2286</v>
      </c>
      <c r="B5183" s="1" t="s">
        <v>2371</v>
      </c>
      <c r="C5183" s="291" t="s">
        <v>2373</v>
      </c>
      <c r="D5183" s="1">
        <v>5</v>
      </c>
      <c r="E5183" s="1">
        <v>9.4257539999999995</v>
      </c>
      <c r="J5183" s="64" t="s">
        <v>1244</v>
      </c>
      <c r="K5183" s="64" t="s">
        <v>1377</v>
      </c>
      <c r="L5183" s="64" t="s">
        <v>1378</v>
      </c>
      <c r="M5183" s="64">
        <v>0</v>
      </c>
      <c r="N5183" s="64" t="s">
        <v>2747</v>
      </c>
    </row>
    <row r="5184" spans="1:14" x14ac:dyDescent="0.25">
      <c r="A5184" t="s">
        <v>2286</v>
      </c>
      <c r="B5184" s="1" t="s">
        <v>2371</v>
      </c>
      <c r="C5184" s="291" t="s">
        <v>2373</v>
      </c>
      <c r="D5184" s="1">
        <v>6</v>
      </c>
      <c r="E5184" s="1">
        <v>6.5088539999999995</v>
      </c>
      <c r="J5184" s="64" t="s">
        <v>1244</v>
      </c>
      <c r="K5184" s="64" t="s">
        <v>1377</v>
      </c>
      <c r="L5184" s="64" t="s">
        <v>1386</v>
      </c>
      <c r="M5184" s="64">
        <v>0</v>
      </c>
      <c r="N5184" s="64" t="s">
        <v>2620</v>
      </c>
    </row>
    <row r="5185" spans="1:14" x14ac:dyDescent="0.25">
      <c r="A5185" t="s">
        <v>2286</v>
      </c>
      <c r="B5185" s="1" t="s">
        <v>2371</v>
      </c>
      <c r="C5185" s="291" t="s">
        <v>2373</v>
      </c>
      <c r="D5185" s="1">
        <v>7</v>
      </c>
      <c r="E5185" s="1">
        <v>10.44528</v>
      </c>
      <c r="J5185" s="64" t="s">
        <v>1244</v>
      </c>
      <c r="K5185" s="64" t="s">
        <v>1377</v>
      </c>
      <c r="L5185" s="64" t="s">
        <v>1390</v>
      </c>
      <c r="M5185" s="64">
        <v>0</v>
      </c>
      <c r="N5185" s="64" t="s">
        <v>2510</v>
      </c>
    </row>
    <row r="5186" spans="1:14" x14ac:dyDescent="0.25">
      <c r="A5186" t="s">
        <v>2286</v>
      </c>
      <c r="B5186" s="1" t="s">
        <v>2371</v>
      </c>
      <c r="C5186" s="291" t="s">
        <v>2373</v>
      </c>
      <c r="D5186" s="1">
        <v>8</v>
      </c>
      <c r="E5186" s="1">
        <v>10.44528</v>
      </c>
      <c r="J5186" s="64" t="s">
        <v>1244</v>
      </c>
      <c r="K5186" s="64" t="s">
        <v>1377</v>
      </c>
      <c r="L5186" s="64" t="s">
        <v>1392</v>
      </c>
      <c r="M5186" s="64">
        <v>0</v>
      </c>
      <c r="N5186" s="64" t="s">
        <v>2439</v>
      </c>
    </row>
    <row r="5187" spans="1:14" x14ac:dyDescent="0.25">
      <c r="A5187" t="s">
        <v>2286</v>
      </c>
      <c r="B5187" s="1" t="s">
        <v>2371</v>
      </c>
      <c r="C5187" s="291" t="s">
        <v>2373</v>
      </c>
      <c r="D5187" s="1">
        <v>9</v>
      </c>
      <c r="E5187" s="1">
        <v>10.44528</v>
      </c>
      <c r="J5187" s="64" t="s">
        <v>1244</v>
      </c>
      <c r="K5187" s="64" t="s">
        <v>1377</v>
      </c>
      <c r="L5187" s="64" t="s">
        <v>1392</v>
      </c>
      <c r="M5187" s="64">
        <v>0</v>
      </c>
      <c r="N5187" s="64" t="s">
        <v>2472</v>
      </c>
    </row>
    <row r="5188" spans="1:14" x14ac:dyDescent="0.25">
      <c r="A5188" t="s">
        <v>2286</v>
      </c>
      <c r="B5188" s="1" t="s">
        <v>2371</v>
      </c>
      <c r="C5188" s="291" t="s">
        <v>2373</v>
      </c>
      <c r="D5188" s="1">
        <v>10</v>
      </c>
      <c r="E5188" s="1">
        <v>10.44528</v>
      </c>
      <c r="J5188" s="64" t="s">
        <v>1244</v>
      </c>
      <c r="K5188" s="64" t="s">
        <v>1396</v>
      </c>
      <c r="L5188" s="64" t="s">
        <v>1398</v>
      </c>
      <c r="M5188" s="64">
        <v>0</v>
      </c>
      <c r="N5188" s="64" t="s">
        <v>2748</v>
      </c>
    </row>
    <row r="5189" spans="1:14" x14ac:dyDescent="0.25">
      <c r="A5189" t="s">
        <v>2286</v>
      </c>
      <c r="B5189" s="1" t="s">
        <v>2371</v>
      </c>
      <c r="C5189" s="291" t="s">
        <v>2373</v>
      </c>
      <c r="D5189" s="1">
        <v>11</v>
      </c>
      <c r="E5189" s="1">
        <v>11.959289999999999</v>
      </c>
      <c r="J5189" s="64" t="s">
        <v>1244</v>
      </c>
      <c r="K5189" s="64" t="s">
        <v>1396</v>
      </c>
      <c r="L5189" s="64" t="s">
        <v>1398</v>
      </c>
      <c r="M5189" s="64">
        <v>0</v>
      </c>
      <c r="N5189" s="64" t="s">
        <v>2749</v>
      </c>
    </row>
    <row r="5190" spans="1:14" x14ac:dyDescent="0.25">
      <c r="A5190" t="s">
        <v>2286</v>
      </c>
      <c r="B5190" s="1" t="s">
        <v>2371</v>
      </c>
      <c r="C5190" s="291" t="s">
        <v>2373</v>
      </c>
      <c r="D5190" s="1">
        <v>12</v>
      </c>
      <c r="E5190" s="1">
        <v>11.959289999999999</v>
      </c>
      <c r="J5190" s="64" t="s">
        <v>1244</v>
      </c>
      <c r="K5190" s="64" t="s">
        <v>1396</v>
      </c>
      <c r="L5190" s="64" t="s">
        <v>1399</v>
      </c>
      <c r="M5190" s="64">
        <v>0</v>
      </c>
      <c r="N5190" s="64" t="s">
        <v>2750</v>
      </c>
    </row>
    <row r="5191" spans="1:14" x14ac:dyDescent="0.25">
      <c r="A5191" t="s">
        <v>2286</v>
      </c>
      <c r="B5191" s="1" t="s">
        <v>2371</v>
      </c>
      <c r="C5191" s="291" t="s">
        <v>2376</v>
      </c>
      <c r="D5191" s="1">
        <v>2</v>
      </c>
      <c r="E5191" s="1">
        <v>34.588878000000001</v>
      </c>
      <c r="J5191" s="64" t="s">
        <v>1244</v>
      </c>
      <c r="K5191" s="64" t="s">
        <v>1396</v>
      </c>
      <c r="L5191" s="64" t="s">
        <v>1399</v>
      </c>
      <c r="M5191" s="64">
        <v>0</v>
      </c>
      <c r="N5191" s="64" t="s">
        <v>2751</v>
      </c>
    </row>
    <row r="5192" spans="1:14" x14ac:dyDescent="0.25">
      <c r="A5192" t="s">
        <v>2286</v>
      </c>
      <c r="B5192" s="1" t="s">
        <v>2371</v>
      </c>
      <c r="C5192" s="291" t="s">
        <v>2376</v>
      </c>
      <c r="D5192" s="1">
        <v>3</v>
      </c>
      <c r="E5192" s="1">
        <v>28.977318</v>
      </c>
      <c r="J5192" s="64" t="s">
        <v>1244</v>
      </c>
      <c r="K5192" s="64" t="s">
        <v>1400</v>
      </c>
      <c r="L5192" s="64" t="s">
        <v>1401</v>
      </c>
      <c r="M5192" s="64">
        <v>0</v>
      </c>
      <c r="N5192" s="64" t="s">
        <v>2631</v>
      </c>
    </row>
    <row r="5193" spans="1:14" x14ac:dyDescent="0.25">
      <c r="A5193" t="s">
        <v>2286</v>
      </c>
      <c r="B5193" s="1" t="s">
        <v>2371</v>
      </c>
      <c r="C5193" s="291" t="s">
        <v>2376</v>
      </c>
      <c r="D5193" s="1">
        <v>4</v>
      </c>
      <c r="E5193" s="1">
        <v>23.362979999999997</v>
      </c>
      <c r="J5193" s="64" t="s">
        <v>1244</v>
      </c>
      <c r="K5193" s="64" t="s">
        <v>1400</v>
      </c>
      <c r="L5193" s="64" t="s">
        <v>1402</v>
      </c>
      <c r="M5193" s="64">
        <v>0</v>
      </c>
      <c r="N5193" s="64" t="s">
        <v>2631</v>
      </c>
    </row>
    <row r="5194" spans="1:14" x14ac:dyDescent="0.25">
      <c r="A5194" t="s">
        <v>2286</v>
      </c>
      <c r="B5194" s="1" t="s">
        <v>2371</v>
      </c>
      <c r="C5194" s="291" t="s">
        <v>2376</v>
      </c>
      <c r="D5194" s="1">
        <v>5</v>
      </c>
      <c r="E5194" s="1">
        <v>17.748642</v>
      </c>
      <c r="J5194" s="64" t="s">
        <v>1244</v>
      </c>
      <c r="K5194" s="64" t="s">
        <v>1400</v>
      </c>
      <c r="L5194" s="64" t="s">
        <v>1403</v>
      </c>
      <c r="M5194" s="64">
        <v>0</v>
      </c>
      <c r="N5194" s="64" t="s">
        <v>2701</v>
      </c>
    </row>
    <row r="5195" spans="1:14" x14ac:dyDescent="0.25">
      <c r="A5195" t="s">
        <v>2286</v>
      </c>
      <c r="B5195" s="1" t="s">
        <v>2371</v>
      </c>
      <c r="C5195" s="291" t="s">
        <v>2376</v>
      </c>
      <c r="D5195" s="1">
        <v>6</v>
      </c>
      <c r="E5195" s="1">
        <v>12.134304</v>
      </c>
      <c r="J5195" s="64" t="s">
        <v>1244</v>
      </c>
      <c r="K5195" s="64" t="s">
        <v>1400</v>
      </c>
      <c r="L5195" s="64" t="s">
        <v>1404</v>
      </c>
      <c r="M5195" s="64">
        <v>0</v>
      </c>
      <c r="N5195" s="64" t="s">
        <v>2701</v>
      </c>
    </row>
    <row r="5196" spans="1:14" x14ac:dyDescent="0.25">
      <c r="A5196" t="s">
        <v>2286</v>
      </c>
      <c r="B5196" s="1" t="s">
        <v>2371</v>
      </c>
      <c r="C5196" s="291" t="s">
        <v>2376</v>
      </c>
      <c r="D5196" s="1">
        <v>7</v>
      </c>
      <c r="E5196" s="1">
        <v>15.87627</v>
      </c>
      <c r="J5196" s="64" t="s">
        <v>1244</v>
      </c>
      <c r="K5196" s="64" t="s">
        <v>1400</v>
      </c>
      <c r="L5196" s="64" t="s">
        <v>1405</v>
      </c>
      <c r="M5196" s="64">
        <v>0</v>
      </c>
      <c r="N5196" s="64" t="s">
        <v>2608</v>
      </c>
    </row>
    <row r="5197" spans="1:14" x14ac:dyDescent="0.25">
      <c r="A5197" t="s">
        <v>2286</v>
      </c>
      <c r="B5197" s="1" t="s">
        <v>2371</v>
      </c>
      <c r="C5197" s="291" t="s">
        <v>2376</v>
      </c>
      <c r="D5197" s="1">
        <v>8</v>
      </c>
      <c r="E5197" s="1">
        <v>15.87627</v>
      </c>
      <c r="J5197" s="64" t="s">
        <v>1244</v>
      </c>
      <c r="K5197" s="64" t="s">
        <v>1400</v>
      </c>
      <c r="L5197" s="64" t="s">
        <v>1406</v>
      </c>
      <c r="M5197" s="64">
        <v>0</v>
      </c>
      <c r="N5197" s="64" t="s">
        <v>2608</v>
      </c>
    </row>
    <row r="5198" spans="1:14" x14ac:dyDescent="0.25">
      <c r="A5198" t="s">
        <v>2286</v>
      </c>
      <c r="B5198" s="1" t="s">
        <v>2371</v>
      </c>
      <c r="C5198" s="291" t="s">
        <v>2376</v>
      </c>
      <c r="D5198" s="1">
        <v>9</v>
      </c>
      <c r="E5198" s="1">
        <v>15.87627</v>
      </c>
      <c r="J5198" s="64" t="s">
        <v>1244</v>
      </c>
      <c r="K5198" s="64" t="s">
        <v>1400</v>
      </c>
      <c r="L5198" s="64" t="s">
        <v>1407</v>
      </c>
      <c r="M5198" s="64">
        <v>0</v>
      </c>
      <c r="N5198" s="64" t="s">
        <v>2444</v>
      </c>
    </row>
    <row r="5199" spans="1:14" x14ac:dyDescent="0.25">
      <c r="A5199" t="s">
        <v>2286</v>
      </c>
      <c r="B5199" s="1" t="s">
        <v>2371</v>
      </c>
      <c r="C5199" s="291" t="s">
        <v>2376</v>
      </c>
      <c r="D5199" s="1">
        <v>10</v>
      </c>
      <c r="E5199" s="1">
        <v>15.87627</v>
      </c>
      <c r="J5199" s="64" t="s">
        <v>1244</v>
      </c>
      <c r="K5199" s="64" t="s">
        <v>1400</v>
      </c>
      <c r="L5199" s="64" t="s">
        <v>1408</v>
      </c>
      <c r="M5199" s="64">
        <v>0</v>
      </c>
      <c r="N5199" s="64" t="s">
        <v>2618</v>
      </c>
    </row>
    <row r="5200" spans="1:14" x14ac:dyDescent="0.25">
      <c r="A5200" t="s">
        <v>2286</v>
      </c>
      <c r="B5200" s="1" t="s">
        <v>2371</v>
      </c>
      <c r="C5200" s="291" t="s">
        <v>2376</v>
      </c>
      <c r="D5200" s="1">
        <v>11</v>
      </c>
      <c r="E5200" s="1">
        <v>15.87627</v>
      </c>
      <c r="J5200" s="64" t="s">
        <v>1244</v>
      </c>
      <c r="K5200" s="64" t="s">
        <v>1400</v>
      </c>
      <c r="L5200" s="64" t="s">
        <v>1401</v>
      </c>
      <c r="M5200" s="64">
        <v>0</v>
      </c>
      <c r="N5200" s="64" t="s">
        <v>2659</v>
      </c>
    </row>
    <row r="5201" spans="1:14" x14ac:dyDescent="0.25">
      <c r="A5201" t="s">
        <v>2286</v>
      </c>
      <c r="B5201" s="1" t="s">
        <v>2371</v>
      </c>
      <c r="C5201" s="291" t="s">
        <v>2376</v>
      </c>
      <c r="D5201" s="1">
        <v>12</v>
      </c>
      <c r="E5201" s="1">
        <v>15.87627</v>
      </c>
      <c r="J5201" s="64" t="s">
        <v>1244</v>
      </c>
      <c r="K5201" s="64" t="s">
        <v>1400</v>
      </c>
      <c r="L5201" s="64" t="s">
        <v>1402</v>
      </c>
      <c r="M5201" s="64">
        <v>0</v>
      </c>
      <c r="N5201" s="64" t="s">
        <v>2659</v>
      </c>
    </row>
    <row r="5202" spans="1:14" x14ac:dyDescent="0.25">
      <c r="A5202" t="s">
        <v>2286</v>
      </c>
      <c r="B5202" s="1" t="s">
        <v>2371</v>
      </c>
      <c r="C5202" s="291" t="s">
        <v>2375</v>
      </c>
      <c r="D5202" s="1">
        <v>2</v>
      </c>
      <c r="E5202" s="1">
        <v>18.643158</v>
      </c>
      <c r="J5202" s="64" t="s">
        <v>1244</v>
      </c>
      <c r="K5202" s="64" t="s">
        <v>1400</v>
      </c>
      <c r="L5202" s="64" t="s">
        <v>1405</v>
      </c>
      <c r="M5202" s="64">
        <v>0</v>
      </c>
      <c r="N5202" s="64" t="s">
        <v>2637</v>
      </c>
    </row>
    <row r="5203" spans="1:14" x14ac:dyDescent="0.25">
      <c r="A5203" t="s">
        <v>2286</v>
      </c>
      <c r="B5203" s="1" t="s">
        <v>2371</v>
      </c>
      <c r="C5203" s="291" t="s">
        <v>2375</v>
      </c>
      <c r="D5203" s="1">
        <v>3</v>
      </c>
      <c r="E5203" s="1">
        <v>16.226298</v>
      </c>
      <c r="J5203" s="64" t="s">
        <v>1244</v>
      </c>
      <c r="K5203" s="64" t="s">
        <v>1400</v>
      </c>
      <c r="L5203" s="64" t="s">
        <v>1406</v>
      </c>
      <c r="M5203" s="64">
        <v>0</v>
      </c>
      <c r="N5203" s="64" t="s">
        <v>2637</v>
      </c>
    </row>
    <row r="5204" spans="1:14" x14ac:dyDescent="0.25">
      <c r="A5204" t="s">
        <v>2286</v>
      </c>
      <c r="B5204" s="1" t="s">
        <v>2371</v>
      </c>
      <c r="C5204" s="291" t="s">
        <v>2375</v>
      </c>
      <c r="D5204" s="1">
        <v>4</v>
      </c>
      <c r="E5204" s="1">
        <v>13.806660000000001</v>
      </c>
      <c r="J5204" s="64" t="s">
        <v>1244</v>
      </c>
      <c r="K5204" s="64" t="s">
        <v>1400</v>
      </c>
      <c r="L5204" s="64" t="s">
        <v>1407</v>
      </c>
      <c r="M5204" s="64">
        <v>0</v>
      </c>
      <c r="N5204" s="64" t="s">
        <v>2446</v>
      </c>
    </row>
    <row r="5205" spans="1:14" x14ac:dyDescent="0.25">
      <c r="A5205" t="s">
        <v>2286</v>
      </c>
      <c r="B5205" s="1" t="s">
        <v>2371</v>
      </c>
      <c r="C5205" s="291" t="s">
        <v>2375</v>
      </c>
      <c r="D5205" s="1">
        <v>5</v>
      </c>
      <c r="E5205" s="1">
        <v>11.389799999999999</v>
      </c>
      <c r="J5205" s="64" t="s">
        <v>1244</v>
      </c>
      <c r="K5205" s="64" t="s">
        <v>1400</v>
      </c>
      <c r="L5205" s="64" t="s">
        <v>1408</v>
      </c>
      <c r="M5205" s="64">
        <v>0</v>
      </c>
      <c r="N5205" s="64" t="s">
        <v>2752</v>
      </c>
    </row>
    <row r="5206" spans="1:14" x14ac:dyDescent="0.25">
      <c r="A5206" t="s">
        <v>2286</v>
      </c>
      <c r="B5206" s="1" t="s">
        <v>2371</v>
      </c>
      <c r="C5206" s="291" t="s">
        <v>2375</v>
      </c>
      <c r="D5206" s="1">
        <v>6</v>
      </c>
      <c r="E5206" s="1">
        <v>8.9729399999999995</v>
      </c>
      <c r="J5206" s="64" t="s">
        <v>1244</v>
      </c>
      <c r="K5206" s="64" t="s">
        <v>1400</v>
      </c>
      <c r="L5206" s="64" t="s">
        <v>1403</v>
      </c>
      <c r="M5206" s="64">
        <v>0</v>
      </c>
      <c r="N5206" s="64" t="s">
        <v>2434</v>
      </c>
    </row>
    <row r="5207" spans="1:14" x14ac:dyDescent="0.25">
      <c r="A5207" t="s">
        <v>2286</v>
      </c>
      <c r="B5207" s="1" t="s">
        <v>2371</v>
      </c>
      <c r="C5207" s="291" t="s">
        <v>2375</v>
      </c>
      <c r="D5207" s="1">
        <v>7</v>
      </c>
      <c r="E5207" s="1">
        <v>9.5896559999999997</v>
      </c>
      <c r="J5207" s="64" t="s">
        <v>1244</v>
      </c>
      <c r="K5207" s="64" t="s">
        <v>1400</v>
      </c>
      <c r="L5207" s="64" t="s">
        <v>1404</v>
      </c>
      <c r="M5207" s="64">
        <v>0</v>
      </c>
      <c r="N5207" s="64" t="s">
        <v>2434</v>
      </c>
    </row>
    <row r="5208" spans="1:14" x14ac:dyDescent="0.25">
      <c r="A5208" t="s">
        <v>2286</v>
      </c>
      <c r="B5208" s="1" t="s">
        <v>2371</v>
      </c>
      <c r="C5208" s="291" t="s">
        <v>2375</v>
      </c>
      <c r="D5208" s="1">
        <v>8</v>
      </c>
      <c r="E5208" s="1">
        <v>9.5896559999999997</v>
      </c>
      <c r="J5208" s="64" t="s">
        <v>1244</v>
      </c>
      <c r="K5208" s="64" t="s">
        <v>1400</v>
      </c>
      <c r="L5208" s="64" t="s">
        <v>1401</v>
      </c>
      <c r="M5208" s="64">
        <v>0</v>
      </c>
      <c r="N5208" s="64" t="s">
        <v>2753</v>
      </c>
    </row>
    <row r="5209" spans="1:14" x14ac:dyDescent="0.25">
      <c r="A5209" t="s">
        <v>2286</v>
      </c>
      <c r="B5209" s="1" t="s">
        <v>2371</v>
      </c>
      <c r="C5209" s="291" t="s">
        <v>2375</v>
      </c>
      <c r="D5209" s="1">
        <v>9</v>
      </c>
      <c r="E5209" s="1">
        <v>9.5896559999999997</v>
      </c>
      <c r="J5209" s="64" t="s">
        <v>1244</v>
      </c>
      <c r="K5209" s="64" t="s">
        <v>1400</v>
      </c>
      <c r="L5209" s="64" t="s">
        <v>1402</v>
      </c>
      <c r="M5209" s="64">
        <v>0</v>
      </c>
      <c r="N5209" s="64" t="s">
        <v>2753</v>
      </c>
    </row>
    <row r="5210" spans="1:14" x14ac:dyDescent="0.25">
      <c r="A5210" t="s">
        <v>2286</v>
      </c>
      <c r="B5210" s="1" t="s">
        <v>2371</v>
      </c>
      <c r="C5210" s="291" t="s">
        <v>2375</v>
      </c>
      <c r="D5210" s="1">
        <v>10</v>
      </c>
      <c r="E5210" s="1">
        <v>10.684188000000001</v>
      </c>
      <c r="J5210" s="64" t="s">
        <v>1244</v>
      </c>
      <c r="K5210" s="64" t="s">
        <v>1400</v>
      </c>
      <c r="L5210" s="64" t="s">
        <v>1401</v>
      </c>
      <c r="M5210" s="64">
        <v>0</v>
      </c>
      <c r="N5210" s="64" t="s">
        <v>2490</v>
      </c>
    </row>
    <row r="5211" spans="1:14" x14ac:dyDescent="0.25">
      <c r="A5211" t="s">
        <v>2286</v>
      </c>
      <c r="B5211" s="1" t="s">
        <v>2371</v>
      </c>
      <c r="C5211" s="291" t="s">
        <v>2375</v>
      </c>
      <c r="D5211" s="1">
        <v>11</v>
      </c>
      <c r="E5211" s="1">
        <v>10.684188000000001</v>
      </c>
      <c r="J5211" s="64" t="s">
        <v>1244</v>
      </c>
      <c r="K5211" s="64" t="s">
        <v>1400</v>
      </c>
      <c r="L5211" s="64" t="s">
        <v>1402</v>
      </c>
      <c r="M5211" s="64">
        <v>0</v>
      </c>
      <c r="N5211" s="64" t="s">
        <v>2490</v>
      </c>
    </row>
    <row r="5212" spans="1:14" x14ac:dyDescent="0.25">
      <c r="A5212" t="s">
        <v>2286</v>
      </c>
      <c r="B5212" s="1" t="s">
        <v>2371</v>
      </c>
      <c r="C5212" s="291" t="s">
        <v>2375</v>
      </c>
      <c r="D5212" s="1">
        <v>12</v>
      </c>
      <c r="E5212" s="1">
        <v>10.684188000000001</v>
      </c>
      <c r="J5212" s="64" t="s">
        <v>1244</v>
      </c>
      <c r="K5212" s="64" t="s">
        <v>1400</v>
      </c>
      <c r="L5212" s="64" t="s">
        <v>1405</v>
      </c>
      <c r="M5212" s="64">
        <v>0</v>
      </c>
      <c r="N5212" s="64" t="s">
        <v>2485</v>
      </c>
    </row>
    <row r="5213" spans="1:14" x14ac:dyDescent="0.25">
      <c r="A5213" t="s">
        <v>2286</v>
      </c>
      <c r="B5213" s="1" t="s">
        <v>2371</v>
      </c>
      <c r="C5213" s="291" t="s">
        <v>2379</v>
      </c>
      <c r="D5213" s="1">
        <v>2</v>
      </c>
      <c r="E5213" s="1">
        <v>52.381968000000001</v>
      </c>
      <c r="J5213" s="64" t="s">
        <v>1244</v>
      </c>
      <c r="K5213" s="64" t="s">
        <v>1400</v>
      </c>
      <c r="L5213" s="64" t="s">
        <v>1406</v>
      </c>
      <c r="M5213" s="64">
        <v>0</v>
      </c>
      <c r="N5213" s="64" t="s">
        <v>2485</v>
      </c>
    </row>
    <row r="5214" spans="1:14" x14ac:dyDescent="0.25">
      <c r="A5214" t="s">
        <v>2286</v>
      </c>
      <c r="B5214" s="1" t="s">
        <v>2371</v>
      </c>
      <c r="C5214" s="291" t="s">
        <v>2379</v>
      </c>
      <c r="D5214" s="1">
        <v>3</v>
      </c>
      <c r="E5214" s="1">
        <v>50.529041999999997</v>
      </c>
      <c r="J5214" s="64" t="s">
        <v>1244</v>
      </c>
      <c r="K5214" s="64" t="s">
        <v>1400</v>
      </c>
      <c r="L5214" s="64" t="s">
        <v>1405</v>
      </c>
      <c r="M5214" s="64">
        <v>0</v>
      </c>
      <c r="N5214" s="64" t="s">
        <v>2594</v>
      </c>
    </row>
    <row r="5215" spans="1:14" x14ac:dyDescent="0.25">
      <c r="A5215" t="s">
        <v>2286</v>
      </c>
      <c r="B5215" s="1" t="s">
        <v>2371</v>
      </c>
      <c r="C5215" s="291" t="s">
        <v>2379</v>
      </c>
      <c r="D5215" s="1">
        <v>4</v>
      </c>
      <c r="E5215" s="1">
        <v>48.676116</v>
      </c>
      <c r="J5215" s="64" t="s">
        <v>1244</v>
      </c>
      <c r="K5215" s="64" t="s">
        <v>1400</v>
      </c>
      <c r="L5215" s="64" t="s">
        <v>1406</v>
      </c>
      <c r="M5215" s="64">
        <v>0</v>
      </c>
      <c r="N5215" s="64" t="s">
        <v>2594</v>
      </c>
    </row>
    <row r="5216" spans="1:14" x14ac:dyDescent="0.25">
      <c r="A5216" t="s">
        <v>2286</v>
      </c>
      <c r="B5216" s="1" t="s">
        <v>2371</v>
      </c>
      <c r="C5216" s="291" t="s">
        <v>2379</v>
      </c>
      <c r="D5216" s="1">
        <v>5</v>
      </c>
      <c r="E5216" s="1">
        <v>46.823190000000004</v>
      </c>
      <c r="J5216" s="64" t="s">
        <v>1244</v>
      </c>
      <c r="K5216" s="64" t="s">
        <v>1400</v>
      </c>
      <c r="L5216" s="64" t="s">
        <v>1407</v>
      </c>
      <c r="M5216" s="64">
        <v>0</v>
      </c>
      <c r="N5216" s="64" t="s">
        <v>2582</v>
      </c>
    </row>
    <row r="5217" spans="1:14" x14ac:dyDescent="0.25">
      <c r="A5217" t="s">
        <v>2286</v>
      </c>
      <c r="B5217" s="1" t="s">
        <v>2371</v>
      </c>
      <c r="C5217" s="291" t="s">
        <v>2379</v>
      </c>
      <c r="D5217" s="1">
        <v>6</v>
      </c>
      <c r="E5217" s="1">
        <v>44.970264</v>
      </c>
      <c r="J5217" s="64" t="s">
        <v>1244</v>
      </c>
      <c r="K5217" s="64" t="s">
        <v>1400</v>
      </c>
      <c r="L5217" s="64" t="s">
        <v>1407</v>
      </c>
      <c r="M5217" s="64">
        <v>0</v>
      </c>
      <c r="N5217" s="64" t="s">
        <v>2446</v>
      </c>
    </row>
    <row r="5218" spans="1:14" x14ac:dyDescent="0.25">
      <c r="A5218" t="s">
        <v>2286</v>
      </c>
      <c r="B5218" s="1" t="s">
        <v>2371</v>
      </c>
      <c r="C5218" s="291" t="s">
        <v>2379</v>
      </c>
      <c r="D5218" s="1">
        <v>7</v>
      </c>
      <c r="E5218" s="1">
        <v>39.805961999999994</v>
      </c>
      <c r="J5218" s="64" t="s">
        <v>1244</v>
      </c>
      <c r="K5218" s="64" t="s">
        <v>1400</v>
      </c>
      <c r="L5218" s="64" t="s">
        <v>1408</v>
      </c>
      <c r="M5218" s="64">
        <v>0</v>
      </c>
      <c r="N5218" s="64" t="s">
        <v>2657</v>
      </c>
    </row>
    <row r="5219" spans="1:14" x14ac:dyDescent="0.25">
      <c r="A5219" t="s">
        <v>2286</v>
      </c>
      <c r="B5219" s="1" t="s">
        <v>2371</v>
      </c>
      <c r="C5219" s="291" t="s">
        <v>2379</v>
      </c>
      <c r="D5219" s="1">
        <v>8</v>
      </c>
      <c r="E5219" s="1">
        <v>34.641660000000002</v>
      </c>
      <c r="J5219" s="64" t="s">
        <v>1244</v>
      </c>
      <c r="K5219" s="64" t="s">
        <v>1400</v>
      </c>
      <c r="L5219" s="64" t="s">
        <v>1408</v>
      </c>
      <c r="M5219" s="64">
        <v>0</v>
      </c>
      <c r="N5219" s="64" t="s">
        <v>2754</v>
      </c>
    </row>
    <row r="5220" spans="1:14" x14ac:dyDescent="0.25">
      <c r="A5220" t="s">
        <v>2286</v>
      </c>
      <c r="B5220" s="1" t="s">
        <v>2371</v>
      </c>
      <c r="C5220" s="291" t="s">
        <v>2379</v>
      </c>
      <c r="D5220" s="1">
        <v>9</v>
      </c>
      <c r="E5220" s="1">
        <v>30.010733999999999</v>
      </c>
      <c r="J5220" s="64" t="s">
        <v>1244</v>
      </c>
      <c r="K5220" s="64" t="s">
        <v>1400</v>
      </c>
      <c r="L5220" s="64" t="s">
        <v>1409</v>
      </c>
      <c r="M5220" s="64">
        <v>0</v>
      </c>
      <c r="N5220" s="64" t="s">
        <v>2755</v>
      </c>
    </row>
    <row r="5221" spans="1:14" x14ac:dyDescent="0.25">
      <c r="A5221" t="s">
        <v>2286</v>
      </c>
      <c r="B5221" s="1" t="s">
        <v>2371</v>
      </c>
      <c r="C5221" s="291" t="s">
        <v>2379</v>
      </c>
      <c r="D5221" s="1">
        <v>10</v>
      </c>
      <c r="E5221" s="1">
        <v>30.010733999999999</v>
      </c>
      <c r="J5221" s="64" t="s">
        <v>1244</v>
      </c>
      <c r="K5221" s="64" t="s">
        <v>1400</v>
      </c>
      <c r="L5221" s="64" t="s">
        <v>1413</v>
      </c>
      <c r="M5221" s="64">
        <v>0</v>
      </c>
      <c r="N5221" s="64" t="s">
        <v>2681</v>
      </c>
    </row>
    <row r="5222" spans="1:14" x14ac:dyDescent="0.25">
      <c r="A5222" t="s">
        <v>2286</v>
      </c>
      <c r="B5222" s="1" t="s">
        <v>2371</v>
      </c>
      <c r="C5222" s="291" t="s">
        <v>2379</v>
      </c>
      <c r="D5222" s="1">
        <v>11</v>
      </c>
      <c r="E5222" s="1">
        <v>30.010733999999999</v>
      </c>
      <c r="J5222" s="64" t="s">
        <v>1244</v>
      </c>
      <c r="K5222" s="64" t="s">
        <v>1400</v>
      </c>
      <c r="L5222" s="64" t="s">
        <v>1414</v>
      </c>
      <c r="M5222" s="64">
        <v>0</v>
      </c>
      <c r="N5222" s="64" t="s">
        <v>2451</v>
      </c>
    </row>
    <row r="5223" spans="1:14" x14ac:dyDescent="0.25">
      <c r="A5223" t="s">
        <v>2286</v>
      </c>
      <c r="B5223" s="1" t="s">
        <v>2371</v>
      </c>
      <c r="C5223" s="291" t="s">
        <v>2379</v>
      </c>
      <c r="D5223" s="1">
        <v>12</v>
      </c>
      <c r="E5223" s="1">
        <v>30.010733999999999</v>
      </c>
      <c r="J5223" s="64" t="s">
        <v>1244</v>
      </c>
      <c r="K5223" s="64" t="s">
        <v>1400</v>
      </c>
      <c r="L5223" s="64" t="s">
        <v>1414</v>
      </c>
      <c r="M5223" s="64">
        <v>0</v>
      </c>
      <c r="N5223" s="64" t="s">
        <v>2452</v>
      </c>
    </row>
    <row r="5224" spans="1:14" x14ac:dyDescent="0.25">
      <c r="A5224" t="s">
        <v>2286</v>
      </c>
      <c r="B5224" s="1" t="s">
        <v>2371</v>
      </c>
      <c r="C5224" s="291" t="s">
        <v>2379</v>
      </c>
      <c r="D5224" s="1">
        <v>13</v>
      </c>
      <c r="E5224" s="1">
        <v>30.010733999999999</v>
      </c>
      <c r="J5224" s="64" t="s">
        <v>1244</v>
      </c>
      <c r="K5224" s="64" t="s">
        <v>1417</v>
      </c>
      <c r="L5224" s="64" t="s">
        <v>1418</v>
      </c>
      <c r="M5224" s="64">
        <v>0</v>
      </c>
      <c r="N5224" s="64" t="s">
        <v>2426</v>
      </c>
    </row>
    <row r="5225" spans="1:14" x14ac:dyDescent="0.25">
      <c r="A5225" t="s">
        <v>2286</v>
      </c>
      <c r="B5225" s="1" t="s">
        <v>2371</v>
      </c>
      <c r="C5225" s="291" t="s">
        <v>2377</v>
      </c>
      <c r="D5225" s="1">
        <v>2</v>
      </c>
      <c r="E5225" s="1">
        <v>35.452835999999998</v>
      </c>
      <c r="J5225" s="64" t="s">
        <v>1244</v>
      </c>
      <c r="K5225" s="64" t="s">
        <v>1417</v>
      </c>
      <c r="L5225" s="64" t="s">
        <v>1419</v>
      </c>
      <c r="M5225" s="64">
        <v>0</v>
      </c>
      <c r="N5225" s="64" t="s">
        <v>2701</v>
      </c>
    </row>
    <row r="5226" spans="1:14" x14ac:dyDescent="0.25">
      <c r="A5226" t="s">
        <v>2286</v>
      </c>
      <c r="B5226" s="1" t="s">
        <v>2371</v>
      </c>
      <c r="C5226" s="291" t="s">
        <v>2377</v>
      </c>
      <c r="D5226" s="1">
        <v>3</v>
      </c>
      <c r="E5226" s="1">
        <v>30.844134</v>
      </c>
      <c r="J5226" s="64" t="s">
        <v>1244</v>
      </c>
      <c r="K5226" s="64" t="s">
        <v>1417</v>
      </c>
      <c r="L5226" s="64" t="s">
        <v>1420</v>
      </c>
      <c r="M5226" s="64">
        <v>0</v>
      </c>
      <c r="N5226" s="64" t="s">
        <v>2756</v>
      </c>
    </row>
    <row r="5227" spans="1:14" x14ac:dyDescent="0.25">
      <c r="A5227" t="s">
        <v>2286</v>
      </c>
      <c r="B5227" s="1" t="s">
        <v>2371</v>
      </c>
      <c r="C5227" s="291" t="s">
        <v>2377</v>
      </c>
      <c r="D5227" s="1">
        <v>4</v>
      </c>
      <c r="E5227" s="1">
        <v>26.235431999999999</v>
      </c>
      <c r="J5227" s="64" t="s">
        <v>1244</v>
      </c>
      <c r="K5227" s="64" t="s">
        <v>1417</v>
      </c>
      <c r="L5227" s="64" t="s">
        <v>1421</v>
      </c>
      <c r="M5227" s="64">
        <v>0</v>
      </c>
      <c r="N5227" s="64" t="s">
        <v>2688</v>
      </c>
    </row>
    <row r="5228" spans="1:14" x14ac:dyDescent="0.25">
      <c r="A5228" t="s">
        <v>2286</v>
      </c>
      <c r="B5228" s="1" t="s">
        <v>2371</v>
      </c>
      <c r="C5228" s="291" t="s">
        <v>2377</v>
      </c>
      <c r="D5228" s="1">
        <v>5</v>
      </c>
      <c r="E5228" s="1">
        <v>21.626729999999998</v>
      </c>
      <c r="J5228" s="64" t="s">
        <v>1244</v>
      </c>
      <c r="K5228" s="64" t="s">
        <v>1417</v>
      </c>
      <c r="L5228" s="64" t="s">
        <v>1422</v>
      </c>
      <c r="M5228" s="64">
        <v>0</v>
      </c>
      <c r="N5228" s="64" t="s">
        <v>2712</v>
      </c>
    </row>
    <row r="5229" spans="1:14" x14ac:dyDescent="0.25">
      <c r="A5229" t="s">
        <v>2286</v>
      </c>
      <c r="B5229" s="1" t="s">
        <v>2371</v>
      </c>
      <c r="C5229" s="291" t="s">
        <v>2377</v>
      </c>
      <c r="D5229" s="1">
        <v>6</v>
      </c>
      <c r="E5229" s="1">
        <v>17.026361999999999</v>
      </c>
      <c r="J5229" s="64" t="s">
        <v>1244</v>
      </c>
      <c r="K5229" s="64" t="s">
        <v>1417</v>
      </c>
      <c r="L5229" s="64" t="s">
        <v>1423</v>
      </c>
      <c r="M5229" s="64">
        <v>0</v>
      </c>
      <c r="N5229" s="64" t="s">
        <v>2717</v>
      </c>
    </row>
    <row r="5230" spans="1:14" x14ac:dyDescent="0.25">
      <c r="A5230" t="s">
        <v>2286</v>
      </c>
      <c r="B5230" s="1" t="s">
        <v>2371</v>
      </c>
      <c r="C5230" s="291" t="s">
        <v>2377</v>
      </c>
      <c r="D5230" s="1">
        <v>7</v>
      </c>
      <c r="E5230" s="1">
        <v>17.026361999999999</v>
      </c>
      <c r="J5230" s="64" t="s">
        <v>1244</v>
      </c>
      <c r="K5230" s="64" t="s">
        <v>1417</v>
      </c>
      <c r="L5230" s="64" t="s">
        <v>1424</v>
      </c>
      <c r="M5230" s="64">
        <v>0</v>
      </c>
      <c r="N5230" s="64" t="s">
        <v>2757</v>
      </c>
    </row>
    <row r="5231" spans="1:14" x14ac:dyDescent="0.25">
      <c r="A5231" t="s">
        <v>2286</v>
      </c>
      <c r="B5231" s="1" t="s">
        <v>2371</v>
      </c>
      <c r="C5231" s="291" t="s">
        <v>2377</v>
      </c>
      <c r="D5231" s="1">
        <v>8</v>
      </c>
      <c r="E5231" s="1">
        <v>17.026361999999999</v>
      </c>
      <c r="J5231" s="64" t="s">
        <v>1244</v>
      </c>
      <c r="K5231" s="64" t="s">
        <v>1417</v>
      </c>
      <c r="L5231" s="64" t="s">
        <v>1432</v>
      </c>
      <c r="M5231" s="64">
        <v>0</v>
      </c>
      <c r="N5231" s="64" t="s">
        <v>2469</v>
      </c>
    </row>
    <row r="5232" spans="1:14" x14ac:dyDescent="0.25">
      <c r="A5232" t="s">
        <v>2286</v>
      </c>
      <c r="B5232" s="1" t="s">
        <v>2371</v>
      </c>
      <c r="C5232" s="291" t="s">
        <v>2377</v>
      </c>
      <c r="D5232" s="1">
        <v>9</v>
      </c>
      <c r="E5232" s="1">
        <v>17.026361999999999</v>
      </c>
      <c r="J5232" s="64" t="s">
        <v>1244</v>
      </c>
      <c r="K5232" s="64" t="s">
        <v>1417</v>
      </c>
      <c r="L5232" s="64" t="s">
        <v>1433</v>
      </c>
      <c r="M5232" s="64">
        <v>0</v>
      </c>
      <c r="N5232" s="64" t="s">
        <v>2470</v>
      </c>
    </row>
    <row r="5233" spans="1:14" x14ac:dyDescent="0.25">
      <c r="A5233" t="s">
        <v>2286</v>
      </c>
      <c r="B5233" s="1" t="s">
        <v>2371</v>
      </c>
      <c r="C5233" s="291" t="s">
        <v>2377</v>
      </c>
      <c r="D5233" s="1">
        <v>10</v>
      </c>
      <c r="E5233" s="1">
        <v>17.026361999999999</v>
      </c>
      <c r="J5233" s="64" t="s">
        <v>1244</v>
      </c>
      <c r="K5233" s="64" t="s">
        <v>1417</v>
      </c>
      <c r="L5233" s="64" t="s">
        <v>1434</v>
      </c>
      <c r="M5233" s="64">
        <v>0</v>
      </c>
      <c r="N5233" s="64" t="s">
        <v>2758</v>
      </c>
    </row>
    <row r="5234" spans="1:14" x14ac:dyDescent="0.25">
      <c r="A5234" t="s">
        <v>2286</v>
      </c>
      <c r="B5234" s="1" t="s">
        <v>2371</v>
      </c>
      <c r="C5234" s="291" t="s">
        <v>2377</v>
      </c>
      <c r="D5234" s="1">
        <v>11</v>
      </c>
      <c r="E5234" s="1">
        <v>18.87651</v>
      </c>
      <c r="J5234" s="64" t="s">
        <v>1244</v>
      </c>
      <c r="K5234" s="64" t="s">
        <v>1417</v>
      </c>
      <c r="L5234" s="64" t="s">
        <v>1435</v>
      </c>
      <c r="M5234" s="64">
        <v>0</v>
      </c>
      <c r="N5234" s="64" t="s">
        <v>2569</v>
      </c>
    </row>
    <row r="5235" spans="1:14" x14ac:dyDescent="0.25">
      <c r="A5235" t="s">
        <v>2286</v>
      </c>
      <c r="B5235" s="1" t="s">
        <v>2371</v>
      </c>
      <c r="C5235" s="291" t="s">
        <v>2377</v>
      </c>
      <c r="D5235" s="1">
        <v>12</v>
      </c>
      <c r="E5235" s="1">
        <v>18.87651</v>
      </c>
      <c r="J5235" s="64" t="s">
        <v>1244</v>
      </c>
      <c r="K5235" s="64" t="s">
        <v>1417</v>
      </c>
      <c r="L5235" s="64" t="s">
        <v>1436</v>
      </c>
      <c r="M5235" s="64">
        <v>0</v>
      </c>
      <c r="N5235" s="64" t="s">
        <v>2759</v>
      </c>
    </row>
    <row r="5236" spans="1:14" x14ac:dyDescent="0.25">
      <c r="A5236" t="s">
        <v>2286</v>
      </c>
      <c r="B5236" s="1" t="s">
        <v>2371</v>
      </c>
      <c r="C5236" s="291" t="s">
        <v>2378</v>
      </c>
      <c r="D5236" s="1">
        <v>2</v>
      </c>
      <c r="E5236" s="1">
        <v>55.004399999999997</v>
      </c>
      <c r="J5236" s="64" t="s">
        <v>1244</v>
      </c>
      <c r="K5236" s="64" t="s">
        <v>1417</v>
      </c>
      <c r="L5236" s="64" t="s">
        <v>1437</v>
      </c>
      <c r="M5236" s="64">
        <v>0</v>
      </c>
      <c r="N5236" s="64" t="s">
        <v>2760</v>
      </c>
    </row>
    <row r="5237" spans="1:14" x14ac:dyDescent="0.25">
      <c r="A5237" t="s">
        <v>2286</v>
      </c>
      <c r="B5237" s="1" t="s">
        <v>2371</v>
      </c>
      <c r="C5237" s="291" t="s">
        <v>2378</v>
      </c>
      <c r="D5237" s="1">
        <v>3</v>
      </c>
      <c r="E5237" s="1">
        <v>53.204256000000001</v>
      </c>
      <c r="J5237" s="64" t="s">
        <v>1244</v>
      </c>
      <c r="K5237" s="64" t="s">
        <v>1417</v>
      </c>
      <c r="L5237" s="64" t="s">
        <v>1438</v>
      </c>
      <c r="M5237" s="64">
        <v>0</v>
      </c>
      <c r="N5237" s="64" t="s">
        <v>2761</v>
      </c>
    </row>
    <row r="5238" spans="1:14" x14ac:dyDescent="0.25">
      <c r="A5238" t="s">
        <v>2286</v>
      </c>
      <c r="B5238" s="1" t="s">
        <v>2371</v>
      </c>
      <c r="C5238" s="291" t="s">
        <v>2378</v>
      </c>
      <c r="D5238" s="1">
        <v>4</v>
      </c>
      <c r="E5238" s="1">
        <v>51.406890000000004</v>
      </c>
      <c r="J5238" s="64" t="s">
        <v>1244</v>
      </c>
      <c r="K5238" s="64" t="s">
        <v>1446</v>
      </c>
      <c r="L5238" s="64" t="s">
        <v>1447</v>
      </c>
      <c r="M5238" s="64">
        <v>0</v>
      </c>
      <c r="N5238" s="64" t="s">
        <v>2543</v>
      </c>
    </row>
    <row r="5239" spans="1:14" x14ac:dyDescent="0.25">
      <c r="A5239" t="s">
        <v>2286</v>
      </c>
      <c r="B5239" s="1" t="s">
        <v>2371</v>
      </c>
      <c r="C5239" s="291" t="s">
        <v>2378</v>
      </c>
      <c r="D5239" s="1">
        <v>5</v>
      </c>
      <c r="E5239" s="1">
        <v>46.89264</v>
      </c>
      <c r="J5239" s="64" t="s">
        <v>1244</v>
      </c>
      <c r="K5239" s="64" t="s">
        <v>1446</v>
      </c>
      <c r="L5239" s="64" t="s">
        <v>1448</v>
      </c>
      <c r="M5239" s="64">
        <v>0</v>
      </c>
      <c r="N5239" s="64" t="s">
        <v>2700</v>
      </c>
    </row>
    <row r="5240" spans="1:14" x14ac:dyDescent="0.25">
      <c r="A5240" t="s">
        <v>2286</v>
      </c>
      <c r="B5240" s="1" t="s">
        <v>2371</v>
      </c>
      <c r="C5240" s="291" t="s">
        <v>2378</v>
      </c>
      <c r="D5240" s="1">
        <v>6</v>
      </c>
      <c r="E5240" s="1">
        <v>46.89264</v>
      </c>
      <c r="J5240" s="64" t="s">
        <v>1244</v>
      </c>
      <c r="K5240" s="64" t="s">
        <v>1446</v>
      </c>
      <c r="L5240" s="64" t="s">
        <v>1449</v>
      </c>
      <c r="M5240" s="64">
        <v>0</v>
      </c>
      <c r="N5240" s="64" t="s">
        <v>2560</v>
      </c>
    </row>
    <row r="5241" spans="1:14" x14ac:dyDescent="0.25">
      <c r="A5241" t="s">
        <v>2286</v>
      </c>
      <c r="B5241" s="1" t="s">
        <v>2371</v>
      </c>
      <c r="C5241" s="291" t="s">
        <v>2378</v>
      </c>
      <c r="D5241" s="1">
        <v>7</v>
      </c>
      <c r="E5241" s="1">
        <v>46.89264</v>
      </c>
      <c r="J5241" s="64" t="s">
        <v>1244</v>
      </c>
      <c r="K5241" s="64" t="s">
        <v>1446</v>
      </c>
      <c r="L5241" s="64" t="s">
        <v>1450</v>
      </c>
      <c r="M5241" s="64">
        <v>0</v>
      </c>
      <c r="N5241" s="64" t="s">
        <v>2689</v>
      </c>
    </row>
    <row r="5242" spans="1:14" x14ac:dyDescent="0.25">
      <c r="A5242" t="s">
        <v>2286</v>
      </c>
      <c r="B5242" s="1" t="s">
        <v>2371</v>
      </c>
      <c r="C5242" s="291" t="s">
        <v>2378</v>
      </c>
      <c r="D5242" s="1">
        <v>8</v>
      </c>
      <c r="E5242" s="1">
        <v>46.89264</v>
      </c>
      <c r="J5242" s="64" t="s">
        <v>1244</v>
      </c>
      <c r="K5242" s="64" t="s">
        <v>1446</v>
      </c>
      <c r="L5242" s="64" t="s">
        <v>1450</v>
      </c>
      <c r="M5242" s="64">
        <v>0</v>
      </c>
      <c r="N5242" s="64" t="s">
        <v>2591</v>
      </c>
    </row>
    <row r="5243" spans="1:14" x14ac:dyDescent="0.25">
      <c r="A5243" t="s">
        <v>2286</v>
      </c>
      <c r="B5243" s="1" t="s">
        <v>2371</v>
      </c>
      <c r="C5243" s="291" t="s">
        <v>2378</v>
      </c>
      <c r="D5243" s="1">
        <v>9</v>
      </c>
      <c r="E5243" s="1">
        <v>46.89264</v>
      </c>
      <c r="J5243" s="64" t="s">
        <v>1244</v>
      </c>
      <c r="K5243" s="64" t="s">
        <v>1446</v>
      </c>
      <c r="L5243" s="64" t="s">
        <v>1449</v>
      </c>
      <c r="M5243" s="64">
        <v>0</v>
      </c>
      <c r="N5243" s="64" t="s">
        <v>2433</v>
      </c>
    </row>
    <row r="5244" spans="1:14" x14ac:dyDescent="0.25">
      <c r="A5244" t="s">
        <v>2286</v>
      </c>
      <c r="B5244" s="1" t="s">
        <v>2371</v>
      </c>
      <c r="C5244" s="291" t="s">
        <v>2378</v>
      </c>
      <c r="D5244" s="1">
        <v>10</v>
      </c>
      <c r="E5244" s="1">
        <v>46.89264</v>
      </c>
      <c r="J5244" s="64" t="s">
        <v>1244</v>
      </c>
      <c r="K5244" s="64" t="s">
        <v>1446</v>
      </c>
      <c r="L5244" s="64" t="s">
        <v>1447</v>
      </c>
      <c r="M5244" s="64">
        <v>0</v>
      </c>
      <c r="N5244" s="64" t="s">
        <v>2495</v>
      </c>
    </row>
    <row r="5245" spans="1:14" x14ac:dyDescent="0.25">
      <c r="A5245" t="s">
        <v>2286</v>
      </c>
      <c r="B5245" s="1" t="s">
        <v>2371</v>
      </c>
      <c r="C5245" s="291" t="s">
        <v>2378</v>
      </c>
      <c r="D5245" s="1">
        <v>11</v>
      </c>
      <c r="E5245" s="1">
        <v>38.705874000000001</v>
      </c>
      <c r="J5245" s="64" t="s">
        <v>1244</v>
      </c>
      <c r="K5245" s="64" t="s">
        <v>1446</v>
      </c>
      <c r="L5245" s="64" t="s">
        <v>1448</v>
      </c>
      <c r="M5245" s="64">
        <v>0</v>
      </c>
      <c r="N5245" s="64" t="s">
        <v>2762</v>
      </c>
    </row>
    <row r="5246" spans="1:14" x14ac:dyDescent="0.25">
      <c r="A5246" t="s">
        <v>2286</v>
      </c>
      <c r="B5246" s="1" t="s">
        <v>2371</v>
      </c>
      <c r="C5246" s="291" t="s">
        <v>2378</v>
      </c>
      <c r="D5246" s="1">
        <v>12</v>
      </c>
      <c r="E5246" s="1">
        <v>38.705874000000001</v>
      </c>
      <c r="J5246" s="64" t="s">
        <v>1244</v>
      </c>
      <c r="K5246" s="64" t="s">
        <v>1446</v>
      </c>
      <c r="L5246" s="64" t="s">
        <v>1451</v>
      </c>
      <c r="M5246" s="64">
        <v>0</v>
      </c>
      <c r="N5246" s="64" t="s">
        <v>2573</v>
      </c>
    </row>
    <row r="5247" spans="1:14" x14ac:dyDescent="0.25">
      <c r="A5247" t="s">
        <v>2286</v>
      </c>
      <c r="B5247" s="1" t="s">
        <v>2371</v>
      </c>
      <c r="C5247" s="291" t="s">
        <v>2378</v>
      </c>
      <c r="D5247" s="1">
        <v>13</v>
      </c>
      <c r="E5247" s="1">
        <v>38.705874000000001</v>
      </c>
      <c r="J5247" s="64" t="s">
        <v>1244</v>
      </c>
      <c r="K5247" s="64" t="s">
        <v>1446</v>
      </c>
      <c r="L5247" s="64" t="s">
        <v>1452</v>
      </c>
      <c r="M5247" s="64">
        <v>0</v>
      </c>
      <c r="N5247" s="64" t="s">
        <v>2763</v>
      </c>
    </row>
    <row r="5248" spans="1:14" x14ac:dyDescent="0.25">
      <c r="A5248" t="s">
        <v>2286</v>
      </c>
      <c r="B5248" s="1" t="s">
        <v>2371</v>
      </c>
      <c r="C5248" s="291" t="s">
        <v>2380</v>
      </c>
      <c r="D5248" s="1">
        <v>2</v>
      </c>
      <c r="E5248" s="1">
        <v>102.877674</v>
      </c>
      <c r="J5248" s="64" t="s">
        <v>1244</v>
      </c>
      <c r="K5248" s="64" t="s">
        <v>1446</v>
      </c>
      <c r="L5248" s="64" t="s">
        <v>1451</v>
      </c>
      <c r="M5248" s="64">
        <v>0</v>
      </c>
      <c r="N5248" s="64" t="s">
        <v>2602</v>
      </c>
    </row>
    <row r="5249" spans="1:14" x14ac:dyDescent="0.25">
      <c r="A5249" t="s">
        <v>2286</v>
      </c>
      <c r="B5249" s="1" t="s">
        <v>2371</v>
      </c>
      <c r="C5249" s="291" t="s">
        <v>2380</v>
      </c>
      <c r="D5249" s="1">
        <v>3</v>
      </c>
      <c r="E5249" s="1">
        <v>90.779483999999997</v>
      </c>
      <c r="J5249" s="64" t="s">
        <v>1244</v>
      </c>
      <c r="K5249" s="64" t="s">
        <v>1446</v>
      </c>
      <c r="L5249" s="64" t="s">
        <v>1452</v>
      </c>
      <c r="M5249" s="64">
        <v>0</v>
      </c>
      <c r="N5249" s="64" t="s">
        <v>2764</v>
      </c>
    </row>
    <row r="5250" spans="1:14" x14ac:dyDescent="0.25">
      <c r="A5250" t="s">
        <v>2286</v>
      </c>
      <c r="B5250" s="1" t="s">
        <v>2371</v>
      </c>
      <c r="C5250" s="291" t="s">
        <v>2380</v>
      </c>
      <c r="D5250" s="1">
        <v>4</v>
      </c>
      <c r="E5250" s="1">
        <v>78.678516000000002</v>
      </c>
      <c r="J5250" s="64" t="s">
        <v>1244</v>
      </c>
      <c r="K5250" s="64" t="s">
        <v>1446</v>
      </c>
      <c r="L5250" s="64" t="s">
        <v>1453</v>
      </c>
      <c r="M5250" s="64">
        <v>0</v>
      </c>
      <c r="N5250" s="64" t="s">
        <v>2594</v>
      </c>
    </row>
    <row r="5251" spans="1:14" x14ac:dyDescent="0.25">
      <c r="A5251" t="s">
        <v>2286</v>
      </c>
      <c r="B5251" s="1" t="s">
        <v>2371</v>
      </c>
      <c r="C5251" s="291" t="s">
        <v>2380</v>
      </c>
      <c r="D5251" s="1">
        <v>5</v>
      </c>
      <c r="E5251" s="1">
        <v>66.580325999999999</v>
      </c>
      <c r="J5251" s="64" t="s">
        <v>1244</v>
      </c>
      <c r="K5251" s="64" t="s">
        <v>1446</v>
      </c>
      <c r="L5251" s="64" t="s">
        <v>1454</v>
      </c>
      <c r="M5251" s="64">
        <v>0</v>
      </c>
      <c r="N5251" s="64" t="s">
        <v>2703</v>
      </c>
    </row>
    <row r="5252" spans="1:14" x14ac:dyDescent="0.25">
      <c r="A5252" t="s">
        <v>2286</v>
      </c>
      <c r="B5252" s="1" t="s">
        <v>2371</v>
      </c>
      <c r="C5252" s="291" t="s">
        <v>2380</v>
      </c>
      <c r="D5252" s="1">
        <v>6</v>
      </c>
      <c r="E5252" s="1">
        <v>54.479358000000005</v>
      </c>
      <c r="J5252" s="64" t="s">
        <v>1244</v>
      </c>
      <c r="K5252" s="64" t="s">
        <v>1446</v>
      </c>
      <c r="L5252" s="64" t="s">
        <v>1455</v>
      </c>
      <c r="M5252" s="64">
        <v>0</v>
      </c>
      <c r="N5252" s="64" t="s">
        <v>2497</v>
      </c>
    </row>
    <row r="5253" spans="1:14" x14ac:dyDescent="0.25">
      <c r="A5253" t="s">
        <v>2286</v>
      </c>
      <c r="B5253" s="1" t="s">
        <v>2371</v>
      </c>
      <c r="C5253" s="291" t="s">
        <v>2380</v>
      </c>
      <c r="D5253" s="1">
        <v>7</v>
      </c>
      <c r="E5253" s="1">
        <v>52.081943999999993</v>
      </c>
      <c r="J5253" s="64" t="s">
        <v>1244</v>
      </c>
      <c r="K5253" s="64" t="s">
        <v>1446</v>
      </c>
      <c r="L5253" s="64" t="s">
        <v>1456</v>
      </c>
      <c r="M5253" s="64">
        <v>0</v>
      </c>
      <c r="N5253" s="64" t="s">
        <v>2765</v>
      </c>
    </row>
    <row r="5254" spans="1:14" x14ac:dyDescent="0.25">
      <c r="A5254" t="s">
        <v>2286</v>
      </c>
      <c r="B5254" s="1" t="s">
        <v>2371</v>
      </c>
      <c r="C5254" s="291" t="s">
        <v>2380</v>
      </c>
      <c r="D5254" s="1">
        <v>8</v>
      </c>
      <c r="E5254" s="1">
        <v>48.295529999999999</v>
      </c>
      <c r="J5254" s="64" t="s">
        <v>1244</v>
      </c>
      <c r="K5254" s="64" t="s">
        <v>1446</v>
      </c>
      <c r="L5254" s="64" t="s">
        <v>1453</v>
      </c>
      <c r="M5254" s="64">
        <v>0</v>
      </c>
      <c r="N5254" s="64" t="s">
        <v>2645</v>
      </c>
    </row>
    <row r="5255" spans="1:14" x14ac:dyDescent="0.25">
      <c r="A5255" t="s">
        <v>2286</v>
      </c>
      <c r="B5255" s="1" t="s">
        <v>2371</v>
      </c>
      <c r="C5255" s="291" t="s">
        <v>2380</v>
      </c>
      <c r="D5255" s="1">
        <v>9</v>
      </c>
      <c r="E5255" s="1">
        <v>48.295529999999999</v>
      </c>
      <c r="J5255" s="64" t="s">
        <v>1244</v>
      </c>
      <c r="K5255" s="64" t="s">
        <v>1446</v>
      </c>
      <c r="L5255" s="64" t="s">
        <v>1455</v>
      </c>
      <c r="M5255" s="64">
        <v>0</v>
      </c>
      <c r="N5255" s="64" t="s">
        <v>2617</v>
      </c>
    </row>
    <row r="5256" spans="1:14" x14ac:dyDescent="0.25">
      <c r="A5256" t="s">
        <v>2286</v>
      </c>
      <c r="B5256" s="1" t="s">
        <v>2371</v>
      </c>
      <c r="C5256" s="291" t="s">
        <v>2380</v>
      </c>
      <c r="D5256" s="1">
        <v>10</v>
      </c>
      <c r="E5256" s="1">
        <v>48.295529999999999</v>
      </c>
      <c r="J5256" s="64" t="s">
        <v>1244</v>
      </c>
      <c r="K5256" s="64" t="s">
        <v>1446</v>
      </c>
      <c r="L5256" s="64" t="s">
        <v>1454</v>
      </c>
      <c r="M5256" s="64">
        <v>0</v>
      </c>
      <c r="N5256" s="64" t="s">
        <v>2766</v>
      </c>
    </row>
    <row r="5257" spans="1:14" x14ac:dyDescent="0.25">
      <c r="A5257" t="s">
        <v>2286</v>
      </c>
      <c r="B5257" s="1" t="s">
        <v>2371</v>
      </c>
      <c r="C5257" s="291" t="s">
        <v>2380</v>
      </c>
      <c r="D5257" s="1">
        <v>11</v>
      </c>
      <c r="E5257" s="1">
        <v>48.295529999999999</v>
      </c>
      <c r="J5257" s="64" t="s">
        <v>1244</v>
      </c>
      <c r="K5257" s="64" t="s">
        <v>1446</v>
      </c>
      <c r="L5257" s="64" t="s">
        <v>1456</v>
      </c>
      <c r="M5257" s="64">
        <v>0</v>
      </c>
      <c r="N5257" s="64" t="s">
        <v>2767</v>
      </c>
    </row>
    <row r="5258" spans="1:14" x14ac:dyDescent="0.25">
      <c r="A5258" t="s">
        <v>2286</v>
      </c>
      <c r="B5258" s="1" t="s">
        <v>2371</v>
      </c>
      <c r="C5258" s="291" t="s">
        <v>2380</v>
      </c>
      <c r="D5258" s="1">
        <v>12</v>
      </c>
      <c r="E5258" s="1">
        <v>48.295529999999999</v>
      </c>
      <c r="J5258" s="64" t="s">
        <v>1244</v>
      </c>
      <c r="K5258" s="64" t="s">
        <v>1457</v>
      </c>
      <c r="L5258" s="64" t="s">
        <v>1458</v>
      </c>
      <c r="M5258" s="64">
        <v>0</v>
      </c>
      <c r="N5258" s="64" t="s">
        <v>2543</v>
      </c>
    </row>
    <row r="5259" spans="1:14" x14ac:dyDescent="0.25">
      <c r="A5259" t="s">
        <v>2286</v>
      </c>
      <c r="B5259" s="1" t="s">
        <v>2371</v>
      </c>
      <c r="C5259" s="291" t="s">
        <v>2380</v>
      </c>
      <c r="D5259" s="1">
        <v>13</v>
      </c>
      <c r="E5259" s="1">
        <v>48.295529999999999</v>
      </c>
      <c r="J5259" s="64" t="s">
        <v>1244</v>
      </c>
      <c r="K5259" s="64" t="s">
        <v>1457</v>
      </c>
      <c r="L5259" s="64" t="s">
        <v>1459</v>
      </c>
      <c r="M5259" s="64">
        <v>0</v>
      </c>
      <c r="N5259" s="64" t="s">
        <v>2700</v>
      </c>
    </row>
    <row r="5260" spans="1:14" x14ac:dyDescent="0.25">
      <c r="A5260" t="s">
        <v>2286</v>
      </c>
      <c r="B5260" s="1" t="s">
        <v>2371</v>
      </c>
      <c r="C5260" s="291" t="s">
        <v>2381</v>
      </c>
      <c r="D5260" s="1">
        <v>2</v>
      </c>
      <c r="E5260" s="1">
        <v>76.22554199999999</v>
      </c>
      <c r="J5260" s="64" t="s">
        <v>1244</v>
      </c>
      <c r="K5260" s="64" t="s">
        <v>1457</v>
      </c>
      <c r="L5260" s="64" t="s">
        <v>1460</v>
      </c>
      <c r="M5260" s="64">
        <v>0</v>
      </c>
      <c r="N5260" s="64" t="s">
        <v>2560</v>
      </c>
    </row>
    <row r="5261" spans="1:14" x14ac:dyDescent="0.25">
      <c r="A5261" t="s">
        <v>2286</v>
      </c>
      <c r="B5261" s="1" t="s">
        <v>2371</v>
      </c>
      <c r="C5261" s="291" t="s">
        <v>2381</v>
      </c>
      <c r="D5261" s="1">
        <v>3</v>
      </c>
      <c r="E5261" s="1">
        <v>68.344356000000005</v>
      </c>
      <c r="J5261" s="64" t="s">
        <v>1244</v>
      </c>
      <c r="K5261" s="64" t="s">
        <v>1457</v>
      </c>
      <c r="L5261" s="64" t="s">
        <v>1461</v>
      </c>
      <c r="M5261" s="64">
        <v>0</v>
      </c>
      <c r="N5261" s="64" t="s">
        <v>2689</v>
      </c>
    </row>
    <row r="5262" spans="1:14" x14ac:dyDescent="0.25">
      <c r="A5262" t="s">
        <v>2286</v>
      </c>
      <c r="B5262" s="1" t="s">
        <v>2371</v>
      </c>
      <c r="C5262" s="291" t="s">
        <v>2381</v>
      </c>
      <c r="D5262" s="1">
        <v>4</v>
      </c>
      <c r="E5262" s="1">
        <v>60.460391999999992</v>
      </c>
      <c r="J5262" s="64" t="s">
        <v>1244</v>
      </c>
      <c r="K5262" s="64" t="s">
        <v>1457</v>
      </c>
      <c r="L5262" s="64" t="s">
        <v>1461</v>
      </c>
      <c r="M5262" s="64">
        <v>0</v>
      </c>
      <c r="N5262" s="64" t="s">
        <v>2591</v>
      </c>
    </row>
    <row r="5263" spans="1:14" x14ac:dyDescent="0.25">
      <c r="A5263" t="s">
        <v>2286</v>
      </c>
      <c r="B5263" s="1" t="s">
        <v>2371</v>
      </c>
      <c r="C5263" s="291" t="s">
        <v>2381</v>
      </c>
      <c r="D5263" s="1">
        <v>5</v>
      </c>
      <c r="E5263" s="1">
        <v>52.579205999999999</v>
      </c>
      <c r="J5263" s="64" t="s">
        <v>1244</v>
      </c>
      <c r="K5263" s="64" t="s">
        <v>1457</v>
      </c>
      <c r="L5263" s="64" t="s">
        <v>1460</v>
      </c>
      <c r="M5263" s="64">
        <v>0</v>
      </c>
      <c r="N5263" s="64" t="s">
        <v>2433</v>
      </c>
    </row>
    <row r="5264" spans="1:14" x14ac:dyDescent="0.25">
      <c r="A5264" t="s">
        <v>2286</v>
      </c>
      <c r="B5264" s="1" t="s">
        <v>2371</v>
      </c>
      <c r="C5264" s="291" t="s">
        <v>2381</v>
      </c>
      <c r="D5264" s="1">
        <v>6</v>
      </c>
      <c r="E5264" s="1">
        <v>44.970264</v>
      </c>
      <c r="J5264" s="64" t="s">
        <v>1244</v>
      </c>
      <c r="K5264" s="64" t="s">
        <v>1457</v>
      </c>
      <c r="L5264" s="64" t="s">
        <v>1458</v>
      </c>
      <c r="M5264" s="64">
        <v>0</v>
      </c>
      <c r="N5264" s="64" t="s">
        <v>2495</v>
      </c>
    </row>
    <row r="5265" spans="1:14" x14ac:dyDescent="0.25">
      <c r="A5265" t="s">
        <v>2286</v>
      </c>
      <c r="B5265" s="1" t="s">
        <v>2371</v>
      </c>
      <c r="C5265" s="291" t="s">
        <v>2381</v>
      </c>
      <c r="D5265" s="1">
        <v>7</v>
      </c>
      <c r="E5265" s="1">
        <v>44.970264</v>
      </c>
      <c r="J5265" s="64" t="s">
        <v>1244</v>
      </c>
      <c r="K5265" s="64" t="s">
        <v>1457</v>
      </c>
      <c r="L5265" s="64" t="s">
        <v>1459</v>
      </c>
      <c r="M5265" s="64">
        <v>0</v>
      </c>
      <c r="N5265" s="64" t="s">
        <v>2762</v>
      </c>
    </row>
    <row r="5266" spans="1:14" x14ac:dyDescent="0.25">
      <c r="A5266" t="s">
        <v>2286</v>
      </c>
      <c r="B5266" s="1" t="s">
        <v>2371</v>
      </c>
      <c r="C5266" s="291" t="s">
        <v>2381</v>
      </c>
      <c r="D5266" s="1">
        <v>8</v>
      </c>
      <c r="E5266" s="1">
        <v>44.970264</v>
      </c>
      <c r="J5266" s="64" t="s">
        <v>1244</v>
      </c>
      <c r="K5266" s="64" t="s">
        <v>1457</v>
      </c>
      <c r="L5266" s="64" t="s">
        <v>1462</v>
      </c>
      <c r="M5266" s="64">
        <v>0</v>
      </c>
      <c r="N5266" s="64" t="s">
        <v>2573</v>
      </c>
    </row>
    <row r="5267" spans="1:14" x14ac:dyDescent="0.25">
      <c r="A5267" t="s">
        <v>2286</v>
      </c>
      <c r="B5267" s="1" t="s">
        <v>2371</v>
      </c>
      <c r="C5267" s="291" t="s">
        <v>2381</v>
      </c>
      <c r="D5267" s="1">
        <v>9</v>
      </c>
      <c r="E5267" s="1">
        <v>44.970264</v>
      </c>
      <c r="J5267" s="64" t="s">
        <v>1244</v>
      </c>
      <c r="K5267" s="64" t="s">
        <v>1457</v>
      </c>
      <c r="L5267" s="64" t="s">
        <v>1463</v>
      </c>
      <c r="M5267" s="64">
        <v>0</v>
      </c>
      <c r="N5267" s="64" t="s">
        <v>2763</v>
      </c>
    </row>
    <row r="5268" spans="1:14" x14ac:dyDescent="0.25">
      <c r="A5268" t="s">
        <v>2286</v>
      </c>
      <c r="B5268" s="1" t="s">
        <v>2371</v>
      </c>
      <c r="C5268" s="291" t="s">
        <v>2381</v>
      </c>
      <c r="D5268" s="1">
        <v>10</v>
      </c>
      <c r="E5268" s="1">
        <v>44.970264</v>
      </c>
      <c r="J5268" s="64" t="s">
        <v>1244</v>
      </c>
      <c r="K5268" s="64" t="s">
        <v>1457</v>
      </c>
      <c r="L5268" s="64" t="s">
        <v>1462</v>
      </c>
      <c r="M5268" s="64">
        <v>0</v>
      </c>
      <c r="N5268" s="64" t="s">
        <v>2602</v>
      </c>
    </row>
    <row r="5269" spans="1:14" x14ac:dyDescent="0.25">
      <c r="A5269" t="s">
        <v>2286</v>
      </c>
      <c r="B5269" s="1" t="s">
        <v>2371</v>
      </c>
      <c r="C5269" s="291" t="s">
        <v>2381</v>
      </c>
      <c r="D5269" s="1">
        <v>11</v>
      </c>
      <c r="E5269" s="1">
        <v>44.970264</v>
      </c>
      <c r="J5269" s="64" t="s">
        <v>1244</v>
      </c>
      <c r="K5269" s="64" t="s">
        <v>1457</v>
      </c>
      <c r="L5269" s="64" t="s">
        <v>1463</v>
      </c>
      <c r="M5269" s="64">
        <v>0</v>
      </c>
      <c r="N5269" s="64" t="s">
        <v>2764</v>
      </c>
    </row>
    <row r="5270" spans="1:14" x14ac:dyDescent="0.25">
      <c r="A5270" t="s">
        <v>2286</v>
      </c>
      <c r="B5270" s="1" t="s">
        <v>2371</v>
      </c>
      <c r="C5270" s="291" t="s">
        <v>2381</v>
      </c>
      <c r="D5270" s="1">
        <v>12</v>
      </c>
      <c r="E5270" s="1">
        <v>44.970264</v>
      </c>
      <c r="J5270" s="64" t="s">
        <v>1244</v>
      </c>
      <c r="K5270" s="64" t="s">
        <v>1457</v>
      </c>
      <c r="L5270" s="64" t="s">
        <v>1464</v>
      </c>
      <c r="M5270" s="64">
        <v>0</v>
      </c>
      <c r="N5270" s="64" t="s">
        <v>2594</v>
      </c>
    </row>
    <row r="5271" spans="1:14" x14ac:dyDescent="0.25">
      <c r="A5271" t="s">
        <v>2286</v>
      </c>
      <c r="B5271" s="1" t="s">
        <v>2371</v>
      </c>
      <c r="C5271" s="291" t="s">
        <v>2381</v>
      </c>
      <c r="D5271" s="1">
        <v>13</v>
      </c>
      <c r="E5271" s="1">
        <v>44.970264</v>
      </c>
      <c r="J5271" s="64" t="s">
        <v>1244</v>
      </c>
      <c r="K5271" s="64" t="s">
        <v>1457</v>
      </c>
      <c r="L5271" s="64" t="s">
        <v>1465</v>
      </c>
      <c r="M5271" s="64">
        <v>0</v>
      </c>
      <c r="N5271" s="64" t="s">
        <v>2703</v>
      </c>
    </row>
    <row r="5272" spans="1:14" x14ac:dyDescent="0.25">
      <c r="A5272" t="s">
        <v>2286</v>
      </c>
      <c r="B5272" s="1" t="s">
        <v>2371</v>
      </c>
      <c r="C5272" s="291" t="s">
        <v>2382</v>
      </c>
      <c r="D5272" s="1">
        <v>2</v>
      </c>
      <c r="E5272" s="1">
        <v>78.297930000000008</v>
      </c>
      <c r="J5272" s="64" t="s">
        <v>1244</v>
      </c>
      <c r="K5272" s="64" t="s">
        <v>1457</v>
      </c>
      <c r="L5272" s="64" t="s">
        <v>1466</v>
      </c>
      <c r="M5272" s="64">
        <v>0</v>
      </c>
      <c r="N5272" s="64" t="s">
        <v>2497</v>
      </c>
    </row>
    <row r="5273" spans="1:14" x14ac:dyDescent="0.25">
      <c r="A5273" t="s">
        <v>2286</v>
      </c>
      <c r="B5273" s="1" t="s">
        <v>2371</v>
      </c>
      <c r="C5273" s="291" t="s">
        <v>2382</v>
      </c>
      <c r="D5273" s="1">
        <v>3</v>
      </c>
      <c r="E5273" s="1">
        <v>71.291814000000002</v>
      </c>
      <c r="J5273" s="64" t="s">
        <v>1244</v>
      </c>
      <c r="K5273" s="64" t="s">
        <v>1457</v>
      </c>
      <c r="L5273" s="64" t="s">
        <v>1467</v>
      </c>
      <c r="M5273" s="64">
        <v>0</v>
      </c>
      <c r="N5273" s="64" t="s">
        <v>2765</v>
      </c>
    </row>
    <row r="5274" spans="1:14" x14ac:dyDescent="0.25">
      <c r="A5274" t="s">
        <v>2286</v>
      </c>
      <c r="B5274" s="1" t="s">
        <v>2371</v>
      </c>
      <c r="C5274" s="291" t="s">
        <v>2382</v>
      </c>
      <c r="D5274" s="1">
        <v>4</v>
      </c>
      <c r="E5274" s="1">
        <v>64.282920000000004</v>
      </c>
      <c r="J5274" s="64" t="s">
        <v>1244</v>
      </c>
      <c r="K5274" s="64" t="s">
        <v>1457</v>
      </c>
      <c r="L5274" s="64" t="s">
        <v>1464</v>
      </c>
      <c r="M5274" s="64">
        <v>0</v>
      </c>
      <c r="N5274" s="64" t="s">
        <v>2645</v>
      </c>
    </row>
    <row r="5275" spans="1:14" x14ac:dyDescent="0.25">
      <c r="A5275" t="s">
        <v>2286</v>
      </c>
      <c r="B5275" s="1" t="s">
        <v>2371</v>
      </c>
      <c r="C5275" s="291" t="s">
        <v>2382</v>
      </c>
      <c r="D5275" s="1">
        <v>5</v>
      </c>
      <c r="E5275" s="1">
        <v>57.276803999999998</v>
      </c>
      <c r="J5275" s="64" t="s">
        <v>1244</v>
      </c>
      <c r="K5275" s="64" t="s">
        <v>1457</v>
      </c>
      <c r="L5275" s="64" t="s">
        <v>1466</v>
      </c>
      <c r="M5275" s="64">
        <v>0</v>
      </c>
      <c r="N5275" s="64" t="s">
        <v>2617</v>
      </c>
    </row>
    <row r="5276" spans="1:14" x14ac:dyDescent="0.25">
      <c r="A5276" t="s">
        <v>2286</v>
      </c>
      <c r="B5276" s="1" t="s">
        <v>2371</v>
      </c>
      <c r="C5276" s="291" t="s">
        <v>2382</v>
      </c>
      <c r="D5276" s="1">
        <v>6</v>
      </c>
      <c r="E5276" s="1">
        <v>50.270688</v>
      </c>
      <c r="J5276" s="64" t="s">
        <v>1244</v>
      </c>
      <c r="K5276" s="64" t="s">
        <v>1457</v>
      </c>
      <c r="L5276" s="64" t="s">
        <v>1465</v>
      </c>
      <c r="M5276" s="64">
        <v>0</v>
      </c>
      <c r="N5276" s="64" t="s">
        <v>2766</v>
      </c>
    </row>
    <row r="5277" spans="1:14" x14ac:dyDescent="0.25">
      <c r="A5277" t="s">
        <v>2286</v>
      </c>
      <c r="B5277" s="1" t="s">
        <v>2371</v>
      </c>
      <c r="C5277" s="291" t="s">
        <v>2382</v>
      </c>
      <c r="D5277" s="1">
        <v>7</v>
      </c>
      <c r="E5277" s="1">
        <v>46.384265999999997</v>
      </c>
      <c r="J5277" s="64" t="s">
        <v>1244</v>
      </c>
      <c r="K5277" s="64" t="s">
        <v>1457</v>
      </c>
      <c r="L5277" s="64" t="s">
        <v>1467</v>
      </c>
      <c r="M5277" s="64">
        <v>0</v>
      </c>
      <c r="N5277" s="64" t="s">
        <v>2767</v>
      </c>
    </row>
    <row r="5278" spans="1:14" x14ac:dyDescent="0.25">
      <c r="A5278" t="s">
        <v>2286</v>
      </c>
      <c r="B5278" s="1" t="s">
        <v>2371</v>
      </c>
      <c r="C5278" s="291" t="s">
        <v>2382</v>
      </c>
      <c r="D5278" s="1">
        <v>8</v>
      </c>
      <c r="E5278" s="1">
        <v>46.384265999999997</v>
      </c>
      <c r="J5278" s="64" t="s">
        <v>1244</v>
      </c>
      <c r="K5278" s="64" t="s">
        <v>1468</v>
      </c>
      <c r="L5278" s="64" t="s">
        <v>1469</v>
      </c>
      <c r="M5278" s="64">
        <v>0</v>
      </c>
      <c r="N5278" s="64" t="s">
        <v>2695</v>
      </c>
    </row>
    <row r="5279" spans="1:14" x14ac:dyDescent="0.25">
      <c r="A5279" t="s">
        <v>2286</v>
      </c>
      <c r="B5279" s="1" t="s">
        <v>2371</v>
      </c>
      <c r="C5279" s="291" t="s">
        <v>2382</v>
      </c>
      <c r="D5279" s="1">
        <v>9</v>
      </c>
      <c r="E5279" s="1">
        <v>46.384265999999997</v>
      </c>
      <c r="J5279" s="64" t="s">
        <v>1244</v>
      </c>
      <c r="K5279" s="64" t="s">
        <v>1468</v>
      </c>
      <c r="L5279" s="64" t="s">
        <v>1470</v>
      </c>
      <c r="M5279" s="64">
        <v>0</v>
      </c>
      <c r="N5279" s="64" t="s">
        <v>2470</v>
      </c>
    </row>
    <row r="5280" spans="1:14" x14ac:dyDescent="0.25">
      <c r="A5280" t="s">
        <v>2286</v>
      </c>
      <c r="B5280" s="1" t="s">
        <v>2371</v>
      </c>
      <c r="C5280" s="291" t="s">
        <v>2382</v>
      </c>
      <c r="D5280" s="1">
        <v>10</v>
      </c>
      <c r="E5280" s="1">
        <v>46.384265999999997</v>
      </c>
      <c r="J5280" s="64" t="s">
        <v>1244</v>
      </c>
      <c r="K5280" s="64" t="s">
        <v>1468</v>
      </c>
      <c r="L5280" s="64" t="s">
        <v>1471</v>
      </c>
      <c r="M5280" s="64">
        <v>0</v>
      </c>
      <c r="N5280" s="64" t="s">
        <v>2591</v>
      </c>
    </row>
    <row r="5281" spans="1:14" x14ac:dyDescent="0.25">
      <c r="A5281" t="s">
        <v>2286</v>
      </c>
      <c r="B5281" s="1" t="s">
        <v>2371</v>
      </c>
      <c r="C5281" s="291" t="s">
        <v>2382</v>
      </c>
      <c r="D5281" s="1">
        <v>11</v>
      </c>
      <c r="E5281" s="1">
        <v>46.384265999999997</v>
      </c>
      <c r="J5281" s="64" t="s">
        <v>1244</v>
      </c>
      <c r="K5281" s="64" t="s">
        <v>1468</v>
      </c>
      <c r="L5281" s="64" t="s">
        <v>1472</v>
      </c>
      <c r="M5281" s="64">
        <v>0</v>
      </c>
      <c r="N5281" s="64" t="s">
        <v>2768</v>
      </c>
    </row>
    <row r="5282" spans="1:14" x14ac:dyDescent="0.25">
      <c r="A5282" t="s">
        <v>2286</v>
      </c>
      <c r="B5282" s="1" t="s">
        <v>2371</v>
      </c>
      <c r="C5282" s="291" t="s">
        <v>2382</v>
      </c>
      <c r="D5282" s="1">
        <v>12</v>
      </c>
      <c r="E5282" s="1">
        <v>46.384265999999997</v>
      </c>
      <c r="J5282" s="64" t="s">
        <v>1244</v>
      </c>
      <c r="K5282" s="64" t="s">
        <v>1468</v>
      </c>
      <c r="L5282" s="64" t="s">
        <v>1473</v>
      </c>
      <c r="M5282" s="64">
        <v>0</v>
      </c>
      <c r="N5282" s="64" t="s">
        <v>2743</v>
      </c>
    </row>
    <row r="5283" spans="1:14" x14ac:dyDescent="0.25">
      <c r="A5283" t="s">
        <v>2286</v>
      </c>
      <c r="B5283" s="1" t="s">
        <v>2371</v>
      </c>
      <c r="C5283" s="291" t="s">
        <v>2382</v>
      </c>
      <c r="D5283" s="1">
        <v>13</v>
      </c>
      <c r="E5283" s="1">
        <v>46.384265999999997</v>
      </c>
      <c r="J5283" s="64" t="s">
        <v>1244</v>
      </c>
      <c r="K5283" s="64" t="s">
        <v>1468</v>
      </c>
      <c r="L5283" s="64" t="s">
        <v>1474</v>
      </c>
      <c r="M5283" s="64">
        <v>0</v>
      </c>
      <c r="N5283" s="64" t="s">
        <v>2769</v>
      </c>
    </row>
    <row r="5284" spans="1:14" x14ac:dyDescent="0.25">
      <c r="A5284" t="s">
        <v>2286</v>
      </c>
      <c r="B5284" s="1" t="s">
        <v>2374</v>
      </c>
      <c r="C5284" s="291" t="s">
        <v>2373</v>
      </c>
      <c r="D5284" s="1">
        <v>2</v>
      </c>
      <c r="E5284" s="1">
        <v>14.467823999999998</v>
      </c>
      <c r="J5284" s="64" t="s">
        <v>1244</v>
      </c>
      <c r="K5284" s="64" t="s">
        <v>1468</v>
      </c>
      <c r="L5284" s="64" t="s">
        <v>1475</v>
      </c>
      <c r="M5284" s="64">
        <v>0</v>
      </c>
      <c r="N5284" s="64" t="s">
        <v>2526</v>
      </c>
    </row>
    <row r="5285" spans="1:14" x14ac:dyDescent="0.25">
      <c r="A5285" t="s">
        <v>2286</v>
      </c>
      <c r="B5285" s="1" t="s">
        <v>2374</v>
      </c>
      <c r="C5285" s="291" t="s">
        <v>2373</v>
      </c>
      <c r="D5285" s="1">
        <v>3</v>
      </c>
      <c r="E5285" s="1">
        <v>12.853806000000001</v>
      </c>
      <c r="J5285" s="64" t="s">
        <v>1244</v>
      </c>
      <c r="K5285" s="64" t="s">
        <v>1468</v>
      </c>
      <c r="L5285" s="64" t="s">
        <v>1476</v>
      </c>
      <c r="M5285" s="64">
        <v>0</v>
      </c>
      <c r="N5285" s="64" t="s">
        <v>2682</v>
      </c>
    </row>
    <row r="5286" spans="1:14" x14ac:dyDescent="0.25">
      <c r="A5286" t="s">
        <v>2286</v>
      </c>
      <c r="B5286" s="1" t="s">
        <v>2374</v>
      </c>
      <c r="C5286" s="291" t="s">
        <v>2373</v>
      </c>
      <c r="D5286" s="1">
        <v>4</v>
      </c>
      <c r="E5286" s="1">
        <v>11.23701</v>
      </c>
      <c r="J5286" s="64" t="s">
        <v>1244</v>
      </c>
      <c r="K5286" s="64" t="s">
        <v>1468</v>
      </c>
      <c r="L5286" s="64" t="s">
        <v>1477</v>
      </c>
      <c r="M5286" s="64">
        <v>0</v>
      </c>
      <c r="N5286" s="64" t="s">
        <v>2755</v>
      </c>
    </row>
    <row r="5287" spans="1:14" x14ac:dyDescent="0.25">
      <c r="A5287" t="s">
        <v>2286</v>
      </c>
      <c r="B5287" s="1" t="s">
        <v>2374</v>
      </c>
      <c r="C5287" s="291" t="s">
        <v>2373</v>
      </c>
      <c r="D5287" s="1">
        <v>5</v>
      </c>
      <c r="E5287" s="1">
        <v>9.8785679999999996</v>
      </c>
      <c r="J5287" s="64" t="s">
        <v>1244</v>
      </c>
      <c r="K5287" s="64" t="s">
        <v>1468</v>
      </c>
      <c r="L5287" s="64" t="s">
        <v>1478</v>
      </c>
      <c r="M5287" s="64">
        <v>0</v>
      </c>
      <c r="N5287" s="64" t="s">
        <v>2715</v>
      </c>
    </row>
    <row r="5288" spans="1:14" x14ac:dyDescent="0.25">
      <c r="A5288" t="s">
        <v>2286</v>
      </c>
      <c r="B5288" s="1" t="s">
        <v>2374</v>
      </c>
      <c r="C5288" s="291" t="s">
        <v>2373</v>
      </c>
      <c r="D5288" s="1">
        <v>6</v>
      </c>
      <c r="E5288" s="1">
        <v>9.8785679999999996</v>
      </c>
      <c r="J5288" s="64" t="s">
        <v>1244</v>
      </c>
      <c r="K5288" s="64" t="s">
        <v>1468</v>
      </c>
      <c r="L5288" s="64" t="s">
        <v>1479</v>
      </c>
      <c r="M5288" s="64">
        <v>0</v>
      </c>
      <c r="N5288" s="64" t="s">
        <v>2770</v>
      </c>
    </row>
    <row r="5289" spans="1:14" x14ac:dyDescent="0.25">
      <c r="A5289" t="s">
        <v>2286</v>
      </c>
      <c r="B5289" s="1" t="s">
        <v>2374</v>
      </c>
      <c r="C5289" s="291" t="s">
        <v>2373</v>
      </c>
      <c r="D5289" s="1">
        <v>7</v>
      </c>
      <c r="E5289" s="1">
        <v>9.8785679999999996</v>
      </c>
      <c r="J5289" s="64" t="s">
        <v>1244</v>
      </c>
      <c r="K5289" s="64" t="s">
        <v>1468</v>
      </c>
      <c r="L5289" s="64" t="s">
        <v>1480</v>
      </c>
      <c r="M5289" s="64">
        <v>0</v>
      </c>
      <c r="N5289" s="64" t="s">
        <v>2771</v>
      </c>
    </row>
    <row r="5290" spans="1:14" x14ac:dyDescent="0.25">
      <c r="A5290" t="s">
        <v>2286</v>
      </c>
      <c r="B5290" s="1" t="s">
        <v>2374</v>
      </c>
      <c r="C5290" s="291" t="s">
        <v>2373</v>
      </c>
      <c r="D5290" s="1">
        <v>8</v>
      </c>
      <c r="E5290" s="1">
        <v>9.8785679999999996</v>
      </c>
      <c r="J5290" s="64" t="s">
        <v>1244</v>
      </c>
      <c r="K5290" s="64" t="s">
        <v>1468</v>
      </c>
      <c r="L5290" s="64" t="s">
        <v>1481</v>
      </c>
      <c r="M5290" s="64">
        <v>0</v>
      </c>
      <c r="N5290" s="64" t="s">
        <v>2772</v>
      </c>
    </row>
    <row r="5291" spans="1:14" x14ac:dyDescent="0.25">
      <c r="A5291" t="s">
        <v>2286</v>
      </c>
      <c r="B5291" s="1" t="s">
        <v>2374</v>
      </c>
      <c r="C5291" s="291" t="s">
        <v>2373</v>
      </c>
      <c r="D5291" s="1">
        <v>9</v>
      </c>
      <c r="E5291" s="1">
        <v>9.8785679999999996</v>
      </c>
      <c r="J5291" s="64" t="s">
        <v>1244</v>
      </c>
      <c r="K5291" s="64" t="s">
        <v>1468</v>
      </c>
      <c r="L5291" s="64" t="s">
        <v>1482</v>
      </c>
      <c r="M5291" s="64">
        <v>0</v>
      </c>
      <c r="N5291" s="64" t="s">
        <v>2773</v>
      </c>
    </row>
    <row r="5292" spans="1:14" x14ac:dyDescent="0.25">
      <c r="A5292" t="s">
        <v>2286</v>
      </c>
      <c r="B5292" s="1" t="s">
        <v>2374</v>
      </c>
      <c r="C5292" s="291" t="s">
        <v>2373</v>
      </c>
      <c r="D5292" s="1">
        <v>10</v>
      </c>
      <c r="E5292" s="1">
        <v>9.8785679999999996</v>
      </c>
      <c r="J5292" s="64" t="s">
        <v>1244</v>
      </c>
      <c r="K5292" s="64" t="s">
        <v>1483</v>
      </c>
      <c r="L5292" s="64" t="s">
        <v>1484</v>
      </c>
      <c r="M5292" s="64">
        <v>0</v>
      </c>
      <c r="N5292" s="64" t="s">
        <v>2575</v>
      </c>
    </row>
    <row r="5293" spans="1:14" x14ac:dyDescent="0.25">
      <c r="A5293" t="s">
        <v>2286</v>
      </c>
      <c r="B5293" s="1" t="s">
        <v>2374</v>
      </c>
      <c r="C5293" s="291" t="s">
        <v>2373</v>
      </c>
      <c r="D5293" s="1">
        <v>11</v>
      </c>
      <c r="E5293" s="1">
        <v>11.178672000000001</v>
      </c>
      <c r="J5293" s="64" t="s">
        <v>1244</v>
      </c>
      <c r="K5293" s="64" t="s">
        <v>1483</v>
      </c>
      <c r="L5293" s="64" t="s">
        <v>1485</v>
      </c>
      <c r="M5293" s="64">
        <v>0</v>
      </c>
      <c r="N5293" s="64" t="s">
        <v>2774</v>
      </c>
    </row>
    <row r="5294" spans="1:14" x14ac:dyDescent="0.25">
      <c r="A5294" t="s">
        <v>2286</v>
      </c>
      <c r="B5294" s="1" t="s">
        <v>2374</v>
      </c>
      <c r="C5294" s="291" t="s">
        <v>2373</v>
      </c>
      <c r="D5294" s="1">
        <v>12</v>
      </c>
      <c r="E5294" s="1">
        <v>11.178672000000001</v>
      </c>
      <c r="J5294" s="64" t="s">
        <v>1244</v>
      </c>
      <c r="K5294" s="64" t="s">
        <v>1483</v>
      </c>
      <c r="L5294" s="64" t="s">
        <v>1486</v>
      </c>
      <c r="M5294" s="64">
        <v>0</v>
      </c>
      <c r="N5294" s="64" t="s">
        <v>2775</v>
      </c>
    </row>
    <row r="5295" spans="1:14" x14ac:dyDescent="0.25">
      <c r="A5295" t="s">
        <v>2286</v>
      </c>
      <c r="B5295" s="1" t="s">
        <v>2374</v>
      </c>
      <c r="C5295" s="291" t="s">
        <v>2376</v>
      </c>
      <c r="D5295" s="1">
        <v>2</v>
      </c>
      <c r="E5295" s="1">
        <v>34.877789999999997</v>
      </c>
      <c r="J5295" s="64" t="s">
        <v>1244</v>
      </c>
      <c r="K5295" s="64" t="s">
        <v>1483</v>
      </c>
      <c r="L5295" s="64" t="s">
        <v>1487</v>
      </c>
      <c r="M5295" s="64">
        <v>0</v>
      </c>
      <c r="N5295" s="64" t="s">
        <v>2776</v>
      </c>
    </row>
    <row r="5296" spans="1:14" x14ac:dyDescent="0.25">
      <c r="A5296" t="s">
        <v>2286</v>
      </c>
      <c r="B5296" s="1" t="s">
        <v>2374</v>
      </c>
      <c r="C5296" s="291" t="s">
        <v>2376</v>
      </c>
      <c r="D5296" s="1">
        <v>3</v>
      </c>
      <c r="E5296" s="1">
        <v>29.244005999999999</v>
      </c>
      <c r="J5296" s="64" t="s">
        <v>1244</v>
      </c>
      <c r="K5296" s="64" t="s">
        <v>1483</v>
      </c>
      <c r="L5296" s="64" t="s">
        <v>1488</v>
      </c>
      <c r="M5296" s="64">
        <v>0</v>
      </c>
      <c r="N5296" s="64" t="s">
        <v>2777</v>
      </c>
    </row>
    <row r="5297" spans="1:14" x14ac:dyDescent="0.25">
      <c r="A5297" t="s">
        <v>2286</v>
      </c>
      <c r="B5297" s="1" t="s">
        <v>2374</v>
      </c>
      <c r="C5297" s="291" t="s">
        <v>2376</v>
      </c>
      <c r="D5297" s="1">
        <v>4</v>
      </c>
      <c r="E5297" s="1">
        <v>23.610221999999997</v>
      </c>
      <c r="J5297" s="64" t="s">
        <v>1244</v>
      </c>
      <c r="K5297" s="64" t="s">
        <v>1483</v>
      </c>
      <c r="L5297" s="64" t="s">
        <v>1489</v>
      </c>
      <c r="M5297" s="64">
        <v>0</v>
      </c>
      <c r="N5297" s="64" t="s">
        <v>2778</v>
      </c>
    </row>
    <row r="5298" spans="1:14" x14ac:dyDescent="0.25">
      <c r="A5298" t="s">
        <v>2286</v>
      </c>
      <c r="B5298" s="1" t="s">
        <v>2374</v>
      </c>
      <c r="C5298" s="291" t="s">
        <v>2376</v>
      </c>
      <c r="D5298" s="1">
        <v>5</v>
      </c>
      <c r="E5298" s="1">
        <v>17.973659999999999</v>
      </c>
      <c r="J5298" s="64" t="s">
        <v>1244</v>
      </c>
      <c r="K5298" s="64" t="s">
        <v>1490</v>
      </c>
      <c r="L5298" s="64" t="s">
        <v>1491</v>
      </c>
      <c r="M5298" s="64">
        <v>0</v>
      </c>
      <c r="N5298" s="64" t="s">
        <v>2709</v>
      </c>
    </row>
    <row r="5299" spans="1:14" x14ac:dyDescent="0.25">
      <c r="A5299" t="s">
        <v>2286</v>
      </c>
      <c r="B5299" s="1" t="s">
        <v>2374</v>
      </c>
      <c r="C5299" s="291" t="s">
        <v>2376</v>
      </c>
      <c r="D5299" s="1">
        <v>6</v>
      </c>
      <c r="E5299" s="1">
        <v>12.339876</v>
      </c>
      <c r="J5299" s="64" t="s">
        <v>1244</v>
      </c>
      <c r="K5299" s="64" t="s">
        <v>1490</v>
      </c>
      <c r="L5299" s="64" t="s">
        <v>1492</v>
      </c>
      <c r="M5299" s="64">
        <v>0</v>
      </c>
      <c r="N5299" s="64" t="s">
        <v>2447</v>
      </c>
    </row>
    <row r="5300" spans="1:14" x14ac:dyDescent="0.25">
      <c r="A5300" t="s">
        <v>2286</v>
      </c>
      <c r="B5300" s="1" t="s">
        <v>2374</v>
      </c>
      <c r="C5300" s="291" t="s">
        <v>2376</v>
      </c>
      <c r="D5300" s="1">
        <v>7</v>
      </c>
      <c r="E5300" s="1">
        <v>16.918019999999999</v>
      </c>
      <c r="J5300" s="64" t="s">
        <v>1244</v>
      </c>
      <c r="K5300" s="64" t="s">
        <v>1490</v>
      </c>
      <c r="L5300" s="64" t="s">
        <v>1493</v>
      </c>
      <c r="M5300" s="64">
        <v>0</v>
      </c>
      <c r="N5300" s="64" t="s">
        <v>2779</v>
      </c>
    </row>
    <row r="5301" spans="1:14" x14ac:dyDescent="0.25">
      <c r="A5301" t="s">
        <v>2286</v>
      </c>
      <c r="B5301" s="1" t="s">
        <v>2374</v>
      </c>
      <c r="C5301" s="291" t="s">
        <v>2376</v>
      </c>
      <c r="D5301" s="1">
        <v>8</v>
      </c>
      <c r="E5301" s="1">
        <v>16.918019999999999</v>
      </c>
      <c r="J5301" s="64" t="s">
        <v>1244</v>
      </c>
      <c r="K5301" s="64" t="s">
        <v>1494</v>
      </c>
      <c r="L5301" s="64" t="s">
        <v>1495</v>
      </c>
      <c r="M5301" s="64">
        <v>0</v>
      </c>
      <c r="N5301" s="64" t="s">
        <v>2702</v>
      </c>
    </row>
    <row r="5302" spans="1:14" x14ac:dyDescent="0.25">
      <c r="A5302" t="s">
        <v>2286</v>
      </c>
      <c r="B5302" s="1" t="s">
        <v>2374</v>
      </c>
      <c r="C5302" s="291" t="s">
        <v>2376</v>
      </c>
      <c r="D5302" s="1">
        <v>9</v>
      </c>
      <c r="E5302" s="1">
        <v>16.918019999999999</v>
      </c>
      <c r="J5302" s="64" t="s">
        <v>1244</v>
      </c>
      <c r="K5302" s="64" t="s">
        <v>1494</v>
      </c>
      <c r="L5302" s="64" t="s">
        <v>1495</v>
      </c>
      <c r="M5302" s="64">
        <v>0</v>
      </c>
      <c r="N5302" s="64" t="s">
        <v>2702</v>
      </c>
    </row>
    <row r="5303" spans="1:14" x14ac:dyDescent="0.25">
      <c r="A5303" t="s">
        <v>2286</v>
      </c>
      <c r="B5303" s="1" t="s">
        <v>2374</v>
      </c>
      <c r="C5303" s="291" t="s">
        <v>2376</v>
      </c>
      <c r="D5303" s="1">
        <v>10</v>
      </c>
      <c r="E5303" s="1">
        <v>16.918019999999999</v>
      </c>
      <c r="J5303" s="64" t="s">
        <v>1244</v>
      </c>
      <c r="K5303" s="64" t="s">
        <v>1494</v>
      </c>
      <c r="L5303" s="64" t="s">
        <v>1496</v>
      </c>
      <c r="M5303" s="64">
        <v>0</v>
      </c>
      <c r="N5303" s="64" t="s">
        <v>2479</v>
      </c>
    </row>
    <row r="5304" spans="1:14" x14ac:dyDescent="0.25">
      <c r="A5304" t="s">
        <v>2286</v>
      </c>
      <c r="B5304" s="1" t="s">
        <v>2374</v>
      </c>
      <c r="C5304" s="291" t="s">
        <v>2376</v>
      </c>
      <c r="D5304" s="1">
        <v>11</v>
      </c>
      <c r="E5304" s="1">
        <v>16.918019999999999</v>
      </c>
      <c r="J5304" s="64" t="s">
        <v>1244</v>
      </c>
      <c r="K5304" s="64" t="s">
        <v>1494</v>
      </c>
      <c r="L5304" s="64" t="s">
        <v>1497</v>
      </c>
      <c r="M5304" s="64">
        <v>0</v>
      </c>
      <c r="N5304" s="64" t="s">
        <v>2780</v>
      </c>
    </row>
    <row r="5305" spans="1:14" x14ac:dyDescent="0.25">
      <c r="A5305" t="s">
        <v>2286</v>
      </c>
      <c r="B5305" s="1" t="s">
        <v>2374</v>
      </c>
      <c r="C5305" s="291" t="s">
        <v>2376</v>
      </c>
      <c r="D5305" s="1">
        <v>12</v>
      </c>
      <c r="E5305" s="1">
        <v>16.918019999999999</v>
      </c>
      <c r="J5305" s="64" t="s">
        <v>1244</v>
      </c>
      <c r="K5305" s="64" t="s">
        <v>1494</v>
      </c>
      <c r="L5305" s="64" t="s">
        <v>1498</v>
      </c>
      <c r="M5305" s="64">
        <v>0</v>
      </c>
      <c r="N5305" s="64" t="s">
        <v>2781</v>
      </c>
    </row>
    <row r="5306" spans="1:14" x14ac:dyDescent="0.25">
      <c r="A5306" t="s">
        <v>2286</v>
      </c>
      <c r="B5306" s="1" t="s">
        <v>2374</v>
      </c>
      <c r="C5306" s="291" t="s">
        <v>2375</v>
      </c>
      <c r="D5306" s="1">
        <v>2</v>
      </c>
      <c r="E5306" s="1">
        <v>19.609902000000002</v>
      </c>
      <c r="J5306" s="64" t="s">
        <v>1244</v>
      </c>
      <c r="K5306" s="64" t="s">
        <v>1494</v>
      </c>
      <c r="L5306" s="64" t="s">
        <v>1499</v>
      </c>
      <c r="M5306" s="64">
        <v>0</v>
      </c>
      <c r="N5306" s="64" t="s">
        <v>2782</v>
      </c>
    </row>
    <row r="5307" spans="1:14" x14ac:dyDescent="0.25">
      <c r="A5307" t="s">
        <v>2286</v>
      </c>
      <c r="B5307" s="1" t="s">
        <v>2374</v>
      </c>
      <c r="C5307" s="291" t="s">
        <v>2375</v>
      </c>
      <c r="D5307" s="1">
        <v>3</v>
      </c>
      <c r="E5307" s="1">
        <v>16.973579999999998</v>
      </c>
      <c r="J5307" s="64" t="s">
        <v>1244</v>
      </c>
      <c r="K5307" s="64" t="s">
        <v>1494</v>
      </c>
      <c r="L5307" s="64" t="s">
        <v>1500</v>
      </c>
      <c r="M5307" s="64">
        <v>0</v>
      </c>
      <c r="N5307" s="64" t="s">
        <v>2783</v>
      </c>
    </row>
    <row r="5308" spans="1:14" x14ac:dyDescent="0.25">
      <c r="A5308" t="s">
        <v>2286</v>
      </c>
      <c r="B5308" s="1" t="s">
        <v>2374</v>
      </c>
      <c r="C5308" s="291" t="s">
        <v>2375</v>
      </c>
      <c r="D5308" s="1">
        <v>4</v>
      </c>
      <c r="E5308" s="1">
        <v>14.337258</v>
      </c>
      <c r="J5308" s="64" t="s">
        <v>1244</v>
      </c>
      <c r="K5308" s="64" t="s">
        <v>1494</v>
      </c>
      <c r="L5308" s="64" t="s">
        <v>1501</v>
      </c>
      <c r="M5308" s="64">
        <v>0</v>
      </c>
      <c r="N5308" s="64" t="s">
        <v>2784</v>
      </c>
    </row>
    <row r="5309" spans="1:14" x14ac:dyDescent="0.25">
      <c r="A5309" t="s">
        <v>2286</v>
      </c>
      <c r="B5309" s="1" t="s">
        <v>2374</v>
      </c>
      <c r="C5309" s="291" t="s">
        <v>2375</v>
      </c>
      <c r="D5309" s="1">
        <v>5</v>
      </c>
      <c r="E5309" s="1">
        <v>11.698157999999999</v>
      </c>
      <c r="J5309" s="64" t="s">
        <v>1244</v>
      </c>
      <c r="K5309" s="64" t="s">
        <v>1494</v>
      </c>
      <c r="L5309" s="64" t="s">
        <v>1502</v>
      </c>
      <c r="M5309" s="64">
        <v>0</v>
      </c>
      <c r="N5309" s="64" t="s">
        <v>2785</v>
      </c>
    </row>
    <row r="5310" spans="1:14" x14ac:dyDescent="0.25">
      <c r="A5310" t="s">
        <v>2286</v>
      </c>
      <c r="B5310" s="1" t="s">
        <v>2374</v>
      </c>
      <c r="C5310" s="291" t="s">
        <v>2375</v>
      </c>
      <c r="D5310" s="1">
        <v>6</v>
      </c>
      <c r="E5310" s="1">
        <v>9.3313020000000009</v>
      </c>
      <c r="J5310" s="64" t="s">
        <v>1244</v>
      </c>
      <c r="K5310" s="64" t="s">
        <v>1503</v>
      </c>
      <c r="L5310" s="64" t="s">
        <v>1504</v>
      </c>
      <c r="M5310" s="64">
        <v>0</v>
      </c>
      <c r="N5310" s="64" t="s">
        <v>2630</v>
      </c>
    </row>
    <row r="5311" spans="1:14" x14ac:dyDescent="0.25">
      <c r="A5311" t="s">
        <v>2286</v>
      </c>
      <c r="B5311" s="1" t="s">
        <v>2374</v>
      </c>
      <c r="C5311" s="291" t="s">
        <v>2375</v>
      </c>
      <c r="D5311" s="1">
        <v>7</v>
      </c>
      <c r="E5311" s="1">
        <v>9.3313020000000009</v>
      </c>
      <c r="J5311" s="64" t="s">
        <v>1244</v>
      </c>
      <c r="K5311" s="64" t="s">
        <v>1503</v>
      </c>
      <c r="L5311" s="64" t="s">
        <v>1505</v>
      </c>
      <c r="M5311" s="64">
        <v>0</v>
      </c>
      <c r="N5311" s="64" t="s">
        <v>2786</v>
      </c>
    </row>
    <row r="5312" spans="1:14" x14ac:dyDescent="0.25">
      <c r="A5312" t="s">
        <v>2286</v>
      </c>
      <c r="B5312" s="1" t="s">
        <v>2374</v>
      </c>
      <c r="C5312" s="291" t="s">
        <v>2375</v>
      </c>
      <c r="D5312" s="1">
        <v>8</v>
      </c>
      <c r="E5312" s="1">
        <v>9.3313020000000009</v>
      </c>
      <c r="J5312" s="64" t="s">
        <v>1244</v>
      </c>
      <c r="K5312" s="64" t="s">
        <v>1503</v>
      </c>
      <c r="L5312" s="64" t="s">
        <v>1506</v>
      </c>
      <c r="M5312" s="64">
        <v>0</v>
      </c>
      <c r="N5312" s="64" t="s">
        <v>2787</v>
      </c>
    </row>
    <row r="5313" spans="1:14" x14ac:dyDescent="0.25">
      <c r="A5313" t="s">
        <v>2286</v>
      </c>
      <c r="B5313" s="1" t="s">
        <v>2374</v>
      </c>
      <c r="C5313" s="291" t="s">
        <v>2375</v>
      </c>
      <c r="D5313" s="1">
        <v>9</v>
      </c>
      <c r="E5313" s="1">
        <v>10.567511999999999</v>
      </c>
      <c r="J5313" s="64" t="s">
        <v>1244</v>
      </c>
      <c r="K5313" s="64" t="s">
        <v>1503</v>
      </c>
      <c r="L5313" s="64" t="s">
        <v>1507</v>
      </c>
      <c r="M5313" s="64">
        <v>0</v>
      </c>
      <c r="N5313" s="64" t="s">
        <v>2788</v>
      </c>
    </row>
    <row r="5314" spans="1:14" x14ac:dyDescent="0.25">
      <c r="A5314" t="s">
        <v>2286</v>
      </c>
      <c r="B5314" s="1" t="s">
        <v>2374</v>
      </c>
      <c r="C5314" s="291" t="s">
        <v>2375</v>
      </c>
      <c r="D5314" s="1">
        <v>10</v>
      </c>
      <c r="E5314" s="1">
        <v>10.567511999999999</v>
      </c>
      <c r="J5314" s="64" t="s">
        <v>1244</v>
      </c>
      <c r="K5314" s="64" t="s">
        <v>1503</v>
      </c>
      <c r="L5314" s="64" t="s">
        <v>1508</v>
      </c>
      <c r="M5314" s="64">
        <v>0</v>
      </c>
      <c r="N5314" s="64" t="s">
        <v>2789</v>
      </c>
    </row>
    <row r="5315" spans="1:14" x14ac:dyDescent="0.25">
      <c r="A5315" t="s">
        <v>2286</v>
      </c>
      <c r="B5315" s="1" t="s">
        <v>2374</v>
      </c>
      <c r="C5315" s="291" t="s">
        <v>2375</v>
      </c>
      <c r="D5315" s="1">
        <v>11</v>
      </c>
      <c r="E5315" s="1">
        <v>10.567511999999999</v>
      </c>
      <c r="J5315" s="64" t="s">
        <v>1244</v>
      </c>
      <c r="K5315" s="64" t="s">
        <v>1503</v>
      </c>
      <c r="L5315" s="64" t="s">
        <v>1509</v>
      </c>
      <c r="M5315" s="64">
        <v>0</v>
      </c>
      <c r="N5315" s="64" t="s">
        <v>2790</v>
      </c>
    </row>
    <row r="5316" spans="1:14" x14ac:dyDescent="0.25">
      <c r="A5316" t="s">
        <v>2286</v>
      </c>
      <c r="B5316" s="1" t="s">
        <v>2374</v>
      </c>
      <c r="C5316" s="291" t="s">
        <v>2375</v>
      </c>
      <c r="D5316" s="1">
        <v>12</v>
      </c>
      <c r="E5316" s="1">
        <v>10.567511999999999</v>
      </c>
      <c r="J5316" s="64" t="s">
        <v>1244</v>
      </c>
      <c r="K5316" s="64" t="s">
        <v>1503</v>
      </c>
      <c r="L5316" s="64" t="s">
        <v>1510</v>
      </c>
      <c r="M5316" s="64">
        <v>0</v>
      </c>
      <c r="N5316" s="64" t="s">
        <v>2791</v>
      </c>
    </row>
    <row r="5317" spans="1:14" x14ac:dyDescent="0.25">
      <c r="A5317" t="s">
        <v>2286</v>
      </c>
      <c r="B5317" s="1" t="s">
        <v>2374</v>
      </c>
      <c r="C5317" s="291" t="s">
        <v>2379</v>
      </c>
      <c r="D5317" s="1">
        <v>2</v>
      </c>
      <c r="E5317" s="1">
        <v>59.160288000000001</v>
      </c>
      <c r="J5317" s="64" t="s">
        <v>1244</v>
      </c>
      <c r="K5317" s="64" t="s">
        <v>1503</v>
      </c>
      <c r="L5317" s="64" t="s">
        <v>1511</v>
      </c>
      <c r="M5317" s="64">
        <v>0</v>
      </c>
      <c r="N5317" s="64" t="s">
        <v>2792</v>
      </c>
    </row>
    <row r="5318" spans="1:14" x14ac:dyDescent="0.25">
      <c r="A5318" t="s">
        <v>2286</v>
      </c>
      <c r="B5318" s="1" t="s">
        <v>2374</v>
      </c>
      <c r="C5318" s="291" t="s">
        <v>2379</v>
      </c>
      <c r="D5318" s="1">
        <v>3</v>
      </c>
      <c r="E5318" s="1">
        <v>53.023685999999998</v>
      </c>
      <c r="J5318" s="64" t="s">
        <v>1244</v>
      </c>
      <c r="K5318" s="64" t="s">
        <v>1503</v>
      </c>
      <c r="L5318" s="64" t="s">
        <v>1512</v>
      </c>
      <c r="M5318" s="64">
        <v>0</v>
      </c>
      <c r="N5318" s="64" t="s">
        <v>2497</v>
      </c>
    </row>
    <row r="5319" spans="1:14" x14ac:dyDescent="0.25">
      <c r="A5319" t="s">
        <v>2286</v>
      </c>
      <c r="B5319" s="1" t="s">
        <v>2374</v>
      </c>
      <c r="C5319" s="291" t="s">
        <v>2379</v>
      </c>
      <c r="D5319" s="1">
        <v>4</v>
      </c>
      <c r="E5319" s="1">
        <v>46.887084000000002</v>
      </c>
      <c r="J5319" s="64" t="s">
        <v>1244</v>
      </c>
      <c r="K5319" s="64" t="s">
        <v>1513</v>
      </c>
      <c r="L5319" s="64" t="s">
        <v>1514</v>
      </c>
      <c r="M5319" s="64">
        <v>0</v>
      </c>
      <c r="N5319" s="64" t="s">
        <v>2596</v>
      </c>
    </row>
    <row r="5320" spans="1:14" x14ac:dyDescent="0.25">
      <c r="A5320" t="s">
        <v>2286</v>
      </c>
      <c r="B5320" s="1" t="s">
        <v>2374</v>
      </c>
      <c r="C5320" s="291" t="s">
        <v>2379</v>
      </c>
      <c r="D5320" s="1">
        <v>5</v>
      </c>
      <c r="E5320" s="1">
        <v>40.750481999999998</v>
      </c>
      <c r="J5320" s="64" t="s">
        <v>1244</v>
      </c>
      <c r="K5320" s="64" t="s">
        <v>1513</v>
      </c>
      <c r="L5320" s="64" t="s">
        <v>1515</v>
      </c>
      <c r="M5320" s="64">
        <v>0</v>
      </c>
      <c r="N5320" s="64" t="s">
        <v>2765</v>
      </c>
    </row>
    <row r="5321" spans="1:14" x14ac:dyDescent="0.25">
      <c r="A5321" t="s">
        <v>2286</v>
      </c>
      <c r="B5321" s="1" t="s">
        <v>2374</v>
      </c>
      <c r="C5321" s="291" t="s">
        <v>2379</v>
      </c>
      <c r="D5321" s="1">
        <v>6</v>
      </c>
      <c r="E5321" s="1">
        <v>34.613879999999995</v>
      </c>
      <c r="J5321" s="64" t="s">
        <v>1244</v>
      </c>
      <c r="K5321" s="64" t="s">
        <v>1513</v>
      </c>
      <c r="L5321" s="64" t="s">
        <v>1516</v>
      </c>
      <c r="M5321" s="64">
        <v>0</v>
      </c>
      <c r="N5321" s="64" t="s">
        <v>2793</v>
      </c>
    </row>
    <row r="5322" spans="1:14" x14ac:dyDescent="0.25">
      <c r="A5322" t="s">
        <v>2286</v>
      </c>
      <c r="B5322" s="1" t="s">
        <v>2374</v>
      </c>
      <c r="C5322" s="291" t="s">
        <v>2379</v>
      </c>
      <c r="D5322" s="1">
        <v>7</v>
      </c>
      <c r="E5322" s="1">
        <v>32.449818</v>
      </c>
      <c r="J5322" s="64" t="s">
        <v>1244</v>
      </c>
      <c r="K5322" s="64" t="s">
        <v>1513</v>
      </c>
      <c r="L5322" s="64" t="s">
        <v>1514</v>
      </c>
      <c r="M5322" s="64">
        <v>0</v>
      </c>
      <c r="N5322" s="64" t="s">
        <v>2596</v>
      </c>
    </row>
    <row r="5323" spans="1:14" x14ac:dyDescent="0.25">
      <c r="A5323" t="s">
        <v>2286</v>
      </c>
      <c r="B5323" s="1" t="s">
        <v>2374</v>
      </c>
      <c r="C5323" s="291" t="s">
        <v>2379</v>
      </c>
      <c r="D5323" s="1">
        <v>8</v>
      </c>
      <c r="E5323" s="1">
        <v>29.455134000000001</v>
      </c>
      <c r="J5323" s="64" t="s">
        <v>1244</v>
      </c>
      <c r="K5323" s="64" t="s">
        <v>1513</v>
      </c>
      <c r="L5323" s="64" t="s">
        <v>1518</v>
      </c>
      <c r="M5323" s="64">
        <v>0</v>
      </c>
      <c r="N5323" s="64" t="s">
        <v>2481</v>
      </c>
    </row>
    <row r="5324" spans="1:14" x14ac:dyDescent="0.25">
      <c r="A5324" t="s">
        <v>2286</v>
      </c>
      <c r="B5324" s="1" t="s">
        <v>2374</v>
      </c>
      <c r="C5324" s="291" t="s">
        <v>2379</v>
      </c>
      <c r="D5324" s="1">
        <v>9</v>
      </c>
      <c r="E5324" s="1">
        <v>29.455134000000001</v>
      </c>
      <c r="J5324" s="64" t="s">
        <v>1244</v>
      </c>
      <c r="K5324" s="64" t="s">
        <v>1517</v>
      </c>
      <c r="L5324" s="64" t="s">
        <v>1519</v>
      </c>
      <c r="M5324" s="64">
        <v>0</v>
      </c>
      <c r="N5324" s="64" t="s">
        <v>2794</v>
      </c>
    </row>
    <row r="5325" spans="1:14" x14ac:dyDescent="0.25">
      <c r="A5325" t="s">
        <v>2286</v>
      </c>
      <c r="B5325" s="1" t="s">
        <v>2374</v>
      </c>
      <c r="C5325" s="291" t="s">
        <v>2379</v>
      </c>
      <c r="D5325" s="1">
        <v>10</v>
      </c>
      <c r="E5325" s="1">
        <v>29.455134000000001</v>
      </c>
      <c r="J5325" s="64" t="s">
        <v>1244</v>
      </c>
      <c r="K5325" s="64" t="s">
        <v>1517</v>
      </c>
      <c r="L5325" s="64" t="s">
        <v>1520</v>
      </c>
      <c r="M5325" s="64">
        <v>0</v>
      </c>
      <c r="N5325" s="64" t="s">
        <v>2795</v>
      </c>
    </row>
    <row r="5326" spans="1:14" x14ac:dyDescent="0.25">
      <c r="A5326" t="s">
        <v>2286</v>
      </c>
      <c r="B5326" s="1" t="s">
        <v>2374</v>
      </c>
      <c r="C5326" s="291" t="s">
        <v>2379</v>
      </c>
      <c r="D5326" s="1">
        <v>11</v>
      </c>
      <c r="E5326" s="1">
        <v>29.455134000000001</v>
      </c>
      <c r="J5326" s="64" t="s">
        <v>1244</v>
      </c>
      <c r="K5326" s="64" t="s">
        <v>1517</v>
      </c>
      <c r="L5326" s="64" t="s">
        <v>1521</v>
      </c>
      <c r="M5326" s="64">
        <v>0</v>
      </c>
      <c r="N5326" s="64" t="s">
        <v>2796</v>
      </c>
    </row>
    <row r="5327" spans="1:14" x14ac:dyDescent="0.25">
      <c r="A5327" t="s">
        <v>2286</v>
      </c>
      <c r="B5327" s="1" t="s">
        <v>2374</v>
      </c>
      <c r="C5327" s="291" t="s">
        <v>2379</v>
      </c>
      <c r="D5327" s="1">
        <v>12</v>
      </c>
      <c r="E5327" s="1">
        <v>29.455134000000001</v>
      </c>
      <c r="J5327" s="64" t="s">
        <v>1244</v>
      </c>
      <c r="K5327" s="64" t="s">
        <v>1522</v>
      </c>
      <c r="L5327" s="64" t="s">
        <v>1523</v>
      </c>
      <c r="M5327" s="64">
        <v>0</v>
      </c>
      <c r="N5327" s="64" t="s">
        <v>2797</v>
      </c>
    </row>
    <row r="5328" spans="1:14" x14ac:dyDescent="0.25">
      <c r="A5328" t="s">
        <v>2286</v>
      </c>
      <c r="B5328" s="1" t="s">
        <v>2374</v>
      </c>
      <c r="C5328" s="291" t="s">
        <v>2379</v>
      </c>
      <c r="D5328" s="1">
        <v>13</v>
      </c>
      <c r="E5328" s="1">
        <v>29.455134000000001</v>
      </c>
      <c r="J5328" s="64" t="s">
        <v>1244</v>
      </c>
      <c r="K5328" s="64" t="s">
        <v>1522</v>
      </c>
      <c r="L5328" s="64" t="s">
        <v>1524</v>
      </c>
      <c r="M5328" s="64">
        <v>0</v>
      </c>
      <c r="N5328" s="64" t="s">
        <v>2798</v>
      </c>
    </row>
    <row r="5329" spans="1:14" x14ac:dyDescent="0.25">
      <c r="A5329" t="s">
        <v>2286</v>
      </c>
      <c r="B5329" s="1" t="s">
        <v>2374</v>
      </c>
      <c r="C5329" s="291" t="s">
        <v>2377</v>
      </c>
      <c r="D5329" s="1">
        <v>2</v>
      </c>
      <c r="E5329" s="1">
        <v>34.802784000000003</v>
      </c>
      <c r="J5329" s="64" t="s">
        <v>1244</v>
      </c>
      <c r="K5329" s="64" t="s">
        <v>1522</v>
      </c>
      <c r="L5329" s="64" t="s">
        <v>1525</v>
      </c>
      <c r="M5329" s="64">
        <v>0</v>
      </c>
      <c r="N5329" s="64" t="s">
        <v>2799</v>
      </c>
    </row>
    <row r="5330" spans="1:14" x14ac:dyDescent="0.25">
      <c r="A5330" t="s">
        <v>2286</v>
      </c>
      <c r="B5330" s="1" t="s">
        <v>2374</v>
      </c>
      <c r="C5330" s="291" t="s">
        <v>2377</v>
      </c>
      <c r="D5330" s="1">
        <v>3</v>
      </c>
      <c r="E5330" s="1">
        <v>30.144078</v>
      </c>
      <c r="J5330" s="64" t="s">
        <v>1244</v>
      </c>
      <c r="K5330" s="64" t="s">
        <v>1522</v>
      </c>
      <c r="L5330" s="64" t="s">
        <v>1526</v>
      </c>
      <c r="M5330" s="64">
        <v>0</v>
      </c>
      <c r="N5330" s="64" t="s">
        <v>2800</v>
      </c>
    </row>
    <row r="5331" spans="1:14" x14ac:dyDescent="0.25">
      <c r="A5331" t="s">
        <v>2286</v>
      </c>
      <c r="B5331" s="1" t="s">
        <v>2374</v>
      </c>
      <c r="C5331" s="291" t="s">
        <v>2377</v>
      </c>
      <c r="D5331" s="1">
        <v>4</v>
      </c>
      <c r="E5331" s="1">
        <v>25.482593999999999</v>
      </c>
      <c r="J5331" s="64" t="s">
        <v>1244</v>
      </c>
      <c r="K5331" s="64" t="s">
        <v>1527</v>
      </c>
      <c r="L5331" s="64" t="s">
        <v>1528</v>
      </c>
      <c r="M5331" s="64">
        <v>0</v>
      </c>
      <c r="N5331" s="64" t="s">
        <v>2475</v>
      </c>
    </row>
    <row r="5332" spans="1:14" x14ac:dyDescent="0.25">
      <c r="A5332" t="s">
        <v>2286</v>
      </c>
      <c r="B5332" s="1" t="s">
        <v>2374</v>
      </c>
      <c r="C5332" s="291" t="s">
        <v>2377</v>
      </c>
      <c r="D5332" s="1">
        <v>5</v>
      </c>
      <c r="E5332" s="1">
        <v>20.823887999999997</v>
      </c>
      <c r="J5332" s="64" t="s">
        <v>1244</v>
      </c>
      <c r="K5332" s="64" t="s">
        <v>1529</v>
      </c>
      <c r="L5332" s="64" t="s">
        <v>1530</v>
      </c>
      <c r="M5332" s="64">
        <v>0</v>
      </c>
      <c r="N5332" s="64" t="s">
        <v>2801</v>
      </c>
    </row>
    <row r="5333" spans="1:14" x14ac:dyDescent="0.25">
      <c r="A5333" t="s">
        <v>2286</v>
      </c>
      <c r="B5333" s="1" t="s">
        <v>2374</v>
      </c>
      <c r="C5333" s="291" t="s">
        <v>2377</v>
      </c>
      <c r="D5333" s="1">
        <v>6</v>
      </c>
      <c r="E5333" s="1">
        <v>16.398534000000001</v>
      </c>
      <c r="J5333" s="64" t="s">
        <v>1244</v>
      </c>
      <c r="K5333" s="64" t="s">
        <v>1529</v>
      </c>
      <c r="L5333" s="64" t="s">
        <v>1531</v>
      </c>
      <c r="M5333" s="64">
        <v>0</v>
      </c>
      <c r="N5333" s="64" t="s">
        <v>2802</v>
      </c>
    </row>
    <row r="5334" spans="1:14" x14ac:dyDescent="0.25">
      <c r="A5334" t="s">
        <v>2286</v>
      </c>
      <c r="B5334" s="1" t="s">
        <v>2374</v>
      </c>
      <c r="C5334" s="291" t="s">
        <v>2377</v>
      </c>
      <c r="D5334" s="1">
        <v>7</v>
      </c>
      <c r="E5334" s="1">
        <v>16.398534000000001</v>
      </c>
      <c r="J5334" s="64" t="s">
        <v>1244</v>
      </c>
      <c r="K5334" s="64" t="s">
        <v>1529</v>
      </c>
      <c r="L5334" s="64" t="s">
        <v>1532</v>
      </c>
      <c r="M5334" s="64">
        <v>0</v>
      </c>
      <c r="N5334" s="64" t="s">
        <v>2566</v>
      </c>
    </row>
    <row r="5335" spans="1:14" x14ac:dyDescent="0.25">
      <c r="A5335" t="s">
        <v>2286</v>
      </c>
      <c r="B5335" s="1" t="s">
        <v>2374</v>
      </c>
      <c r="C5335" s="291" t="s">
        <v>2377</v>
      </c>
      <c r="D5335" s="1">
        <v>8</v>
      </c>
      <c r="E5335" s="1">
        <v>16.398534000000001</v>
      </c>
      <c r="J5335" s="64" t="s">
        <v>1244</v>
      </c>
      <c r="K5335" s="64" t="s">
        <v>1529</v>
      </c>
      <c r="L5335" s="64" t="s">
        <v>1533</v>
      </c>
      <c r="M5335" s="64">
        <v>0</v>
      </c>
      <c r="N5335" s="64" t="s">
        <v>2803</v>
      </c>
    </row>
    <row r="5336" spans="1:14" x14ac:dyDescent="0.25">
      <c r="A5336" t="s">
        <v>2286</v>
      </c>
      <c r="B5336" s="1" t="s">
        <v>2374</v>
      </c>
      <c r="C5336" s="291" t="s">
        <v>2377</v>
      </c>
      <c r="D5336" s="1">
        <v>9</v>
      </c>
      <c r="E5336" s="1">
        <v>16.398534000000001</v>
      </c>
      <c r="J5336" s="64" t="s">
        <v>1244</v>
      </c>
      <c r="K5336" s="64" t="s">
        <v>1529</v>
      </c>
      <c r="L5336" s="64" t="s">
        <v>1534</v>
      </c>
      <c r="M5336" s="64">
        <v>0</v>
      </c>
      <c r="N5336" s="64" t="s">
        <v>2804</v>
      </c>
    </row>
    <row r="5337" spans="1:14" x14ac:dyDescent="0.25">
      <c r="A5337" t="s">
        <v>2286</v>
      </c>
      <c r="B5337" s="1" t="s">
        <v>2374</v>
      </c>
      <c r="C5337" s="291" t="s">
        <v>2377</v>
      </c>
      <c r="D5337" s="1">
        <v>10</v>
      </c>
      <c r="E5337" s="1">
        <v>16.398534000000001</v>
      </c>
      <c r="J5337" s="64" t="s">
        <v>1244</v>
      </c>
      <c r="K5337" s="64" t="s">
        <v>1529</v>
      </c>
      <c r="L5337" s="64" t="s">
        <v>1536</v>
      </c>
      <c r="M5337" s="64">
        <v>0</v>
      </c>
      <c r="N5337" s="64" t="s">
        <v>2805</v>
      </c>
    </row>
    <row r="5338" spans="1:14" x14ac:dyDescent="0.25">
      <c r="A5338" t="s">
        <v>2286</v>
      </c>
      <c r="B5338" s="1" t="s">
        <v>2374</v>
      </c>
      <c r="C5338" s="291" t="s">
        <v>2377</v>
      </c>
      <c r="D5338" s="1">
        <v>11</v>
      </c>
      <c r="E5338" s="1">
        <v>16.398534000000001</v>
      </c>
      <c r="J5338" s="64" t="s">
        <v>1244</v>
      </c>
      <c r="K5338" s="64" t="s">
        <v>1535</v>
      </c>
      <c r="L5338" s="64" t="s">
        <v>1537</v>
      </c>
      <c r="M5338" s="64">
        <v>0</v>
      </c>
      <c r="N5338" s="64" t="s">
        <v>2801</v>
      </c>
    </row>
    <row r="5339" spans="1:14" x14ac:dyDescent="0.25">
      <c r="A5339" t="s">
        <v>2286</v>
      </c>
      <c r="B5339" s="1" t="s">
        <v>2374</v>
      </c>
      <c r="C5339" s="291" t="s">
        <v>2377</v>
      </c>
      <c r="D5339" s="1">
        <v>12</v>
      </c>
      <c r="E5339" s="1">
        <v>16.398534000000001</v>
      </c>
      <c r="J5339" s="64" t="s">
        <v>1244</v>
      </c>
      <c r="K5339" s="64" t="s">
        <v>1535</v>
      </c>
      <c r="L5339" s="64" t="s">
        <v>1538</v>
      </c>
      <c r="M5339" s="64">
        <v>0</v>
      </c>
      <c r="N5339" s="64" t="s">
        <v>2803</v>
      </c>
    </row>
    <row r="5340" spans="1:14" x14ac:dyDescent="0.25">
      <c r="A5340" t="s">
        <v>2286</v>
      </c>
      <c r="B5340" s="1" t="s">
        <v>2374</v>
      </c>
      <c r="C5340" s="291" t="s">
        <v>2378</v>
      </c>
      <c r="D5340" s="1">
        <v>2</v>
      </c>
      <c r="E5340" s="1">
        <v>55.076627999999992</v>
      </c>
      <c r="J5340" s="64" t="s">
        <v>1244</v>
      </c>
      <c r="K5340" s="64" t="s">
        <v>1535</v>
      </c>
      <c r="L5340" s="64" t="s">
        <v>1539</v>
      </c>
      <c r="M5340" s="64">
        <v>0</v>
      </c>
      <c r="N5340" s="64" t="s">
        <v>2802</v>
      </c>
    </row>
    <row r="5341" spans="1:14" x14ac:dyDescent="0.25">
      <c r="A5341" t="s">
        <v>2286</v>
      </c>
      <c r="B5341" s="1" t="s">
        <v>2374</v>
      </c>
      <c r="C5341" s="291" t="s">
        <v>2378</v>
      </c>
      <c r="D5341" s="1">
        <v>3</v>
      </c>
      <c r="E5341" s="1">
        <v>49.023365999999996</v>
      </c>
      <c r="J5341" s="64" t="s">
        <v>1244</v>
      </c>
      <c r="K5341" s="64" t="s">
        <v>1535</v>
      </c>
      <c r="L5341" s="64" t="s">
        <v>1540</v>
      </c>
      <c r="M5341" s="64">
        <v>0</v>
      </c>
      <c r="N5341" s="64" t="s">
        <v>2566</v>
      </c>
    </row>
    <row r="5342" spans="1:14" x14ac:dyDescent="0.25">
      <c r="A5342" t="s">
        <v>2286</v>
      </c>
      <c r="B5342" s="1" t="s">
        <v>2374</v>
      </c>
      <c r="C5342" s="291" t="s">
        <v>2378</v>
      </c>
      <c r="D5342" s="1">
        <v>4</v>
      </c>
      <c r="E5342" s="1">
        <v>42.972881999999998</v>
      </c>
      <c r="J5342" s="64" t="s">
        <v>1244</v>
      </c>
      <c r="K5342" s="64" t="s">
        <v>1535</v>
      </c>
      <c r="L5342" s="64" t="s">
        <v>1541</v>
      </c>
      <c r="M5342" s="64">
        <v>0</v>
      </c>
      <c r="N5342" s="64" t="s">
        <v>2804</v>
      </c>
    </row>
    <row r="5343" spans="1:14" x14ac:dyDescent="0.25">
      <c r="A5343" t="s">
        <v>2286</v>
      </c>
      <c r="B5343" s="1" t="s">
        <v>2374</v>
      </c>
      <c r="C5343" s="291" t="s">
        <v>2378</v>
      </c>
      <c r="D5343" s="1">
        <v>5</v>
      </c>
      <c r="E5343" s="1">
        <v>36.919620000000002</v>
      </c>
      <c r="J5343" s="64" t="s">
        <v>1244</v>
      </c>
      <c r="K5343" s="64" t="s">
        <v>1535</v>
      </c>
      <c r="L5343" s="64" t="s">
        <v>1542</v>
      </c>
      <c r="M5343" s="64">
        <v>0</v>
      </c>
      <c r="N5343" s="64" t="s">
        <v>2805</v>
      </c>
    </row>
    <row r="5344" spans="1:14" x14ac:dyDescent="0.25">
      <c r="A5344" t="s">
        <v>2286</v>
      </c>
      <c r="B5344" s="1" t="s">
        <v>2374</v>
      </c>
      <c r="C5344" s="291" t="s">
        <v>2378</v>
      </c>
      <c r="D5344" s="1">
        <v>6</v>
      </c>
      <c r="E5344" s="1">
        <v>31.949778000000002</v>
      </c>
      <c r="J5344" s="64" t="s">
        <v>1244</v>
      </c>
      <c r="K5344" s="64" t="s">
        <v>1543</v>
      </c>
      <c r="L5344" s="64" t="s">
        <v>1544</v>
      </c>
      <c r="M5344" s="64">
        <v>0</v>
      </c>
      <c r="N5344" s="64" t="s">
        <v>2497</v>
      </c>
    </row>
    <row r="5345" spans="1:14" x14ac:dyDescent="0.25">
      <c r="A5345" t="s">
        <v>2286</v>
      </c>
      <c r="B5345" s="1" t="s">
        <v>2374</v>
      </c>
      <c r="C5345" s="291" t="s">
        <v>2378</v>
      </c>
      <c r="D5345" s="1">
        <v>7</v>
      </c>
      <c r="E5345" s="1">
        <v>31.949778000000002</v>
      </c>
      <c r="J5345" s="64" t="s">
        <v>1244</v>
      </c>
      <c r="K5345" s="64" t="s">
        <v>1543</v>
      </c>
      <c r="L5345" s="64" t="s">
        <v>1545</v>
      </c>
      <c r="M5345" s="64">
        <v>0</v>
      </c>
      <c r="N5345" s="64" t="s">
        <v>2630</v>
      </c>
    </row>
    <row r="5346" spans="1:14" x14ac:dyDescent="0.25">
      <c r="A5346" t="s">
        <v>2286</v>
      </c>
      <c r="B5346" s="1" t="s">
        <v>2374</v>
      </c>
      <c r="C5346" s="291" t="s">
        <v>2378</v>
      </c>
      <c r="D5346" s="1">
        <v>8</v>
      </c>
      <c r="E5346" s="1">
        <v>31.949778000000002</v>
      </c>
      <c r="J5346" s="64" t="s">
        <v>1244</v>
      </c>
      <c r="K5346" s="64" t="s">
        <v>1543</v>
      </c>
      <c r="L5346" s="64" t="s">
        <v>1546</v>
      </c>
      <c r="M5346" s="64">
        <v>0</v>
      </c>
      <c r="N5346" s="64" t="s">
        <v>2786</v>
      </c>
    </row>
    <row r="5347" spans="1:14" x14ac:dyDescent="0.25">
      <c r="A5347" t="s">
        <v>2286</v>
      </c>
      <c r="B5347" s="1" t="s">
        <v>2374</v>
      </c>
      <c r="C5347" s="291" t="s">
        <v>2378</v>
      </c>
      <c r="D5347" s="1">
        <v>9</v>
      </c>
      <c r="E5347" s="1">
        <v>31.949778000000002</v>
      </c>
      <c r="J5347" s="64" t="s">
        <v>1244</v>
      </c>
      <c r="K5347" s="64" t="s">
        <v>1543</v>
      </c>
      <c r="L5347" s="64" t="s">
        <v>1547</v>
      </c>
      <c r="M5347" s="64">
        <v>0</v>
      </c>
      <c r="N5347" s="64" t="s">
        <v>2788</v>
      </c>
    </row>
    <row r="5348" spans="1:14" x14ac:dyDescent="0.25">
      <c r="A5348" t="s">
        <v>2286</v>
      </c>
      <c r="B5348" s="1" t="s">
        <v>2374</v>
      </c>
      <c r="C5348" s="291" t="s">
        <v>2378</v>
      </c>
      <c r="D5348" s="1">
        <v>10</v>
      </c>
      <c r="E5348" s="1">
        <v>31.949778000000002</v>
      </c>
      <c r="J5348" s="64" t="s">
        <v>1244</v>
      </c>
      <c r="K5348" s="64" t="s">
        <v>1548</v>
      </c>
      <c r="L5348" s="64" t="s">
        <v>1549</v>
      </c>
      <c r="M5348" s="64">
        <v>0</v>
      </c>
      <c r="N5348" s="64" t="s">
        <v>2806</v>
      </c>
    </row>
    <row r="5349" spans="1:14" x14ac:dyDescent="0.25">
      <c r="A5349" t="s">
        <v>2286</v>
      </c>
      <c r="B5349" s="1" t="s">
        <v>2374</v>
      </c>
      <c r="C5349" s="291" t="s">
        <v>2378</v>
      </c>
      <c r="D5349" s="1">
        <v>11</v>
      </c>
      <c r="E5349" s="1">
        <v>31.949778000000002</v>
      </c>
      <c r="J5349" s="64" t="s">
        <v>1244</v>
      </c>
      <c r="K5349" s="64" t="s">
        <v>1548</v>
      </c>
      <c r="L5349" s="64" t="s">
        <v>1550</v>
      </c>
      <c r="M5349" s="64">
        <v>0</v>
      </c>
      <c r="N5349" s="64" t="s">
        <v>2806</v>
      </c>
    </row>
    <row r="5350" spans="1:14" x14ac:dyDescent="0.25">
      <c r="A5350" t="s">
        <v>2286</v>
      </c>
      <c r="B5350" s="1" t="s">
        <v>2374</v>
      </c>
      <c r="C5350" s="291" t="s">
        <v>2378</v>
      </c>
      <c r="D5350" s="1">
        <v>12</v>
      </c>
      <c r="E5350" s="1">
        <v>31.949778000000002</v>
      </c>
      <c r="J5350" s="64" t="s">
        <v>1244</v>
      </c>
      <c r="K5350" s="64" t="s">
        <v>1548</v>
      </c>
      <c r="L5350" s="64" t="s">
        <v>1551</v>
      </c>
      <c r="M5350" s="64">
        <v>0</v>
      </c>
      <c r="N5350" s="64" t="s">
        <v>2445</v>
      </c>
    </row>
    <row r="5351" spans="1:14" x14ac:dyDescent="0.25">
      <c r="A5351" t="s">
        <v>2286</v>
      </c>
      <c r="B5351" s="1" t="s">
        <v>2374</v>
      </c>
      <c r="C5351" s="291" t="s">
        <v>2378</v>
      </c>
      <c r="D5351" s="1">
        <v>13</v>
      </c>
      <c r="E5351" s="1">
        <v>31.949778000000002</v>
      </c>
      <c r="J5351" s="64" t="s">
        <v>1244</v>
      </c>
      <c r="K5351" s="64" t="s">
        <v>1548</v>
      </c>
      <c r="L5351" s="64" t="s">
        <v>1552</v>
      </c>
      <c r="M5351" s="64">
        <v>0</v>
      </c>
      <c r="N5351" s="64" t="s">
        <v>2807</v>
      </c>
    </row>
    <row r="5352" spans="1:14" x14ac:dyDescent="0.25">
      <c r="A5352" t="s">
        <v>2286</v>
      </c>
      <c r="B5352" s="1" t="s">
        <v>2374</v>
      </c>
      <c r="C5352" s="291" t="s">
        <v>2380</v>
      </c>
      <c r="D5352" s="1">
        <v>2</v>
      </c>
      <c r="E5352" s="1">
        <v>113.82854999999999</v>
      </c>
      <c r="J5352" s="64" t="s">
        <v>1244</v>
      </c>
      <c r="K5352" s="64" t="s">
        <v>1548</v>
      </c>
      <c r="L5352" s="64" t="s">
        <v>1553</v>
      </c>
      <c r="M5352" s="64">
        <v>0</v>
      </c>
      <c r="N5352" s="64" t="s">
        <v>2560</v>
      </c>
    </row>
    <row r="5353" spans="1:14" x14ac:dyDescent="0.25">
      <c r="A5353" t="s">
        <v>2286</v>
      </c>
      <c r="B5353" s="1" t="s">
        <v>2374</v>
      </c>
      <c r="C5353" s="291" t="s">
        <v>2380</v>
      </c>
      <c r="D5353" s="1">
        <v>3</v>
      </c>
      <c r="E5353" s="1">
        <v>98.521769999999989</v>
      </c>
      <c r="J5353" s="64" t="s">
        <v>1244</v>
      </c>
      <c r="K5353" s="64" t="s">
        <v>1548</v>
      </c>
      <c r="L5353" s="64" t="s">
        <v>1554</v>
      </c>
      <c r="M5353" s="64">
        <v>0</v>
      </c>
      <c r="N5353" s="64" t="s">
        <v>2432</v>
      </c>
    </row>
    <row r="5354" spans="1:14" x14ac:dyDescent="0.25">
      <c r="A5354" t="s">
        <v>2286</v>
      </c>
      <c r="B5354" s="1" t="s">
        <v>2374</v>
      </c>
      <c r="C5354" s="291" t="s">
        <v>2380</v>
      </c>
      <c r="D5354" s="1">
        <v>4</v>
      </c>
      <c r="E5354" s="1">
        <v>83.21499</v>
      </c>
      <c r="J5354" s="64" t="s">
        <v>1244</v>
      </c>
      <c r="K5354" s="64" t="s">
        <v>1548</v>
      </c>
      <c r="L5354" s="64" t="s">
        <v>1555</v>
      </c>
      <c r="M5354" s="64">
        <v>0</v>
      </c>
      <c r="N5354" s="64" t="s">
        <v>2483</v>
      </c>
    </row>
    <row r="5355" spans="1:14" x14ac:dyDescent="0.25">
      <c r="A5355" t="s">
        <v>2286</v>
      </c>
      <c r="B5355" s="1" t="s">
        <v>2374</v>
      </c>
      <c r="C5355" s="291" t="s">
        <v>2380</v>
      </c>
      <c r="D5355" s="1">
        <v>5</v>
      </c>
      <c r="E5355" s="1">
        <v>67.908209999999997</v>
      </c>
      <c r="J5355" s="64" t="s">
        <v>1244</v>
      </c>
      <c r="K5355" s="64" t="s">
        <v>1548</v>
      </c>
      <c r="L5355" s="64" t="s">
        <v>1556</v>
      </c>
      <c r="M5355" s="64">
        <v>0</v>
      </c>
      <c r="N5355" s="64" t="s">
        <v>2483</v>
      </c>
    </row>
    <row r="5356" spans="1:14" x14ac:dyDescent="0.25">
      <c r="A5356" t="s">
        <v>2286</v>
      </c>
      <c r="B5356" s="1" t="s">
        <v>2374</v>
      </c>
      <c r="C5356" s="291" t="s">
        <v>2380</v>
      </c>
      <c r="D5356" s="1">
        <v>6</v>
      </c>
      <c r="E5356" s="1">
        <v>52.598652000000001</v>
      </c>
      <c r="J5356" s="64" t="s">
        <v>1244</v>
      </c>
      <c r="K5356" s="64" t="s">
        <v>1548</v>
      </c>
      <c r="L5356" s="64" t="s">
        <v>1552</v>
      </c>
      <c r="M5356" s="64">
        <v>0</v>
      </c>
      <c r="N5356" s="64" t="s">
        <v>2808</v>
      </c>
    </row>
    <row r="5357" spans="1:14" x14ac:dyDescent="0.25">
      <c r="A5357" t="s">
        <v>2286</v>
      </c>
      <c r="B5357" s="1" t="s">
        <v>2374</v>
      </c>
      <c r="C5357" s="291" t="s">
        <v>2380</v>
      </c>
      <c r="D5357" s="1">
        <v>7</v>
      </c>
      <c r="E5357" s="1">
        <v>48.403872</v>
      </c>
      <c r="J5357" s="64" t="s">
        <v>1244</v>
      </c>
      <c r="K5357" s="64" t="s">
        <v>1548</v>
      </c>
      <c r="L5357" s="64" t="s">
        <v>1551</v>
      </c>
      <c r="M5357" s="64">
        <v>0</v>
      </c>
      <c r="N5357" s="64" t="s">
        <v>2809</v>
      </c>
    </row>
    <row r="5358" spans="1:14" x14ac:dyDescent="0.25">
      <c r="A5358" t="s">
        <v>2286</v>
      </c>
      <c r="B5358" s="1" t="s">
        <v>2374</v>
      </c>
      <c r="C5358" s="291" t="s">
        <v>2380</v>
      </c>
      <c r="D5358" s="1">
        <v>8</v>
      </c>
      <c r="E5358" s="1">
        <v>48.403872</v>
      </c>
      <c r="J5358" s="64" t="s">
        <v>1244</v>
      </c>
      <c r="K5358" s="64" t="s">
        <v>1548</v>
      </c>
      <c r="L5358" s="64" t="s">
        <v>1549</v>
      </c>
      <c r="M5358" s="64">
        <v>0</v>
      </c>
      <c r="N5358" s="64" t="s">
        <v>2810</v>
      </c>
    </row>
    <row r="5359" spans="1:14" x14ac:dyDescent="0.25">
      <c r="A5359" t="s">
        <v>2286</v>
      </c>
      <c r="B5359" s="1" t="s">
        <v>2374</v>
      </c>
      <c r="C5359" s="291" t="s">
        <v>2380</v>
      </c>
      <c r="D5359" s="1">
        <v>9</v>
      </c>
      <c r="E5359" s="1">
        <v>48.403872</v>
      </c>
      <c r="J5359" s="64" t="s">
        <v>1244</v>
      </c>
      <c r="K5359" s="64" t="s">
        <v>1548</v>
      </c>
      <c r="L5359" s="64" t="s">
        <v>1550</v>
      </c>
      <c r="M5359" s="64">
        <v>0</v>
      </c>
      <c r="N5359" s="64" t="s">
        <v>2810</v>
      </c>
    </row>
    <row r="5360" spans="1:14" x14ac:dyDescent="0.25">
      <c r="A5360" t="s">
        <v>2286</v>
      </c>
      <c r="B5360" s="1" t="s">
        <v>2374</v>
      </c>
      <c r="C5360" s="291" t="s">
        <v>2380</v>
      </c>
      <c r="D5360" s="1">
        <v>10</v>
      </c>
      <c r="E5360" s="1">
        <v>48.403872</v>
      </c>
      <c r="J5360" s="64" t="s">
        <v>1244</v>
      </c>
      <c r="K5360" s="64" t="s">
        <v>1548</v>
      </c>
      <c r="L5360" s="64" t="s">
        <v>1555</v>
      </c>
      <c r="M5360" s="64">
        <v>0</v>
      </c>
      <c r="N5360" s="64" t="s">
        <v>2811</v>
      </c>
    </row>
    <row r="5361" spans="1:14" x14ac:dyDescent="0.25">
      <c r="A5361" t="s">
        <v>2286</v>
      </c>
      <c r="B5361" s="1" t="s">
        <v>2374</v>
      </c>
      <c r="C5361" s="291" t="s">
        <v>2380</v>
      </c>
      <c r="D5361" s="1">
        <v>11</v>
      </c>
      <c r="E5361" s="1">
        <v>48.403872</v>
      </c>
      <c r="J5361" s="64" t="s">
        <v>1244</v>
      </c>
      <c r="K5361" s="64" t="s">
        <v>1548</v>
      </c>
      <c r="L5361" s="64" t="s">
        <v>1556</v>
      </c>
      <c r="M5361" s="64">
        <v>0</v>
      </c>
      <c r="N5361" s="64" t="s">
        <v>2811</v>
      </c>
    </row>
    <row r="5362" spans="1:14" x14ac:dyDescent="0.25">
      <c r="A5362" t="s">
        <v>2286</v>
      </c>
      <c r="B5362" s="1" t="s">
        <v>2374</v>
      </c>
      <c r="C5362" s="291" t="s">
        <v>2380</v>
      </c>
      <c r="D5362" s="1">
        <v>12</v>
      </c>
      <c r="E5362" s="1">
        <v>48.403872</v>
      </c>
      <c r="J5362" s="64" t="s">
        <v>1244</v>
      </c>
      <c r="K5362" s="64" t="s">
        <v>1548</v>
      </c>
      <c r="L5362" s="64" t="s">
        <v>1551</v>
      </c>
      <c r="M5362" s="64">
        <v>0</v>
      </c>
      <c r="N5362" s="64" t="s">
        <v>2731</v>
      </c>
    </row>
    <row r="5363" spans="1:14" x14ac:dyDescent="0.25">
      <c r="A5363" t="s">
        <v>2286</v>
      </c>
      <c r="B5363" s="1" t="s">
        <v>2374</v>
      </c>
      <c r="C5363" s="291" t="s">
        <v>2380</v>
      </c>
      <c r="D5363" s="1">
        <v>13</v>
      </c>
      <c r="E5363" s="1">
        <v>48.403872</v>
      </c>
      <c r="J5363" s="64" t="s">
        <v>1244</v>
      </c>
      <c r="K5363" s="64" t="s">
        <v>1548</v>
      </c>
      <c r="L5363" s="64" t="s">
        <v>1552</v>
      </c>
      <c r="M5363" s="64">
        <v>0</v>
      </c>
      <c r="N5363" s="64" t="s">
        <v>2812</v>
      </c>
    </row>
    <row r="5364" spans="1:14" x14ac:dyDescent="0.25">
      <c r="A5364" t="s">
        <v>2286</v>
      </c>
      <c r="B5364" s="1" t="s">
        <v>2374</v>
      </c>
      <c r="C5364" s="291" t="s">
        <v>2381</v>
      </c>
      <c r="D5364" s="1">
        <v>2</v>
      </c>
      <c r="E5364" s="1">
        <v>79.220225999999997</v>
      </c>
      <c r="J5364" s="64" t="s">
        <v>1244</v>
      </c>
      <c r="K5364" s="64" t="s">
        <v>1548</v>
      </c>
      <c r="L5364" s="64" t="s">
        <v>1552</v>
      </c>
      <c r="M5364" s="64">
        <v>0</v>
      </c>
      <c r="N5364" s="64" t="s">
        <v>2813</v>
      </c>
    </row>
    <row r="5365" spans="1:14" x14ac:dyDescent="0.25">
      <c r="A5365" t="s">
        <v>2286</v>
      </c>
      <c r="B5365" s="1" t="s">
        <v>2374</v>
      </c>
      <c r="C5365" s="291" t="s">
        <v>2381</v>
      </c>
      <c r="D5365" s="1">
        <v>3</v>
      </c>
      <c r="E5365" s="1">
        <v>72.386345999999989</v>
      </c>
      <c r="J5365" s="64" t="s">
        <v>1244</v>
      </c>
      <c r="K5365" s="64" t="s">
        <v>1548</v>
      </c>
      <c r="L5365" s="64" t="s">
        <v>1551</v>
      </c>
      <c r="M5365" s="64">
        <v>0</v>
      </c>
      <c r="N5365" s="64" t="s">
        <v>2569</v>
      </c>
    </row>
    <row r="5366" spans="1:14" x14ac:dyDescent="0.25">
      <c r="A5366" t="s">
        <v>2286</v>
      </c>
      <c r="B5366" s="1" t="s">
        <v>2374</v>
      </c>
      <c r="C5366" s="291" t="s">
        <v>2381</v>
      </c>
      <c r="D5366" s="1">
        <v>4</v>
      </c>
      <c r="E5366" s="1">
        <v>65.549688000000003</v>
      </c>
      <c r="J5366" s="64" t="s">
        <v>1244</v>
      </c>
      <c r="K5366" s="64" t="s">
        <v>1548</v>
      </c>
      <c r="L5366" s="64" t="s">
        <v>1553</v>
      </c>
      <c r="M5366" s="64">
        <v>0</v>
      </c>
      <c r="N5366" s="64" t="s">
        <v>2433</v>
      </c>
    </row>
    <row r="5367" spans="1:14" x14ac:dyDescent="0.25">
      <c r="A5367" t="s">
        <v>2286</v>
      </c>
      <c r="B5367" s="1" t="s">
        <v>2374</v>
      </c>
      <c r="C5367" s="291" t="s">
        <v>2381</v>
      </c>
      <c r="D5367" s="1">
        <v>5</v>
      </c>
      <c r="E5367" s="1">
        <v>58.715808000000003</v>
      </c>
      <c r="J5367" s="64" t="s">
        <v>1244</v>
      </c>
      <c r="K5367" s="64" t="s">
        <v>1548</v>
      </c>
      <c r="L5367" s="64" t="s">
        <v>1554</v>
      </c>
      <c r="M5367" s="64">
        <v>0</v>
      </c>
      <c r="N5367" s="64" t="s">
        <v>2433</v>
      </c>
    </row>
    <row r="5368" spans="1:14" x14ac:dyDescent="0.25">
      <c r="A5368" t="s">
        <v>2286</v>
      </c>
      <c r="B5368" s="1" t="s">
        <v>2374</v>
      </c>
      <c r="C5368" s="291" t="s">
        <v>2381</v>
      </c>
      <c r="D5368" s="1">
        <v>6</v>
      </c>
      <c r="E5368" s="1">
        <v>51.012414</v>
      </c>
      <c r="J5368" s="64" t="s">
        <v>1244</v>
      </c>
      <c r="K5368" s="64" t="s">
        <v>1548</v>
      </c>
      <c r="L5368" s="64" t="s">
        <v>1555</v>
      </c>
      <c r="M5368" s="64">
        <v>0</v>
      </c>
      <c r="N5368" s="64" t="s">
        <v>2607</v>
      </c>
    </row>
    <row r="5369" spans="1:14" x14ac:dyDescent="0.25">
      <c r="A5369" t="s">
        <v>2286</v>
      </c>
      <c r="B5369" s="1" t="s">
        <v>2374</v>
      </c>
      <c r="C5369" s="291" t="s">
        <v>2381</v>
      </c>
      <c r="D5369" s="1">
        <v>7</v>
      </c>
      <c r="E5369" s="1">
        <v>51.012414</v>
      </c>
      <c r="J5369" s="64" t="s">
        <v>1244</v>
      </c>
      <c r="K5369" s="64" t="s">
        <v>1548</v>
      </c>
      <c r="L5369" s="64" t="s">
        <v>1556</v>
      </c>
      <c r="M5369" s="64">
        <v>0</v>
      </c>
      <c r="N5369" s="64" t="s">
        <v>2814</v>
      </c>
    </row>
    <row r="5370" spans="1:14" x14ac:dyDescent="0.25">
      <c r="A5370" t="s">
        <v>2286</v>
      </c>
      <c r="B5370" s="1" t="s">
        <v>2374</v>
      </c>
      <c r="C5370" s="291" t="s">
        <v>2381</v>
      </c>
      <c r="D5370" s="1">
        <v>8</v>
      </c>
      <c r="E5370" s="1">
        <v>47.448239999999998</v>
      </c>
      <c r="J5370" s="64" t="s">
        <v>1244</v>
      </c>
      <c r="K5370" s="64" t="s">
        <v>1548</v>
      </c>
      <c r="L5370" s="64" t="s">
        <v>1555</v>
      </c>
      <c r="M5370" s="64">
        <v>0</v>
      </c>
      <c r="N5370" s="64" t="s">
        <v>2592</v>
      </c>
    </row>
    <row r="5371" spans="1:14" x14ac:dyDescent="0.25">
      <c r="A5371" t="s">
        <v>2286</v>
      </c>
      <c r="B5371" s="1" t="s">
        <v>2374</v>
      </c>
      <c r="C5371" s="291" t="s">
        <v>2381</v>
      </c>
      <c r="D5371" s="1">
        <v>9</v>
      </c>
      <c r="E5371" s="1">
        <v>47.448239999999998</v>
      </c>
      <c r="J5371" s="64" t="s">
        <v>1244</v>
      </c>
      <c r="K5371" s="64" t="s">
        <v>1548</v>
      </c>
      <c r="L5371" s="64" t="s">
        <v>1556</v>
      </c>
      <c r="M5371" s="64">
        <v>0</v>
      </c>
      <c r="N5371" s="64" t="s">
        <v>2595</v>
      </c>
    </row>
    <row r="5372" spans="1:14" x14ac:dyDescent="0.25">
      <c r="A5372" t="s">
        <v>2286</v>
      </c>
      <c r="B5372" s="1" t="s">
        <v>2374</v>
      </c>
      <c r="C5372" s="291" t="s">
        <v>2381</v>
      </c>
      <c r="D5372" s="1">
        <v>10</v>
      </c>
      <c r="E5372" s="1">
        <v>47.448239999999998</v>
      </c>
      <c r="J5372" s="64" t="s">
        <v>1244</v>
      </c>
      <c r="K5372" s="64" t="s">
        <v>1548</v>
      </c>
      <c r="L5372" s="64" t="s">
        <v>1549</v>
      </c>
      <c r="M5372" s="64">
        <v>0</v>
      </c>
      <c r="N5372" s="64" t="s">
        <v>2645</v>
      </c>
    </row>
    <row r="5373" spans="1:14" x14ac:dyDescent="0.25">
      <c r="A5373" t="s">
        <v>2286</v>
      </c>
      <c r="B5373" s="1" t="s">
        <v>2374</v>
      </c>
      <c r="C5373" s="291" t="s">
        <v>2381</v>
      </c>
      <c r="D5373" s="1">
        <v>11</v>
      </c>
      <c r="E5373" s="1">
        <v>47.448239999999998</v>
      </c>
      <c r="J5373" s="64" t="s">
        <v>1244</v>
      </c>
      <c r="K5373" s="64" t="s">
        <v>1548</v>
      </c>
      <c r="L5373" s="64" t="s">
        <v>1550</v>
      </c>
      <c r="M5373" s="64">
        <v>0</v>
      </c>
      <c r="N5373" s="64" t="s">
        <v>2637</v>
      </c>
    </row>
    <row r="5374" spans="1:14" x14ac:dyDescent="0.25">
      <c r="A5374" t="s">
        <v>2286</v>
      </c>
      <c r="B5374" s="1" t="s">
        <v>2374</v>
      </c>
      <c r="C5374" s="291" t="s">
        <v>2381</v>
      </c>
      <c r="D5374" s="1">
        <v>12</v>
      </c>
      <c r="E5374" s="1">
        <v>47.448239999999998</v>
      </c>
      <c r="J5374" s="64" t="s">
        <v>1244</v>
      </c>
      <c r="K5374" s="64" t="s">
        <v>1548</v>
      </c>
      <c r="L5374" s="64" t="s">
        <v>1550</v>
      </c>
      <c r="M5374" s="64">
        <v>0</v>
      </c>
      <c r="N5374" s="64" t="s">
        <v>2815</v>
      </c>
    </row>
    <row r="5375" spans="1:14" x14ac:dyDescent="0.25">
      <c r="A5375" t="s">
        <v>2286</v>
      </c>
      <c r="B5375" s="1" t="s">
        <v>2374</v>
      </c>
      <c r="C5375" s="291" t="s">
        <v>2381</v>
      </c>
      <c r="D5375" s="1">
        <v>13</v>
      </c>
      <c r="E5375" s="1">
        <v>47.448239999999998</v>
      </c>
      <c r="J5375" s="64" t="s">
        <v>1244</v>
      </c>
      <c r="K5375" s="64" t="s">
        <v>1548</v>
      </c>
      <c r="L5375" s="64" t="s">
        <v>1549</v>
      </c>
      <c r="M5375" s="64">
        <v>0</v>
      </c>
      <c r="N5375" s="64" t="s">
        <v>2815</v>
      </c>
    </row>
    <row r="5376" spans="1:14" x14ac:dyDescent="0.25">
      <c r="A5376" t="s">
        <v>2286</v>
      </c>
      <c r="B5376" s="1" t="s">
        <v>2374</v>
      </c>
      <c r="C5376" s="291" t="s">
        <v>2382</v>
      </c>
      <c r="D5376" s="1">
        <v>2</v>
      </c>
      <c r="E5376" s="1">
        <v>81.895439999999994</v>
      </c>
      <c r="J5376" s="64" t="s">
        <v>1244</v>
      </c>
      <c r="K5376" s="64" t="s">
        <v>1548</v>
      </c>
      <c r="L5376" s="64" t="s">
        <v>1557</v>
      </c>
      <c r="M5376" s="64">
        <v>0</v>
      </c>
      <c r="N5376" s="64" t="s">
        <v>2816</v>
      </c>
    </row>
    <row r="5377" spans="1:14" x14ac:dyDescent="0.25">
      <c r="A5377" t="s">
        <v>2286</v>
      </c>
      <c r="B5377" s="1" t="s">
        <v>2374</v>
      </c>
      <c r="C5377" s="291" t="s">
        <v>2382</v>
      </c>
      <c r="D5377" s="1">
        <v>3</v>
      </c>
      <c r="E5377" s="1">
        <v>75.550487999999987</v>
      </c>
      <c r="J5377" s="64" t="s">
        <v>1244</v>
      </c>
      <c r="K5377" s="64" t="s">
        <v>1548</v>
      </c>
      <c r="L5377" s="64" t="s">
        <v>1562</v>
      </c>
      <c r="M5377" s="64">
        <v>0</v>
      </c>
      <c r="N5377" s="64" t="s">
        <v>2657</v>
      </c>
    </row>
    <row r="5378" spans="1:14" x14ac:dyDescent="0.25">
      <c r="A5378" t="s">
        <v>2286</v>
      </c>
      <c r="B5378" s="1" t="s">
        <v>2374</v>
      </c>
      <c r="C5378" s="291" t="s">
        <v>2382</v>
      </c>
      <c r="D5378" s="1">
        <v>4</v>
      </c>
      <c r="E5378" s="1">
        <v>69.208314000000001</v>
      </c>
      <c r="J5378" s="64" t="s">
        <v>1244</v>
      </c>
      <c r="K5378" s="64" t="s">
        <v>1548</v>
      </c>
      <c r="L5378" s="64" t="s">
        <v>1563</v>
      </c>
      <c r="M5378" s="64">
        <v>0</v>
      </c>
      <c r="N5378" s="64" t="s">
        <v>2817</v>
      </c>
    </row>
    <row r="5379" spans="1:14" x14ac:dyDescent="0.25">
      <c r="A5379" t="s">
        <v>2286</v>
      </c>
      <c r="B5379" s="1" t="s">
        <v>2374</v>
      </c>
      <c r="C5379" s="291" t="s">
        <v>2382</v>
      </c>
      <c r="D5379" s="1">
        <v>5</v>
      </c>
      <c r="E5379" s="1">
        <v>62.863361999999995</v>
      </c>
      <c r="J5379" s="64" t="s">
        <v>1244</v>
      </c>
      <c r="K5379" s="64" t="s">
        <v>1548</v>
      </c>
      <c r="L5379" s="64" t="s">
        <v>1563</v>
      </c>
      <c r="M5379" s="64">
        <v>0</v>
      </c>
      <c r="N5379" s="64" t="s">
        <v>2818</v>
      </c>
    </row>
    <row r="5380" spans="1:14" x14ac:dyDescent="0.25">
      <c r="A5380" t="s">
        <v>2286</v>
      </c>
      <c r="B5380" s="1" t="s">
        <v>2374</v>
      </c>
      <c r="C5380" s="291" t="s">
        <v>2382</v>
      </c>
      <c r="D5380" s="1">
        <v>6</v>
      </c>
      <c r="E5380" s="1">
        <v>56.521188000000002</v>
      </c>
      <c r="J5380" s="64" t="s">
        <v>1244</v>
      </c>
      <c r="K5380" s="64" t="s">
        <v>1565</v>
      </c>
      <c r="L5380" s="64" t="s">
        <v>1566</v>
      </c>
      <c r="M5380" s="64">
        <v>0</v>
      </c>
      <c r="N5380" s="64" t="s">
        <v>2728</v>
      </c>
    </row>
    <row r="5381" spans="1:14" x14ac:dyDescent="0.25">
      <c r="A5381" t="s">
        <v>2286</v>
      </c>
      <c r="B5381" s="1" t="s">
        <v>2374</v>
      </c>
      <c r="C5381" s="291" t="s">
        <v>2382</v>
      </c>
      <c r="D5381" s="1">
        <v>7</v>
      </c>
      <c r="E5381" s="1">
        <v>52.618097999999996</v>
      </c>
      <c r="J5381" s="64" t="s">
        <v>1244</v>
      </c>
      <c r="K5381" s="64" t="s">
        <v>1565</v>
      </c>
      <c r="L5381" s="64" t="s">
        <v>1567</v>
      </c>
      <c r="M5381" s="64">
        <v>0</v>
      </c>
      <c r="N5381" s="64" t="s">
        <v>2819</v>
      </c>
    </row>
    <row r="5382" spans="1:14" x14ac:dyDescent="0.25">
      <c r="A5382" t="s">
        <v>2286</v>
      </c>
      <c r="B5382" s="1" t="s">
        <v>2374</v>
      </c>
      <c r="C5382" s="291" t="s">
        <v>2382</v>
      </c>
      <c r="D5382" s="1">
        <v>8</v>
      </c>
      <c r="E5382" s="1">
        <v>48.715008000000005</v>
      </c>
      <c r="J5382" s="64" t="s">
        <v>1244</v>
      </c>
      <c r="K5382" s="64" t="s">
        <v>1565</v>
      </c>
      <c r="L5382" s="64" t="s">
        <v>1568</v>
      </c>
      <c r="M5382" s="64">
        <v>0</v>
      </c>
      <c r="N5382" s="64" t="s">
        <v>2657</v>
      </c>
    </row>
    <row r="5383" spans="1:14" x14ac:dyDescent="0.25">
      <c r="A5383" t="s">
        <v>2286</v>
      </c>
      <c r="B5383" s="1" t="s">
        <v>2374</v>
      </c>
      <c r="C5383" s="291" t="s">
        <v>2382</v>
      </c>
      <c r="D5383" s="1">
        <v>9</v>
      </c>
      <c r="E5383" s="1">
        <v>45.584201999999998</v>
      </c>
      <c r="J5383" s="64" t="s">
        <v>1244</v>
      </c>
      <c r="K5383" s="64" t="s">
        <v>1565</v>
      </c>
      <c r="L5383" s="64" t="s">
        <v>1569</v>
      </c>
      <c r="M5383" s="64">
        <v>0</v>
      </c>
      <c r="N5383" s="64" t="s">
        <v>2820</v>
      </c>
    </row>
    <row r="5384" spans="1:14" x14ac:dyDescent="0.25">
      <c r="A5384" t="s">
        <v>2286</v>
      </c>
      <c r="B5384" s="1" t="s">
        <v>2374</v>
      </c>
      <c r="C5384" s="291" t="s">
        <v>2382</v>
      </c>
      <c r="D5384" s="1">
        <v>10</v>
      </c>
      <c r="E5384" s="1">
        <v>45.584201999999998</v>
      </c>
      <c r="J5384" s="64" t="s">
        <v>1244</v>
      </c>
      <c r="K5384" s="64" t="s">
        <v>1565</v>
      </c>
      <c r="L5384" s="64" t="s">
        <v>1570</v>
      </c>
      <c r="M5384" s="64">
        <v>0</v>
      </c>
      <c r="N5384" s="64" t="s">
        <v>2560</v>
      </c>
    </row>
    <row r="5385" spans="1:14" x14ac:dyDescent="0.25">
      <c r="A5385" t="s">
        <v>2286</v>
      </c>
      <c r="B5385" s="1" t="s">
        <v>2374</v>
      </c>
      <c r="C5385" s="291" t="s">
        <v>2382</v>
      </c>
      <c r="D5385" s="1">
        <v>11</v>
      </c>
      <c r="E5385" s="1">
        <v>45.584201999999998</v>
      </c>
      <c r="J5385" s="64" t="s">
        <v>1244</v>
      </c>
      <c r="K5385" s="64" t="s">
        <v>1565</v>
      </c>
      <c r="L5385" s="64" t="s">
        <v>1571</v>
      </c>
      <c r="M5385" s="64">
        <v>0</v>
      </c>
      <c r="N5385" s="64" t="s">
        <v>2470</v>
      </c>
    </row>
    <row r="5386" spans="1:14" x14ac:dyDescent="0.25">
      <c r="A5386" t="s">
        <v>2286</v>
      </c>
      <c r="B5386" s="1" t="s">
        <v>2374</v>
      </c>
      <c r="C5386" s="291" t="s">
        <v>2382</v>
      </c>
      <c r="D5386" s="1">
        <v>12</v>
      </c>
      <c r="E5386" s="1">
        <v>45.584201999999998</v>
      </c>
      <c r="J5386" s="64" t="s">
        <v>1244</v>
      </c>
      <c r="K5386" s="64" t="s">
        <v>1565</v>
      </c>
      <c r="L5386" s="64" t="s">
        <v>1572</v>
      </c>
      <c r="M5386" s="64">
        <v>0</v>
      </c>
      <c r="N5386" s="64" t="s">
        <v>2792</v>
      </c>
    </row>
    <row r="5387" spans="1:14" x14ac:dyDescent="0.25">
      <c r="A5387" t="s">
        <v>2286</v>
      </c>
      <c r="B5387" s="1" t="s">
        <v>2374</v>
      </c>
      <c r="C5387" s="291" t="s">
        <v>2382</v>
      </c>
      <c r="D5387" s="1">
        <v>13</v>
      </c>
      <c r="E5387" s="1">
        <v>45.584201999999998</v>
      </c>
      <c r="J5387" s="64" t="s">
        <v>1244</v>
      </c>
      <c r="K5387" s="64" t="s">
        <v>1565</v>
      </c>
      <c r="L5387" s="64" t="s">
        <v>1573</v>
      </c>
      <c r="M5387" s="64">
        <v>0</v>
      </c>
      <c r="N5387" s="64" t="s">
        <v>2702</v>
      </c>
    </row>
    <row r="5388" spans="1:14" x14ac:dyDescent="0.25">
      <c r="A5388" t="s">
        <v>2286</v>
      </c>
      <c r="B5388" s="1" t="s">
        <v>2393</v>
      </c>
      <c r="C5388" s="291" t="s">
        <v>2416</v>
      </c>
      <c r="D5388" s="1">
        <v>1.5</v>
      </c>
      <c r="E5388" s="1">
        <v>1.5</v>
      </c>
      <c r="J5388" s="64" t="s">
        <v>1244</v>
      </c>
      <c r="K5388" s="64" t="s">
        <v>1565</v>
      </c>
      <c r="L5388" s="64" t="s">
        <v>1569</v>
      </c>
      <c r="M5388" s="64">
        <v>0</v>
      </c>
      <c r="N5388" s="64" t="s">
        <v>2821</v>
      </c>
    </row>
    <row r="5389" spans="1:14" x14ac:dyDescent="0.25">
      <c r="A5389" t="s">
        <v>2286</v>
      </c>
      <c r="B5389" s="1" t="s">
        <v>2393</v>
      </c>
      <c r="C5389" s="291" t="s">
        <v>2416</v>
      </c>
      <c r="D5389" s="1">
        <v>2</v>
      </c>
      <c r="E5389" s="1">
        <v>2</v>
      </c>
      <c r="J5389" s="64" t="s">
        <v>1244</v>
      </c>
      <c r="K5389" s="64" t="s">
        <v>1565</v>
      </c>
      <c r="L5389" s="64" t="s">
        <v>1568</v>
      </c>
      <c r="M5389" s="64">
        <v>0</v>
      </c>
      <c r="N5389" s="64" t="s">
        <v>2822</v>
      </c>
    </row>
    <row r="5390" spans="1:14" x14ac:dyDescent="0.25">
      <c r="A5390" t="s">
        <v>2286</v>
      </c>
      <c r="B5390" s="1" t="s">
        <v>2393</v>
      </c>
      <c r="C5390" s="291" t="s">
        <v>2416</v>
      </c>
      <c r="D5390" s="1">
        <v>2.5</v>
      </c>
      <c r="E5390" s="1">
        <v>2.5</v>
      </c>
      <c r="J5390" s="64" t="s">
        <v>1244</v>
      </c>
      <c r="K5390" s="64" t="s">
        <v>1565</v>
      </c>
      <c r="L5390" s="64" t="s">
        <v>1566</v>
      </c>
      <c r="M5390" s="64">
        <v>0</v>
      </c>
      <c r="N5390" s="64" t="s">
        <v>2671</v>
      </c>
    </row>
    <row r="5391" spans="1:14" x14ac:dyDescent="0.25">
      <c r="A5391" t="s">
        <v>2286</v>
      </c>
      <c r="B5391" s="1" t="s">
        <v>2393</v>
      </c>
      <c r="C5391" s="291" t="s">
        <v>2416</v>
      </c>
      <c r="D5391" s="1">
        <v>3</v>
      </c>
      <c r="E5391" s="1">
        <v>3</v>
      </c>
      <c r="J5391" s="64" t="s">
        <v>1244</v>
      </c>
      <c r="K5391" s="64" t="s">
        <v>1565</v>
      </c>
      <c r="L5391" s="64" t="s">
        <v>1567</v>
      </c>
      <c r="M5391" s="64">
        <v>0</v>
      </c>
      <c r="N5391" s="64" t="s">
        <v>2512</v>
      </c>
    </row>
    <row r="5392" spans="1:14" x14ac:dyDescent="0.25">
      <c r="A5392" t="s">
        <v>2286</v>
      </c>
      <c r="B5392" s="1" t="s">
        <v>2393</v>
      </c>
      <c r="C5392" s="291" t="s">
        <v>2416</v>
      </c>
      <c r="D5392" s="1">
        <v>4</v>
      </c>
      <c r="E5392" s="1">
        <v>4</v>
      </c>
      <c r="J5392" s="64" t="s">
        <v>1244</v>
      </c>
      <c r="K5392" s="64" t="s">
        <v>1565</v>
      </c>
      <c r="L5392" s="64" t="s">
        <v>1572</v>
      </c>
      <c r="M5392" s="64">
        <v>0</v>
      </c>
      <c r="N5392" s="64" t="s">
        <v>2823</v>
      </c>
    </row>
    <row r="5393" spans="1:14" x14ac:dyDescent="0.25">
      <c r="A5393" t="s">
        <v>2286</v>
      </c>
      <c r="B5393" s="1" t="s">
        <v>2393</v>
      </c>
      <c r="C5393" s="291" t="s">
        <v>2416</v>
      </c>
      <c r="D5393" s="1">
        <v>5</v>
      </c>
      <c r="E5393" s="1">
        <v>5</v>
      </c>
      <c r="J5393" s="64" t="s">
        <v>1244</v>
      </c>
      <c r="K5393" s="64" t="s">
        <v>1565</v>
      </c>
      <c r="L5393" s="64" t="s">
        <v>1573</v>
      </c>
      <c r="M5393" s="64">
        <v>0</v>
      </c>
      <c r="N5393" s="64" t="s">
        <v>2824</v>
      </c>
    </row>
    <row r="5394" spans="1:14" x14ac:dyDescent="0.25">
      <c r="A5394" t="s">
        <v>2286</v>
      </c>
      <c r="B5394" s="1" t="s">
        <v>2393</v>
      </c>
      <c r="C5394" s="291" t="s">
        <v>2416</v>
      </c>
      <c r="D5394" s="1">
        <v>6</v>
      </c>
      <c r="E5394" s="1">
        <v>6</v>
      </c>
      <c r="J5394" s="64" t="s">
        <v>1244</v>
      </c>
      <c r="K5394" s="64" t="s">
        <v>1565</v>
      </c>
      <c r="L5394" s="64" t="s">
        <v>1568</v>
      </c>
      <c r="M5394" s="64">
        <v>0</v>
      </c>
      <c r="N5394" s="64" t="s">
        <v>2825</v>
      </c>
    </row>
    <row r="5395" spans="1:14" x14ac:dyDescent="0.25">
      <c r="A5395" t="s">
        <v>2286</v>
      </c>
      <c r="B5395" s="1" t="s">
        <v>2393</v>
      </c>
      <c r="C5395" s="291" t="s">
        <v>83</v>
      </c>
      <c r="D5395" s="1">
        <v>2</v>
      </c>
      <c r="E5395" s="1">
        <v>2</v>
      </c>
      <c r="J5395" s="64" t="s">
        <v>1244</v>
      </c>
      <c r="K5395" s="64" t="s">
        <v>1565</v>
      </c>
      <c r="L5395" s="64" t="s">
        <v>1569</v>
      </c>
      <c r="M5395" s="64">
        <v>0</v>
      </c>
      <c r="N5395" s="64" t="s">
        <v>2802</v>
      </c>
    </row>
    <row r="5396" spans="1:14" x14ac:dyDescent="0.25">
      <c r="A5396" t="s">
        <v>2286</v>
      </c>
      <c r="B5396" s="1" t="s">
        <v>2393</v>
      </c>
      <c r="C5396" s="291" t="s">
        <v>83</v>
      </c>
      <c r="D5396" s="1">
        <v>2.5</v>
      </c>
      <c r="E5396" s="1">
        <v>2.5</v>
      </c>
      <c r="J5396" s="64" t="s">
        <v>1244</v>
      </c>
      <c r="K5396" s="64" t="s">
        <v>1565</v>
      </c>
      <c r="L5396" s="64" t="s">
        <v>1569</v>
      </c>
      <c r="M5396" s="64">
        <v>0</v>
      </c>
      <c r="N5396" s="64" t="s">
        <v>2682</v>
      </c>
    </row>
    <row r="5397" spans="1:14" x14ac:dyDescent="0.25">
      <c r="A5397" t="s">
        <v>2286</v>
      </c>
      <c r="B5397" s="1" t="s">
        <v>2393</v>
      </c>
      <c r="C5397" s="291" t="s">
        <v>83</v>
      </c>
      <c r="D5397" s="1">
        <v>3</v>
      </c>
      <c r="E5397" s="1">
        <v>3</v>
      </c>
      <c r="J5397" s="64" t="s">
        <v>1244</v>
      </c>
      <c r="K5397" s="64" t="s">
        <v>1565</v>
      </c>
      <c r="L5397" s="64" t="s">
        <v>1568</v>
      </c>
      <c r="M5397" s="64">
        <v>0</v>
      </c>
      <c r="N5397" s="64" t="s">
        <v>2826</v>
      </c>
    </row>
    <row r="5398" spans="1:14" x14ac:dyDescent="0.25">
      <c r="A5398" t="s">
        <v>2286</v>
      </c>
      <c r="B5398" s="1" t="s">
        <v>2393</v>
      </c>
      <c r="C5398" s="291" t="s">
        <v>83</v>
      </c>
      <c r="D5398" s="1">
        <v>3.5</v>
      </c>
      <c r="E5398" s="1">
        <v>3.5</v>
      </c>
      <c r="J5398" s="64" t="s">
        <v>1244</v>
      </c>
      <c r="K5398" s="64" t="s">
        <v>1565</v>
      </c>
      <c r="L5398" s="64" t="s">
        <v>1570</v>
      </c>
      <c r="M5398" s="64">
        <v>0</v>
      </c>
      <c r="N5398" s="64" t="s">
        <v>2560</v>
      </c>
    </row>
    <row r="5399" spans="1:14" x14ac:dyDescent="0.25">
      <c r="A5399" t="s">
        <v>2286</v>
      </c>
      <c r="B5399" s="1" t="s">
        <v>2393</v>
      </c>
      <c r="C5399" s="291" t="s">
        <v>83</v>
      </c>
      <c r="D5399" s="1">
        <v>4</v>
      </c>
      <c r="E5399" s="1">
        <v>4</v>
      </c>
      <c r="J5399" s="64" t="s">
        <v>1244</v>
      </c>
      <c r="K5399" s="64" t="s">
        <v>1565</v>
      </c>
      <c r="L5399" s="64" t="s">
        <v>1571</v>
      </c>
      <c r="M5399" s="64">
        <v>0</v>
      </c>
      <c r="N5399" s="64" t="s">
        <v>2496</v>
      </c>
    </row>
    <row r="5400" spans="1:14" x14ac:dyDescent="0.25">
      <c r="A5400" t="s">
        <v>2286</v>
      </c>
      <c r="B5400" s="1" t="s">
        <v>2393</v>
      </c>
      <c r="C5400" s="291" t="s">
        <v>83</v>
      </c>
      <c r="D5400" s="1">
        <v>5</v>
      </c>
      <c r="E5400" s="1">
        <v>5</v>
      </c>
      <c r="J5400" s="64" t="s">
        <v>1244</v>
      </c>
      <c r="K5400" s="64" t="s">
        <v>1565</v>
      </c>
      <c r="L5400" s="64" t="s">
        <v>1572</v>
      </c>
      <c r="M5400" s="64">
        <v>0</v>
      </c>
      <c r="N5400" s="64" t="s">
        <v>2824</v>
      </c>
    </row>
    <row r="5401" spans="1:14" x14ac:dyDescent="0.25">
      <c r="A5401" t="s">
        <v>2286</v>
      </c>
      <c r="B5401" s="1" t="s">
        <v>2393</v>
      </c>
      <c r="C5401" s="291" t="s">
        <v>83</v>
      </c>
      <c r="D5401" s="1">
        <v>6</v>
      </c>
      <c r="E5401" s="1">
        <v>6</v>
      </c>
      <c r="J5401" s="64" t="s">
        <v>1244</v>
      </c>
      <c r="K5401" s="64" t="s">
        <v>1565</v>
      </c>
      <c r="L5401" s="64" t="s">
        <v>1573</v>
      </c>
      <c r="M5401" s="64">
        <v>0</v>
      </c>
      <c r="N5401" s="64" t="s">
        <v>2827</v>
      </c>
    </row>
    <row r="5402" spans="1:14" x14ac:dyDescent="0.25">
      <c r="A5402" t="s">
        <v>2286</v>
      </c>
      <c r="B5402" s="1" t="s">
        <v>2393</v>
      </c>
      <c r="C5402" s="291" t="s">
        <v>83</v>
      </c>
      <c r="D5402" s="1">
        <v>8</v>
      </c>
      <c r="E5402" s="1">
        <v>8</v>
      </c>
      <c r="J5402" s="64" t="s">
        <v>1244</v>
      </c>
      <c r="K5402" s="64" t="s">
        <v>1565</v>
      </c>
      <c r="L5402" s="64" t="s">
        <v>1572</v>
      </c>
      <c r="M5402" s="64">
        <v>0</v>
      </c>
      <c r="N5402" s="64" t="s">
        <v>2595</v>
      </c>
    </row>
    <row r="5403" spans="1:14" x14ac:dyDescent="0.25">
      <c r="A5403" t="s">
        <v>2286</v>
      </c>
      <c r="B5403" s="1" t="s">
        <v>2393</v>
      </c>
      <c r="C5403" s="291" t="s">
        <v>83</v>
      </c>
      <c r="D5403" s="1">
        <v>11</v>
      </c>
      <c r="E5403" s="1">
        <v>11</v>
      </c>
      <c r="J5403" s="64" t="s">
        <v>1244</v>
      </c>
      <c r="K5403" s="64" t="s">
        <v>1565</v>
      </c>
      <c r="L5403" s="64" t="s">
        <v>1573</v>
      </c>
      <c r="M5403" s="64">
        <v>0</v>
      </c>
      <c r="N5403" s="64" t="s">
        <v>2824</v>
      </c>
    </row>
    <row r="5404" spans="1:14" x14ac:dyDescent="0.25">
      <c r="A5404" t="s">
        <v>2286</v>
      </c>
      <c r="B5404" s="1" t="s">
        <v>2393</v>
      </c>
      <c r="C5404" s="291" t="s">
        <v>2417</v>
      </c>
      <c r="D5404" s="1">
        <v>3</v>
      </c>
      <c r="E5404" s="1">
        <v>3</v>
      </c>
      <c r="J5404" s="64" t="s">
        <v>1244</v>
      </c>
      <c r="K5404" s="64" t="s">
        <v>1565</v>
      </c>
      <c r="L5404" s="64" t="s">
        <v>1566</v>
      </c>
      <c r="M5404" s="64">
        <v>0</v>
      </c>
      <c r="N5404" s="64" t="s">
        <v>2520</v>
      </c>
    </row>
    <row r="5405" spans="1:14" x14ac:dyDescent="0.25">
      <c r="A5405" t="s">
        <v>2286</v>
      </c>
      <c r="B5405" s="1" t="s">
        <v>2393</v>
      </c>
      <c r="C5405" s="291" t="s">
        <v>2417</v>
      </c>
      <c r="D5405" s="1">
        <v>4</v>
      </c>
      <c r="E5405" s="1">
        <v>4</v>
      </c>
      <c r="J5405" s="64" t="s">
        <v>1244</v>
      </c>
      <c r="K5405" s="64" t="s">
        <v>1565</v>
      </c>
      <c r="L5405" s="64" t="s">
        <v>1567</v>
      </c>
      <c r="M5405" s="64">
        <v>0</v>
      </c>
      <c r="N5405" s="64" t="s">
        <v>2632</v>
      </c>
    </row>
    <row r="5406" spans="1:14" x14ac:dyDescent="0.25">
      <c r="A5406" t="s">
        <v>2286</v>
      </c>
      <c r="B5406" s="1" t="s">
        <v>2393</v>
      </c>
      <c r="C5406" s="291" t="s">
        <v>2417</v>
      </c>
      <c r="D5406" s="1">
        <v>5</v>
      </c>
      <c r="E5406" s="1">
        <v>5</v>
      </c>
      <c r="J5406" s="64" t="s">
        <v>1244</v>
      </c>
      <c r="K5406" s="64" t="s">
        <v>1565</v>
      </c>
      <c r="L5406" s="64" t="s">
        <v>1567</v>
      </c>
      <c r="M5406" s="64">
        <v>0</v>
      </c>
      <c r="N5406" s="64" t="s">
        <v>2810</v>
      </c>
    </row>
    <row r="5407" spans="1:14" x14ac:dyDescent="0.25">
      <c r="A5407" t="s">
        <v>2286</v>
      </c>
      <c r="B5407" s="1" t="s">
        <v>2393</v>
      </c>
      <c r="C5407" s="291" t="s">
        <v>2417</v>
      </c>
      <c r="D5407" s="1">
        <v>6</v>
      </c>
      <c r="E5407" s="1">
        <v>6</v>
      </c>
      <c r="J5407" s="64" t="s">
        <v>1244</v>
      </c>
      <c r="K5407" s="64" t="s">
        <v>1565</v>
      </c>
      <c r="L5407" s="64" t="s">
        <v>1566</v>
      </c>
      <c r="M5407" s="64">
        <v>0</v>
      </c>
      <c r="N5407" s="64" t="s">
        <v>2637</v>
      </c>
    </row>
    <row r="5408" spans="1:14" x14ac:dyDescent="0.25">
      <c r="A5408" t="s">
        <v>2286</v>
      </c>
      <c r="B5408" s="1" t="s">
        <v>2393</v>
      </c>
      <c r="C5408" s="291" t="s">
        <v>2417</v>
      </c>
      <c r="D5408" s="1">
        <v>7</v>
      </c>
      <c r="E5408" s="1">
        <v>7</v>
      </c>
      <c r="J5408" s="64" t="s">
        <v>1244</v>
      </c>
      <c r="K5408" s="64" t="s">
        <v>1565</v>
      </c>
      <c r="L5408" s="64" t="s">
        <v>1574</v>
      </c>
      <c r="M5408" s="64">
        <v>0</v>
      </c>
      <c r="N5408" s="64" t="s">
        <v>2828</v>
      </c>
    </row>
    <row r="5409" spans="1:14" x14ac:dyDescent="0.25">
      <c r="A5409" t="s">
        <v>2286</v>
      </c>
      <c r="B5409" s="1" t="s">
        <v>2393</v>
      </c>
      <c r="C5409" s="291" t="s">
        <v>2417</v>
      </c>
      <c r="D5409" s="1">
        <v>8</v>
      </c>
      <c r="E5409" s="1">
        <v>8</v>
      </c>
      <c r="J5409" s="64" t="s">
        <v>1244</v>
      </c>
      <c r="K5409" s="64" t="s">
        <v>1565</v>
      </c>
      <c r="L5409" s="64" t="s">
        <v>1579</v>
      </c>
      <c r="M5409" s="64">
        <v>0</v>
      </c>
      <c r="N5409" s="64" t="s">
        <v>2609</v>
      </c>
    </row>
    <row r="5410" spans="1:14" x14ac:dyDescent="0.25">
      <c r="A5410" t="s">
        <v>2286</v>
      </c>
      <c r="B5410" s="1" t="s">
        <v>2393</v>
      </c>
      <c r="C5410" s="291" t="s">
        <v>2417</v>
      </c>
      <c r="D5410" s="1">
        <v>10</v>
      </c>
      <c r="E5410" s="1">
        <v>10</v>
      </c>
      <c r="J5410" s="64" t="s">
        <v>1244</v>
      </c>
      <c r="K5410" s="64" t="s">
        <v>1565</v>
      </c>
      <c r="L5410" s="64" t="s">
        <v>1579</v>
      </c>
      <c r="M5410" s="64">
        <v>0</v>
      </c>
      <c r="N5410" s="64" t="s">
        <v>2829</v>
      </c>
    </row>
    <row r="5411" spans="1:14" x14ac:dyDescent="0.25">
      <c r="A5411" t="s">
        <v>2286</v>
      </c>
      <c r="B5411" s="1" t="s">
        <v>2393</v>
      </c>
      <c r="C5411" s="291" t="s">
        <v>2417</v>
      </c>
      <c r="D5411" s="1">
        <v>13</v>
      </c>
      <c r="E5411" s="1">
        <v>13</v>
      </c>
      <c r="J5411" s="64" t="s">
        <v>1244</v>
      </c>
      <c r="K5411" s="64" t="s">
        <v>1565</v>
      </c>
      <c r="L5411" s="64" t="s">
        <v>1580</v>
      </c>
      <c r="M5411" s="64">
        <v>0</v>
      </c>
      <c r="N5411" s="64" t="s">
        <v>2830</v>
      </c>
    </row>
    <row r="5412" spans="1:14" x14ac:dyDescent="0.25">
      <c r="A5412" t="s">
        <v>2286</v>
      </c>
      <c r="B5412" s="1" t="s">
        <v>2393</v>
      </c>
      <c r="C5412" s="291" t="s">
        <v>2417</v>
      </c>
      <c r="D5412" s="1">
        <v>20</v>
      </c>
      <c r="E5412" s="1">
        <v>20</v>
      </c>
      <c r="J5412" s="64" t="s">
        <v>1244</v>
      </c>
      <c r="K5412" s="64" t="s">
        <v>1565</v>
      </c>
      <c r="L5412" s="64" t="s">
        <v>1580</v>
      </c>
      <c r="M5412" s="64">
        <v>0</v>
      </c>
      <c r="N5412" s="64" t="s">
        <v>2527</v>
      </c>
    </row>
    <row r="5413" spans="1:14" x14ac:dyDescent="0.25">
      <c r="A5413" t="s">
        <v>2286</v>
      </c>
      <c r="B5413" s="1" t="s">
        <v>2393</v>
      </c>
      <c r="C5413" s="291" t="s">
        <v>2412</v>
      </c>
      <c r="D5413" s="1">
        <v>4</v>
      </c>
      <c r="E5413" s="1">
        <v>4</v>
      </c>
      <c r="J5413" s="64" t="s">
        <v>1244</v>
      </c>
      <c r="K5413" s="64" t="s">
        <v>1565</v>
      </c>
      <c r="L5413" s="64" t="s">
        <v>1580</v>
      </c>
      <c r="M5413" s="64">
        <v>0</v>
      </c>
      <c r="N5413" s="64" t="s">
        <v>2444</v>
      </c>
    </row>
    <row r="5414" spans="1:14" x14ac:dyDescent="0.25">
      <c r="A5414" t="s">
        <v>2286</v>
      </c>
      <c r="B5414" s="1" t="s">
        <v>2393</v>
      </c>
      <c r="C5414" s="291" t="s">
        <v>2412</v>
      </c>
      <c r="D5414" s="1">
        <v>5</v>
      </c>
      <c r="E5414" s="1">
        <v>5</v>
      </c>
      <c r="J5414" s="64" t="s">
        <v>1244</v>
      </c>
      <c r="K5414" s="64" t="s">
        <v>1565</v>
      </c>
      <c r="L5414" s="64" t="s">
        <v>1580</v>
      </c>
      <c r="M5414" s="64">
        <v>0</v>
      </c>
      <c r="N5414" s="64" t="s">
        <v>2831</v>
      </c>
    </row>
    <row r="5415" spans="1:14" x14ac:dyDescent="0.25">
      <c r="A5415" t="s">
        <v>2286</v>
      </c>
      <c r="B5415" s="1" t="s">
        <v>2393</v>
      </c>
      <c r="C5415" s="291" t="s">
        <v>2412</v>
      </c>
      <c r="D5415" s="1">
        <v>6</v>
      </c>
      <c r="E5415" s="1">
        <v>6</v>
      </c>
      <c r="J5415" s="64" t="s">
        <v>1244</v>
      </c>
      <c r="K5415" s="64" t="s">
        <v>1582</v>
      </c>
      <c r="L5415" s="64" t="s">
        <v>1583</v>
      </c>
      <c r="M5415" s="64">
        <v>0</v>
      </c>
      <c r="N5415" s="64" t="s">
        <v>2806</v>
      </c>
    </row>
    <row r="5416" spans="1:14" x14ac:dyDescent="0.25">
      <c r="A5416" t="s">
        <v>2286</v>
      </c>
      <c r="B5416" s="1" t="s">
        <v>2393</v>
      </c>
      <c r="C5416" s="291" t="s">
        <v>2412</v>
      </c>
      <c r="D5416" s="1">
        <v>7</v>
      </c>
      <c r="E5416" s="1">
        <v>7</v>
      </c>
      <c r="J5416" s="64" t="s">
        <v>1244</v>
      </c>
      <c r="K5416" s="64" t="s">
        <v>1582</v>
      </c>
      <c r="L5416" s="64" t="s">
        <v>1584</v>
      </c>
      <c r="M5416" s="64">
        <v>0</v>
      </c>
      <c r="N5416" s="64" t="s">
        <v>2806</v>
      </c>
    </row>
    <row r="5417" spans="1:14" x14ac:dyDescent="0.25">
      <c r="A5417" t="s">
        <v>2286</v>
      </c>
      <c r="B5417" s="1" t="s">
        <v>2393</v>
      </c>
      <c r="C5417" s="291" t="s">
        <v>2412</v>
      </c>
      <c r="D5417" s="1">
        <v>9</v>
      </c>
      <c r="E5417" s="1">
        <v>9</v>
      </c>
      <c r="J5417" s="64" t="s">
        <v>1244</v>
      </c>
      <c r="K5417" s="64" t="s">
        <v>1582</v>
      </c>
      <c r="L5417" s="64" t="s">
        <v>1585</v>
      </c>
      <c r="M5417" s="64">
        <v>0</v>
      </c>
      <c r="N5417" s="64" t="s">
        <v>2445</v>
      </c>
    </row>
    <row r="5418" spans="1:14" x14ac:dyDescent="0.25">
      <c r="A5418" t="s">
        <v>2286</v>
      </c>
      <c r="B5418" s="1" t="s">
        <v>2393</v>
      </c>
      <c r="C5418" s="291" t="s">
        <v>2412</v>
      </c>
      <c r="D5418" s="1">
        <v>11</v>
      </c>
      <c r="E5418" s="1">
        <v>11</v>
      </c>
      <c r="J5418" s="64" t="s">
        <v>1244</v>
      </c>
      <c r="K5418" s="64" t="s">
        <v>1582</v>
      </c>
      <c r="L5418" s="64" t="s">
        <v>1586</v>
      </c>
      <c r="M5418" s="64">
        <v>0</v>
      </c>
      <c r="N5418" s="64" t="s">
        <v>2807</v>
      </c>
    </row>
    <row r="5419" spans="1:14" x14ac:dyDescent="0.25">
      <c r="A5419" t="s">
        <v>2286</v>
      </c>
      <c r="B5419" s="1" t="s">
        <v>2393</v>
      </c>
      <c r="C5419" s="291" t="s">
        <v>2412</v>
      </c>
      <c r="D5419" s="1">
        <v>13</v>
      </c>
      <c r="E5419" s="1">
        <v>13</v>
      </c>
      <c r="J5419" s="64" t="s">
        <v>1244</v>
      </c>
      <c r="K5419" s="64" t="s">
        <v>1582</v>
      </c>
      <c r="L5419" s="64" t="s">
        <v>1587</v>
      </c>
      <c r="M5419" s="64">
        <v>0</v>
      </c>
      <c r="N5419" s="64" t="s">
        <v>2560</v>
      </c>
    </row>
    <row r="5420" spans="1:14" x14ac:dyDescent="0.25">
      <c r="A5420" t="s">
        <v>2286</v>
      </c>
      <c r="B5420" s="1" t="s">
        <v>2393</v>
      </c>
      <c r="C5420" s="291" t="s">
        <v>2412</v>
      </c>
      <c r="D5420" s="1">
        <v>18</v>
      </c>
      <c r="E5420" s="1">
        <v>18</v>
      </c>
      <c r="J5420" s="64" t="s">
        <v>1244</v>
      </c>
      <c r="K5420" s="64" t="s">
        <v>1582</v>
      </c>
      <c r="L5420" s="64" t="s">
        <v>1588</v>
      </c>
      <c r="M5420" s="64">
        <v>0</v>
      </c>
      <c r="N5420" s="64" t="s">
        <v>2432</v>
      </c>
    </row>
    <row r="5421" spans="1:14" x14ac:dyDescent="0.25">
      <c r="A5421" t="s">
        <v>2286</v>
      </c>
      <c r="B5421" s="1" t="s">
        <v>2393</v>
      </c>
      <c r="C5421" s="291" t="s">
        <v>2412</v>
      </c>
      <c r="D5421" s="1">
        <v>26</v>
      </c>
      <c r="E5421" s="1">
        <v>26</v>
      </c>
      <c r="J5421" s="64" t="s">
        <v>1244</v>
      </c>
      <c r="K5421" s="64" t="s">
        <v>1582</v>
      </c>
      <c r="L5421" s="64" t="s">
        <v>1589</v>
      </c>
      <c r="M5421" s="64">
        <v>0</v>
      </c>
      <c r="N5421" s="64" t="s">
        <v>2483</v>
      </c>
    </row>
    <row r="5422" spans="1:14" x14ac:dyDescent="0.25">
      <c r="A5422" t="s">
        <v>2286</v>
      </c>
      <c r="B5422" s="1" t="s">
        <v>2393</v>
      </c>
      <c r="C5422" s="291" t="s">
        <v>2413</v>
      </c>
      <c r="D5422" s="1">
        <v>7</v>
      </c>
      <c r="E5422" s="1">
        <v>7</v>
      </c>
      <c r="J5422" s="64" t="s">
        <v>1244</v>
      </c>
      <c r="K5422" s="64" t="s">
        <v>1582</v>
      </c>
      <c r="L5422" s="64" t="s">
        <v>1590</v>
      </c>
      <c r="M5422" s="64">
        <v>0</v>
      </c>
      <c r="N5422" s="64" t="s">
        <v>2483</v>
      </c>
    </row>
    <row r="5423" spans="1:14" x14ac:dyDescent="0.25">
      <c r="A5423" t="s">
        <v>2286</v>
      </c>
      <c r="B5423" s="1" t="s">
        <v>2393</v>
      </c>
      <c r="C5423" s="291" t="s">
        <v>2413</v>
      </c>
      <c r="D5423" s="1">
        <v>8</v>
      </c>
      <c r="E5423" s="1">
        <v>8</v>
      </c>
      <c r="J5423" s="64" t="s">
        <v>1244</v>
      </c>
      <c r="K5423" s="64" t="s">
        <v>1582</v>
      </c>
      <c r="L5423" s="64" t="s">
        <v>1586</v>
      </c>
      <c r="M5423" s="64">
        <v>0</v>
      </c>
      <c r="N5423" s="64" t="s">
        <v>2808</v>
      </c>
    </row>
    <row r="5424" spans="1:14" x14ac:dyDescent="0.25">
      <c r="A5424" t="s">
        <v>2286</v>
      </c>
      <c r="B5424" s="1" t="s">
        <v>2393</v>
      </c>
      <c r="C5424" s="291" t="s">
        <v>2413</v>
      </c>
      <c r="D5424" s="1">
        <v>10</v>
      </c>
      <c r="E5424" s="1">
        <v>10</v>
      </c>
      <c r="J5424" s="64" t="s">
        <v>1244</v>
      </c>
      <c r="K5424" s="64" t="s">
        <v>1582</v>
      </c>
      <c r="L5424" s="64" t="s">
        <v>1585</v>
      </c>
      <c r="M5424" s="64">
        <v>0</v>
      </c>
      <c r="N5424" s="64" t="s">
        <v>2809</v>
      </c>
    </row>
    <row r="5425" spans="1:14" x14ac:dyDescent="0.25">
      <c r="A5425" t="s">
        <v>2286</v>
      </c>
      <c r="B5425" s="1" t="s">
        <v>2393</v>
      </c>
      <c r="C5425" s="291" t="s">
        <v>2413</v>
      </c>
      <c r="D5425" s="1">
        <v>12</v>
      </c>
      <c r="E5425" s="1">
        <v>12</v>
      </c>
      <c r="J5425" s="64" t="s">
        <v>1244</v>
      </c>
      <c r="K5425" s="64" t="s">
        <v>1582</v>
      </c>
      <c r="L5425" s="64" t="s">
        <v>1583</v>
      </c>
      <c r="M5425" s="64">
        <v>0</v>
      </c>
      <c r="N5425" s="64" t="s">
        <v>2810</v>
      </c>
    </row>
    <row r="5426" spans="1:14" x14ac:dyDescent="0.25">
      <c r="A5426" t="s">
        <v>2286</v>
      </c>
      <c r="B5426" s="1" t="s">
        <v>2393</v>
      </c>
      <c r="C5426" s="291" t="s">
        <v>2413</v>
      </c>
      <c r="D5426" s="1">
        <v>14</v>
      </c>
      <c r="E5426" s="1">
        <v>14</v>
      </c>
      <c r="J5426" s="64" t="s">
        <v>1244</v>
      </c>
      <c r="K5426" s="64" t="s">
        <v>1582</v>
      </c>
      <c r="L5426" s="64" t="s">
        <v>1584</v>
      </c>
      <c r="M5426" s="64">
        <v>0</v>
      </c>
      <c r="N5426" s="64" t="s">
        <v>2810</v>
      </c>
    </row>
    <row r="5427" spans="1:14" x14ac:dyDescent="0.25">
      <c r="A5427" t="s">
        <v>2286</v>
      </c>
      <c r="B5427" s="1" t="s">
        <v>2393</v>
      </c>
      <c r="C5427" s="291" t="s">
        <v>2413</v>
      </c>
      <c r="D5427" s="1">
        <v>16</v>
      </c>
      <c r="E5427" s="1">
        <v>16</v>
      </c>
      <c r="J5427" s="64" t="s">
        <v>1244</v>
      </c>
      <c r="K5427" s="64" t="s">
        <v>1582</v>
      </c>
      <c r="L5427" s="64" t="s">
        <v>1589</v>
      </c>
      <c r="M5427" s="64">
        <v>0</v>
      </c>
      <c r="N5427" s="64" t="s">
        <v>2811</v>
      </c>
    </row>
    <row r="5428" spans="1:14" x14ac:dyDescent="0.25">
      <c r="A5428" t="s">
        <v>2286</v>
      </c>
      <c r="B5428" s="1" t="s">
        <v>2393</v>
      </c>
      <c r="C5428" s="291" t="s">
        <v>2413</v>
      </c>
      <c r="D5428" s="1">
        <v>20</v>
      </c>
      <c r="E5428" s="1">
        <v>20</v>
      </c>
      <c r="J5428" s="64" t="s">
        <v>1244</v>
      </c>
      <c r="K5428" s="64" t="s">
        <v>1582</v>
      </c>
      <c r="L5428" s="64" t="s">
        <v>1590</v>
      </c>
      <c r="M5428" s="64">
        <v>0</v>
      </c>
      <c r="N5428" s="64" t="s">
        <v>2811</v>
      </c>
    </row>
    <row r="5429" spans="1:14" x14ac:dyDescent="0.25">
      <c r="A5429" t="s">
        <v>2286</v>
      </c>
      <c r="B5429" s="1" t="s">
        <v>2393</v>
      </c>
      <c r="C5429" s="291" t="s">
        <v>2413</v>
      </c>
      <c r="D5429" s="1">
        <v>26</v>
      </c>
      <c r="E5429" s="1">
        <v>26</v>
      </c>
      <c r="J5429" s="64" t="s">
        <v>1244</v>
      </c>
      <c r="K5429" s="64" t="s">
        <v>1582</v>
      </c>
      <c r="L5429" s="64" t="s">
        <v>1585</v>
      </c>
      <c r="M5429" s="64">
        <v>0</v>
      </c>
      <c r="N5429" s="64" t="s">
        <v>2731</v>
      </c>
    </row>
    <row r="5430" spans="1:14" x14ac:dyDescent="0.25">
      <c r="A5430" t="s">
        <v>2286</v>
      </c>
      <c r="B5430" s="1" t="s">
        <v>2393</v>
      </c>
      <c r="C5430" s="291" t="s">
        <v>2413</v>
      </c>
      <c r="D5430" s="1">
        <v>34</v>
      </c>
      <c r="E5430" s="1">
        <v>34</v>
      </c>
      <c r="J5430" s="64" t="s">
        <v>1244</v>
      </c>
      <c r="K5430" s="64" t="s">
        <v>1582</v>
      </c>
      <c r="L5430" s="64" t="s">
        <v>1586</v>
      </c>
      <c r="M5430" s="64">
        <v>0</v>
      </c>
      <c r="N5430" s="64" t="s">
        <v>2812</v>
      </c>
    </row>
    <row r="5431" spans="1:14" x14ac:dyDescent="0.25">
      <c r="A5431" t="s">
        <v>2286</v>
      </c>
      <c r="B5431" s="1" t="s">
        <v>2393</v>
      </c>
      <c r="C5431" s="291" t="s">
        <v>2414</v>
      </c>
      <c r="D5431" s="1">
        <v>9</v>
      </c>
      <c r="E5431" s="1">
        <v>9</v>
      </c>
      <c r="J5431" s="64" t="s">
        <v>1244</v>
      </c>
      <c r="K5431" s="64" t="s">
        <v>1582</v>
      </c>
      <c r="L5431" s="64" t="s">
        <v>1586</v>
      </c>
      <c r="M5431" s="64">
        <v>0</v>
      </c>
      <c r="N5431" s="64" t="s">
        <v>2813</v>
      </c>
    </row>
    <row r="5432" spans="1:14" x14ac:dyDescent="0.25">
      <c r="A5432" t="s">
        <v>2286</v>
      </c>
      <c r="B5432" s="1" t="s">
        <v>2393</v>
      </c>
      <c r="C5432" s="291" t="s">
        <v>2414</v>
      </c>
      <c r="D5432" s="1">
        <v>11</v>
      </c>
      <c r="E5432" s="1">
        <v>11</v>
      </c>
      <c r="J5432" s="64" t="s">
        <v>1244</v>
      </c>
      <c r="K5432" s="64" t="s">
        <v>1582</v>
      </c>
      <c r="L5432" s="64" t="s">
        <v>1585</v>
      </c>
      <c r="M5432" s="64">
        <v>0</v>
      </c>
      <c r="N5432" s="64" t="s">
        <v>2569</v>
      </c>
    </row>
    <row r="5433" spans="1:14" x14ac:dyDescent="0.25">
      <c r="A5433" t="s">
        <v>2286</v>
      </c>
      <c r="B5433" s="1" t="s">
        <v>2393</v>
      </c>
      <c r="C5433" s="291" t="s">
        <v>2414</v>
      </c>
      <c r="D5433" s="1">
        <v>14</v>
      </c>
      <c r="E5433" s="1">
        <v>14</v>
      </c>
      <c r="J5433" s="64" t="s">
        <v>1244</v>
      </c>
      <c r="K5433" s="64" t="s">
        <v>1582</v>
      </c>
      <c r="L5433" s="64" t="s">
        <v>1587</v>
      </c>
      <c r="M5433" s="64">
        <v>0</v>
      </c>
      <c r="N5433" s="64" t="s">
        <v>2433</v>
      </c>
    </row>
    <row r="5434" spans="1:14" x14ac:dyDescent="0.25">
      <c r="A5434" t="s">
        <v>2286</v>
      </c>
      <c r="B5434" s="1" t="s">
        <v>2393</v>
      </c>
      <c r="C5434" s="291" t="s">
        <v>2414</v>
      </c>
      <c r="D5434" s="1">
        <v>18</v>
      </c>
      <c r="E5434" s="1">
        <v>18</v>
      </c>
      <c r="J5434" s="64" t="s">
        <v>1244</v>
      </c>
      <c r="K5434" s="64" t="s">
        <v>1582</v>
      </c>
      <c r="L5434" s="64" t="s">
        <v>1588</v>
      </c>
      <c r="M5434" s="64">
        <v>0</v>
      </c>
      <c r="N5434" s="64" t="s">
        <v>2433</v>
      </c>
    </row>
    <row r="5435" spans="1:14" x14ac:dyDescent="0.25">
      <c r="A5435" t="s">
        <v>2286</v>
      </c>
      <c r="B5435" s="1" t="s">
        <v>2393</v>
      </c>
      <c r="C5435" s="291" t="s">
        <v>2414</v>
      </c>
      <c r="D5435" s="1">
        <v>24</v>
      </c>
      <c r="E5435" s="1">
        <v>24</v>
      </c>
      <c r="J5435" s="64" t="s">
        <v>1244</v>
      </c>
      <c r="K5435" s="64" t="s">
        <v>1582</v>
      </c>
      <c r="L5435" s="64" t="s">
        <v>1589</v>
      </c>
      <c r="M5435" s="64">
        <v>0</v>
      </c>
      <c r="N5435" s="64" t="s">
        <v>2607</v>
      </c>
    </row>
    <row r="5436" spans="1:14" x14ac:dyDescent="0.25">
      <c r="A5436" t="s">
        <v>2286</v>
      </c>
      <c r="B5436" s="1" t="s">
        <v>2393</v>
      </c>
      <c r="C5436" s="291" t="s">
        <v>2414</v>
      </c>
      <c r="D5436" s="1">
        <v>32</v>
      </c>
      <c r="E5436" s="1">
        <v>32</v>
      </c>
      <c r="J5436" s="64" t="s">
        <v>1244</v>
      </c>
      <c r="K5436" s="64" t="s">
        <v>1582</v>
      </c>
      <c r="L5436" s="64" t="s">
        <v>1590</v>
      </c>
      <c r="M5436" s="64">
        <v>0</v>
      </c>
      <c r="N5436" s="64" t="s">
        <v>2814</v>
      </c>
    </row>
    <row r="5437" spans="1:14" x14ac:dyDescent="0.25">
      <c r="A5437" t="s">
        <v>2286</v>
      </c>
      <c r="B5437" s="1" t="s">
        <v>2393</v>
      </c>
      <c r="C5437" s="291" t="s">
        <v>2414</v>
      </c>
      <c r="D5437" s="1">
        <v>46</v>
      </c>
      <c r="E5437" s="1">
        <v>46</v>
      </c>
      <c r="J5437" s="64" t="s">
        <v>1244</v>
      </c>
      <c r="K5437" s="64" t="s">
        <v>1582</v>
      </c>
      <c r="L5437" s="64" t="s">
        <v>1589</v>
      </c>
      <c r="M5437" s="64">
        <v>0</v>
      </c>
      <c r="N5437" s="64" t="s">
        <v>2592</v>
      </c>
    </row>
    <row r="5438" spans="1:14" x14ac:dyDescent="0.25">
      <c r="A5438" t="s">
        <v>2286</v>
      </c>
      <c r="B5438" s="1" t="s">
        <v>2393</v>
      </c>
      <c r="C5438" s="291" t="s">
        <v>2644</v>
      </c>
      <c r="D5438" s="1">
        <v>14</v>
      </c>
      <c r="E5438" s="1">
        <v>14</v>
      </c>
      <c r="J5438" s="64" t="s">
        <v>1244</v>
      </c>
      <c r="K5438" s="64" t="s">
        <v>1582</v>
      </c>
      <c r="L5438" s="64" t="s">
        <v>1590</v>
      </c>
      <c r="M5438" s="64">
        <v>0</v>
      </c>
      <c r="N5438" s="64" t="s">
        <v>2595</v>
      </c>
    </row>
    <row r="5439" spans="1:14" x14ac:dyDescent="0.25">
      <c r="A5439" t="s">
        <v>2286</v>
      </c>
      <c r="B5439" s="1" t="s">
        <v>2393</v>
      </c>
      <c r="C5439" s="291" t="s">
        <v>2644</v>
      </c>
      <c r="D5439" s="1">
        <v>18</v>
      </c>
      <c r="E5439" s="1">
        <v>18</v>
      </c>
      <c r="J5439" s="64" t="s">
        <v>1244</v>
      </c>
      <c r="K5439" s="64" t="s">
        <v>1582</v>
      </c>
      <c r="L5439" s="64" t="s">
        <v>1583</v>
      </c>
      <c r="M5439" s="64">
        <v>0</v>
      </c>
      <c r="N5439" s="64" t="s">
        <v>2645</v>
      </c>
    </row>
    <row r="5440" spans="1:14" x14ac:dyDescent="0.25">
      <c r="A5440" t="s">
        <v>2286</v>
      </c>
      <c r="B5440" s="1" t="s">
        <v>2393</v>
      </c>
      <c r="C5440" s="291" t="s">
        <v>2644</v>
      </c>
      <c r="D5440" s="1">
        <v>22</v>
      </c>
      <c r="E5440" s="1">
        <v>22</v>
      </c>
      <c r="J5440" s="64" t="s">
        <v>1244</v>
      </c>
      <c r="K5440" s="64" t="s">
        <v>1582</v>
      </c>
      <c r="L5440" s="64" t="s">
        <v>1584</v>
      </c>
      <c r="M5440" s="64">
        <v>0</v>
      </c>
      <c r="N5440" s="64" t="s">
        <v>2637</v>
      </c>
    </row>
    <row r="5441" spans="1:14" x14ac:dyDescent="0.25">
      <c r="A5441" t="s">
        <v>2286</v>
      </c>
      <c r="B5441" s="1" t="s">
        <v>2393</v>
      </c>
      <c r="C5441" s="291" t="s">
        <v>2644</v>
      </c>
      <c r="D5441" s="1">
        <v>26</v>
      </c>
      <c r="E5441" s="1">
        <v>26</v>
      </c>
      <c r="J5441" s="64" t="s">
        <v>1244</v>
      </c>
      <c r="K5441" s="64" t="s">
        <v>1582</v>
      </c>
      <c r="L5441" s="64" t="s">
        <v>1584</v>
      </c>
      <c r="M5441" s="64">
        <v>0</v>
      </c>
      <c r="N5441" s="64" t="s">
        <v>2815</v>
      </c>
    </row>
    <row r="5442" spans="1:14" x14ac:dyDescent="0.25">
      <c r="A5442" t="s">
        <v>2286</v>
      </c>
      <c r="B5442" s="1" t="s">
        <v>2393</v>
      </c>
      <c r="C5442" s="291" t="s">
        <v>2644</v>
      </c>
      <c r="D5442" s="1">
        <v>32</v>
      </c>
      <c r="E5442" s="1">
        <v>32</v>
      </c>
      <c r="J5442" s="64" t="s">
        <v>1244</v>
      </c>
      <c r="K5442" s="64" t="s">
        <v>1582</v>
      </c>
      <c r="L5442" s="64" t="s">
        <v>1583</v>
      </c>
      <c r="M5442" s="64">
        <v>0</v>
      </c>
      <c r="N5442" s="64" t="s">
        <v>2815</v>
      </c>
    </row>
    <row r="5443" spans="1:14" x14ac:dyDescent="0.25">
      <c r="A5443" t="s">
        <v>2286</v>
      </c>
      <c r="B5443" s="1" t="s">
        <v>2393</v>
      </c>
      <c r="C5443" s="291" t="s">
        <v>2644</v>
      </c>
      <c r="D5443" s="1">
        <v>41</v>
      </c>
      <c r="E5443" s="1">
        <v>41</v>
      </c>
      <c r="J5443" s="64" t="s">
        <v>1244</v>
      </c>
      <c r="K5443" s="64" t="s">
        <v>1582</v>
      </c>
      <c r="L5443" s="64" t="s">
        <v>1591</v>
      </c>
      <c r="M5443" s="64">
        <v>0</v>
      </c>
      <c r="N5443" s="64" t="s">
        <v>2816</v>
      </c>
    </row>
    <row r="5444" spans="1:14" x14ac:dyDescent="0.25">
      <c r="A5444" t="s">
        <v>2286</v>
      </c>
      <c r="B5444" s="1" t="s">
        <v>2393</v>
      </c>
      <c r="C5444" s="291" t="s">
        <v>2644</v>
      </c>
      <c r="D5444" s="1">
        <v>52</v>
      </c>
      <c r="E5444" s="1">
        <v>52</v>
      </c>
      <c r="J5444" s="64" t="s">
        <v>1244</v>
      </c>
      <c r="K5444" s="64" t="s">
        <v>1582</v>
      </c>
      <c r="L5444" s="64" t="s">
        <v>1596</v>
      </c>
      <c r="M5444" s="64">
        <v>0</v>
      </c>
      <c r="N5444" s="64" t="s">
        <v>2657</v>
      </c>
    </row>
    <row r="5445" spans="1:14" x14ac:dyDescent="0.25">
      <c r="A5445" t="s">
        <v>2286</v>
      </c>
      <c r="B5445" s="1" t="s">
        <v>2393</v>
      </c>
      <c r="C5445" s="291" t="s">
        <v>2644</v>
      </c>
      <c r="D5445" s="1">
        <v>70</v>
      </c>
      <c r="E5445" s="1">
        <v>70</v>
      </c>
      <c r="J5445" s="64" t="s">
        <v>1244</v>
      </c>
      <c r="K5445" s="64" t="s">
        <v>1582</v>
      </c>
      <c r="L5445" s="64" t="s">
        <v>1597</v>
      </c>
      <c r="M5445" s="64">
        <v>0</v>
      </c>
      <c r="N5445" s="64" t="s">
        <v>2817</v>
      </c>
    </row>
    <row r="5446" spans="1:14" x14ac:dyDescent="0.25">
      <c r="A5446" t="s">
        <v>2286</v>
      </c>
      <c r="B5446" s="1" t="s">
        <v>2393</v>
      </c>
      <c r="C5446" s="291" t="s">
        <v>2418</v>
      </c>
      <c r="D5446" s="1">
        <v>16</v>
      </c>
      <c r="E5446" s="1">
        <v>16</v>
      </c>
      <c r="J5446" s="64" t="s">
        <v>1244</v>
      </c>
      <c r="K5446" s="64" t="s">
        <v>1582</v>
      </c>
      <c r="L5446" s="64" t="s">
        <v>1597</v>
      </c>
      <c r="M5446" s="64">
        <v>0</v>
      </c>
      <c r="N5446" s="64" t="s">
        <v>2818</v>
      </c>
    </row>
    <row r="5447" spans="1:14" x14ac:dyDescent="0.25">
      <c r="A5447" t="s">
        <v>2286</v>
      </c>
      <c r="B5447" s="1" t="s">
        <v>2393</v>
      </c>
      <c r="C5447" s="291" t="s">
        <v>2418</v>
      </c>
      <c r="D5447" s="1">
        <v>20</v>
      </c>
      <c r="E5447" s="1">
        <v>20</v>
      </c>
      <c r="J5447" s="64" t="s">
        <v>1244</v>
      </c>
      <c r="K5447" s="64" t="s">
        <v>1582</v>
      </c>
      <c r="L5447" s="64" t="s">
        <v>1596</v>
      </c>
      <c r="M5447" s="64">
        <v>0</v>
      </c>
      <c r="N5447" s="64" t="s">
        <v>2657</v>
      </c>
    </row>
    <row r="5448" spans="1:14" x14ac:dyDescent="0.25">
      <c r="A5448" t="s">
        <v>2286</v>
      </c>
      <c r="B5448" s="1" t="s">
        <v>2393</v>
      </c>
      <c r="C5448" s="291" t="s">
        <v>2418</v>
      </c>
      <c r="D5448" s="1">
        <v>24</v>
      </c>
      <c r="E5448" s="1">
        <v>24</v>
      </c>
      <c r="J5448" s="64" t="s">
        <v>1244</v>
      </c>
      <c r="K5448" s="64" t="s">
        <v>1582</v>
      </c>
      <c r="L5448" s="64" t="s">
        <v>1597</v>
      </c>
      <c r="M5448" s="64">
        <v>0</v>
      </c>
      <c r="N5448" s="64" t="s">
        <v>2818</v>
      </c>
    </row>
    <row r="5449" spans="1:14" x14ac:dyDescent="0.25">
      <c r="A5449" t="s">
        <v>2286</v>
      </c>
      <c r="B5449" s="1" t="s">
        <v>2393</v>
      </c>
      <c r="C5449" s="291" t="s">
        <v>2418</v>
      </c>
      <c r="D5449" s="1">
        <v>28</v>
      </c>
      <c r="E5449" s="1">
        <v>28</v>
      </c>
      <c r="J5449" s="64" t="s">
        <v>1244</v>
      </c>
      <c r="K5449" s="64" t="s">
        <v>1582</v>
      </c>
      <c r="L5449" s="64" t="s">
        <v>1597</v>
      </c>
      <c r="M5449" s="64">
        <v>0</v>
      </c>
      <c r="N5449" s="64" t="s">
        <v>2817</v>
      </c>
    </row>
    <row r="5450" spans="1:14" x14ac:dyDescent="0.25">
      <c r="A5450" t="s">
        <v>2286</v>
      </c>
      <c r="B5450" s="1" t="s">
        <v>2393</v>
      </c>
      <c r="C5450" s="291" t="s">
        <v>2418</v>
      </c>
      <c r="D5450" s="1">
        <v>34</v>
      </c>
      <c r="E5450" s="1">
        <v>34</v>
      </c>
      <c r="J5450" s="64" t="s">
        <v>1244</v>
      </c>
      <c r="K5450" s="64" t="s">
        <v>1599</v>
      </c>
      <c r="L5450" s="64" t="s">
        <v>1600</v>
      </c>
      <c r="M5450" s="64">
        <v>0</v>
      </c>
      <c r="N5450" s="64" t="s">
        <v>2514</v>
      </c>
    </row>
    <row r="5451" spans="1:14" x14ac:dyDescent="0.25">
      <c r="A5451" t="s">
        <v>2286</v>
      </c>
      <c r="B5451" s="1" t="s">
        <v>2393</v>
      </c>
      <c r="C5451" s="291" t="s">
        <v>2418</v>
      </c>
      <c r="D5451" s="1">
        <v>42</v>
      </c>
      <c r="E5451" s="1">
        <v>42</v>
      </c>
      <c r="J5451" s="64" t="s">
        <v>1244</v>
      </c>
      <c r="K5451" s="64" t="s">
        <v>1599</v>
      </c>
      <c r="L5451" s="64" t="s">
        <v>1601</v>
      </c>
      <c r="M5451" s="64">
        <v>0</v>
      </c>
      <c r="N5451" s="64" t="s">
        <v>2768</v>
      </c>
    </row>
    <row r="5452" spans="1:14" x14ac:dyDescent="0.25">
      <c r="A5452" t="s">
        <v>2286</v>
      </c>
      <c r="B5452" s="1" t="s">
        <v>2393</v>
      </c>
      <c r="C5452" s="291" t="s">
        <v>2418</v>
      </c>
      <c r="D5452" s="1">
        <v>53</v>
      </c>
      <c r="E5452" s="1">
        <v>53</v>
      </c>
      <c r="J5452" s="64" t="s">
        <v>1244</v>
      </c>
      <c r="K5452" s="64" t="s">
        <v>1599</v>
      </c>
      <c r="L5452" s="64" t="s">
        <v>1602</v>
      </c>
      <c r="M5452" s="64">
        <v>0</v>
      </c>
      <c r="N5452" s="64" t="s">
        <v>2574</v>
      </c>
    </row>
    <row r="5453" spans="1:14" x14ac:dyDescent="0.25">
      <c r="A5453" t="s">
        <v>2286</v>
      </c>
      <c r="B5453" s="1" t="s">
        <v>2393</v>
      </c>
      <c r="C5453" s="291" t="s">
        <v>2418</v>
      </c>
      <c r="D5453" s="1">
        <v>71</v>
      </c>
      <c r="E5453" s="1">
        <v>71</v>
      </c>
      <c r="J5453" s="64" t="s">
        <v>1244</v>
      </c>
      <c r="K5453" s="64" t="s">
        <v>1599</v>
      </c>
      <c r="L5453" s="64" t="s">
        <v>1603</v>
      </c>
      <c r="M5453" s="64">
        <v>0</v>
      </c>
      <c r="N5453" s="64" t="s">
        <v>2813</v>
      </c>
    </row>
    <row r="5454" spans="1:14" x14ac:dyDescent="0.25">
      <c r="A5454" t="s">
        <v>2286</v>
      </c>
      <c r="B5454" s="1" t="s">
        <v>2393</v>
      </c>
      <c r="C5454" s="291" t="s">
        <v>2419</v>
      </c>
      <c r="D5454" s="1">
        <v>1</v>
      </c>
      <c r="E5454" s="1">
        <v>1</v>
      </c>
      <c r="J5454" s="64" t="s">
        <v>1244</v>
      </c>
      <c r="K5454" s="64" t="s">
        <v>1599</v>
      </c>
      <c r="L5454" s="64" t="s">
        <v>1604</v>
      </c>
      <c r="M5454" s="64">
        <v>0</v>
      </c>
      <c r="N5454" s="64" t="s">
        <v>2832</v>
      </c>
    </row>
    <row r="5455" spans="1:14" x14ac:dyDescent="0.25">
      <c r="A5455" t="s">
        <v>2286</v>
      </c>
      <c r="B5455" s="1" t="s">
        <v>2393</v>
      </c>
      <c r="C5455" s="291" t="s">
        <v>2419</v>
      </c>
      <c r="D5455" s="1">
        <v>24</v>
      </c>
      <c r="E5455" s="1">
        <v>24</v>
      </c>
      <c r="J5455" s="64" t="s">
        <v>1244</v>
      </c>
      <c r="K5455" s="64" t="s">
        <v>1599</v>
      </c>
      <c r="L5455" s="64" t="s">
        <v>1605</v>
      </c>
      <c r="M5455" s="64">
        <v>0</v>
      </c>
      <c r="N5455" s="64" t="s">
        <v>2833</v>
      </c>
    </row>
    <row r="5456" spans="1:14" x14ac:dyDescent="0.25">
      <c r="A5456" t="s">
        <v>2286</v>
      </c>
      <c r="B5456" s="1" t="s">
        <v>2393</v>
      </c>
      <c r="C5456" s="291" t="s">
        <v>2419</v>
      </c>
      <c r="D5456" s="1">
        <v>33</v>
      </c>
      <c r="E5456" s="1">
        <v>33</v>
      </c>
      <c r="J5456" s="64" t="s">
        <v>1244</v>
      </c>
      <c r="K5456" s="64" t="s">
        <v>1606</v>
      </c>
      <c r="L5456" s="64" t="s">
        <v>1607</v>
      </c>
      <c r="M5456" s="64">
        <v>0</v>
      </c>
      <c r="N5456" s="64" t="s">
        <v>2496</v>
      </c>
    </row>
    <row r="5457" spans="1:14" x14ac:dyDescent="0.25">
      <c r="A5457" t="s">
        <v>2286</v>
      </c>
      <c r="B5457" s="1" t="s">
        <v>2393</v>
      </c>
      <c r="C5457" s="291" t="s">
        <v>2419</v>
      </c>
      <c r="D5457" s="1">
        <v>43</v>
      </c>
      <c r="E5457" s="1">
        <v>43</v>
      </c>
      <c r="J5457" s="64" t="s">
        <v>1244</v>
      </c>
      <c r="K5457" s="64" t="s">
        <v>1606</v>
      </c>
      <c r="L5457" s="64" t="s">
        <v>1608</v>
      </c>
      <c r="M5457" s="64">
        <v>0</v>
      </c>
      <c r="N5457" s="64" t="s">
        <v>2469</v>
      </c>
    </row>
    <row r="5458" spans="1:14" x14ac:dyDescent="0.25">
      <c r="A5458" t="s">
        <v>2286</v>
      </c>
      <c r="B5458" s="1" t="s">
        <v>2393</v>
      </c>
      <c r="C5458" s="291" t="s">
        <v>2419</v>
      </c>
      <c r="D5458" s="1">
        <v>56</v>
      </c>
      <c r="E5458" s="1">
        <v>56</v>
      </c>
      <c r="J5458" s="64" t="s">
        <v>1244</v>
      </c>
      <c r="K5458" s="64" t="s">
        <v>1606</v>
      </c>
      <c r="L5458" s="64" t="s">
        <v>1609</v>
      </c>
      <c r="M5458" s="64">
        <v>0</v>
      </c>
      <c r="N5458" s="64" t="s">
        <v>2622</v>
      </c>
    </row>
    <row r="5459" spans="1:14" x14ac:dyDescent="0.25">
      <c r="A5459" t="s">
        <v>2286</v>
      </c>
      <c r="B5459" s="1" t="s">
        <v>2393</v>
      </c>
      <c r="C5459" s="291" t="s">
        <v>2419</v>
      </c>
      <c r="D5459" s="1">
        <v>72</v>
      </c>
      <c r="E5459" s="1">
        <v>72</v>
      </c>
      <c r="J5459" s="64" t="s">
        <v>1244</v>
      </c>
      <c r="K5459" s="64" t="s">
        <v>1606</v>
      </c>
      <c r="L5459" s="64" t="s">
        <v>1610</v>
      </c>
      <c r="M5459" s="64">
        <v>0</v>
      </c>
      <c r="N5459" s="64" t="s">
        <v>2834</v>
      </c>
    </row>
    <row r="5460" spans="1:14" x14ac:dyDescent="0.25">
      <c r="A5460" t="s">
        <v>2286</v>
      </c>
      <c r="B5460" s="1" t="s">
        <v>2393</v>
      </c>
      <c r="C5460" s="291" t="s">
        <v>2419</v>
      </c>
      <c r="D5460" s="1">
        <v>96</v>
      </c>
      <c r="E5460" s="1">
        <v>96</v>
      </c>
      <c r="J5460" s="64" t="s">
        <v>1244</v>
      </c>
      <c r="K5460" s="64" t="s">
        <v>1606</v>
      </c>
      <c r="L5460" s="64" t="s">
        <v>1611</v>
      </c>
      <c r="M5460" s="64">
        <v>0</v>
      </c>
      <c r="N5460" s="64" t="s">
        <v>2643</v>
      </c>
    </row>
    <row r="5461" spans="1:14" x14ac:dyDescent="0.25">
      <c r="A5461" t="s">
        <v>2286</v>
      </c>
      <c r="B5461" s="1" t="s">
        <v>2393</v>
      </c>
      <c r="C5461" s="291" t="s">
        <v>2419</v>
      </c>
      <c r="D5461" s="1">
        <v>133</v>
      </c>
      <c r="E5461" s="1">
        <v>133</v>
      </c>
      <c r="J5461" s="64" t="s">
        <v>1244</v>
      </c>
      <c r="K5461" s="64" t="s">
        <v>1606</v>
      </c>
      <c r="L5461" s="64" t="s">
        <v>1612</v>
      </c>
      <c r="M5461" s="64">
        <v>0</v>
      </c>
      <c r="N5461" s="64" t="s">
        <v>2835</v>
      </c>
    </row>
    <row r="5462" spans="1:14" x14ac:dyDescent="0.25">
      <c r="A5462" t="s">
        <v>2286</v>
      </c>
      <c r="B5462" s="1" t="s">
        <v>2393</v>
      </c>
      <c r="C5462" s="291" t="s">
        <v>2419</v>
      </c>
      <c r="D5462" s="1">
        <v>200</v>
      </c>
      <c r="E5462" s="1">
        <v>200</v>
      </c>
      <c r="J5462" s="64" t="s">
        <v>1244</v>
      </c>
      <c r="K5462" s="64" t="s">
        <v>1606</v>
      </c>
      <c r="L5462" s="64" t="s">
        <v>1613</v>
      </c>
      <c r="M5462" s="64">
        <v>0</v>
      </c>
      <c r="N5462" s="64" t="s">
        <v>2836</v>
      </c>
    </row>
    <row r="5463" spans="1:14" x14ac:dyDescent="0.25">
      <c r="A5463" t="s">
        <v>2286</v>
      </c>
      <c r="B5463" s="1" t="s">
        <v>2393</v>
      </c>
      <c r="C5463" s="291" t="s">
        <v>2420</v>
      </c>
      <c r="D5463" s="1">
        <v>29</v>
      </c>
      <c r="E5463" s="1">
        <v>29</v>
      </c>
      <c r="J5463" s="64" t="s">
        <v>1244</v>
      </c>
      <c r="K5463" s="64" t="s">
        <v>1606</v>
      </c>
      <c r="L5463" s="64" t="s">
        <v>1614</v>
      </c>
      <c r="M5463" s="64">
        <v>0</v>
      </c>
      <c r="N5463" s="64" t="s">
        <v>2545</v>
      </c>
    </row>
    <row r="5464" spans="1:14" x14ac:dyDescent="0.25">
      <c r="A5464" t="s">
        <v>2286</v>
      </c>
      <c r="B5464" s="1" t="s">
        <v>2393</v>
      </c>
      <c r="C5464" s="291" t="s">
        <v>2420</v>
      </c>
      <c r="D5464" s="1">
        <v>40</v>
      </c>
      <c r="E5464" s="1">
        <v>40</v>
      </c>
      <c r="J5464" s="64" t="s">
        <v>1244</v>
      </c>
      <c r="K5464" s="64" t="s">
        <v>1606</v>
      </c>
      <c r="L5464" s="64" t="s">
        <v>1615</v>
      </c>
      <c r="M5464" s="64">
        <v>0</v>
      </c>
      <c r="N5464" s="64" t="s">
        <v>2562</v>
      </c>
    </row>
    <row r="5465" spans="1:14" x14ac:dyDescent="0.25">
      <c r="A5465" t="s">
        <v>2286</v>
      </c>
      <c r="B5465" s="1" t="s">
        <v>2393</v>
      </c>
      <c r="C5465" s="291" t="s">
        <v>2420</v>
      </c>
      <c r="D5465" s="1">
        <v>52</v>
      </c>
      <c r="E5465" s="1">
        <v>52</v>
      </c>
      <c r="J5465" s="64" t="s">
        <v>1244</v>
      </c>
      <c r="K5465" s="64" t="s">
        <v>1606</v>
      </c>
      <c r="L5465" s="64" t="s">
        <v>1616</v>
      </c>
      <c r="M5465" s="64">
        <v>0</v>
      </c>
      <c r="N5465" s="64" t="s">
        <v>2837</v>
      </c>
    </row>
    <row r="5466" spans="1:14" x14ac:dyDescent="0.25">
      <c r="A5466" t="s">
        <v>2286</v>
      </c>
      <c r="B5466" s="1" t="s">
        <v>2393</v>
      </c>
      <c r="C5466" s="291" t="s">
        <v>2420</v>
      </c>
      <c r="D5466" s="1">
        <v>67</v>
      </c>
      <c r="E5466" s="1">
        <v>67</v>
      </c>
      <c r="J5466" s="64" t="s">
        <v>1244</v>
      </c>
      <c r="K5466" s="64" t="s">
        <v>1606</v>
      </c>
      <c r="L5466" s="64" t="s">
        <v>1617</v>
      </c>
      <c r="M5466" s="64">
        <v>0</v>
      </c>
      <c r="N5466" s="64" t="s">
        <v>2838</v>
      </c>
    </row>
    <row r="5467" spans="1:14" x14ac:dyDescent="0.25">
      <c r="A5467" t="s">
        <v>2286</v>
      </c>
      <c r="B5467" s="1" t="s">
        <v>2393</v>
      </c>
      <c r="C5467" s="291" t="s">
        <v>2420</v>
      </c>
      <c r="D5467" s="1">
        <v>85</v>
      </c>
      <c r="E5467" s="1">
        <v>85</v>
      </c>
      <c r="J5467" s="64" t="s">
        <v>1244</v>
      </c>
      <c r="K5467" s="64" t="s">
        <v>1606</v>
      </c>
      <c r="L5467" s="64" t="s">
        <v>1618</v>
      </c>
      <c r="M5467" s="64">
        <v>0</v>
      </c>
      <c r="N5467" s="64" t="s">
        <v>2839</v>
      </c>
    </row>
    <row r="5468" spans="1:14" x14ac:dyDescent="0.25">
      <c r="A5468" t="s">
        <v>2286</v>
      </c>
      <c r="B5468" s="1" t="s">
        <v>2393</v>
      </c>
      <c r="C5468" s="291" t="s">
        <v>2420</v>
      </c>
      <c r="D5468" s="1">
        <v>108</v>
      </c>
      <c r="E5468" s="1">
        <v>108</v>
      </c>
      <c r="J5468" s="64" t="s">
        <v>1244</v>
      </c>
      <c r="K5468" s="64" t="s">
        <v>1606</v>
      </c>
      <c r="L5468" s="64" t="s">
        <v>1619</v>
      </c>
      <c r="M5468" s="64">
        <v>0</v>
      </c>
      <c r="N5468" s="64" t="s">
        <v>2835</v>
      </c>
    </row>
    <row r="5469" spans="1:14" x14ac:dyDescent="0.25">
      <c r="A5469" t="s">
        <v>2286</v>
      </c>
      <c r="B5469" s="1" t="s">
        <v>2393</v>
      </c>
      <c r="C5469" s="291" t="s">
        <v>2420</v>
      </c>
      <c r="D5469" s="1">
        <v>138</v>
      </c>
      <c r="E5469" s="1">
        <v>138</v>
      </c>
      <c r="J5469" s="64" t="s">
        <v>1244</v>
      </c>
      <c r="K5469" s="64" t="s">
        <v>1606</v>
      </c>
      <c r="L5469" s="64" t="s">
        <v>1620</v>
      </c>
      <c r="M5469" s="64">
        <v>0</v>
      </c>
      <c r="N5469" s="64" t="s">
        <v>2734</v>
      </c>
    </row>
    <row r="5470" spans="1:14" x14ac:dyDescent="0.25">
      <c r="A5470" t="s">
        <v>2286</v>
      </c>
      <c r="B5470" s="1" t="s">
        <v>2393</v>
      </c>
      <c r="C5470" s="291" t="s">
        <v>2420</v>
      </c>
      <c r="D5470" s="1">
        <v>180</v>
      </c>
      <c r="E5470" s="1">
        <v>180</v>
      </c>
      <c r="J5470" s="64" t="s">
        <v>1244</v>
      </c>
      <c r="K5470" s="64" t="s">
        <v>1606</v>
      </c>
      <c r="L5470" s="64" t="s">
        <v>1628</v>
      </c>
      <c r="M5470" s="64">
        <v>0</v>
      </c>
      <c r="N5470" s="64" t="s">
        <v>2545</v>
      </c>
    </row>
    <row r="5471" spans="1:14" x14ac:dyDescent="0.25">
      <c r="A5471" t="s">
        <v>2286</v>
      </c>
      <c r="B5471" s="1" t="s">
        <v>2393</v>
      </c>
      <c r="C5471" s="291" t="s">
        <v>2420</v>
      </c>
      <c r="D5471" s="1">
        <v>230</v>
      </c>
      <c r="E5471" s="1">
        <v>230</v>
      </c>
      <c r="J5471" s="64" t="s">
        <v>1244</v>
      </c>
      <c r="K5471" s="64" t="s">
        <v>1606</v>
      </c>
      <c r="L5471" s="64" t="s">
        <v>1629</v>
      </c>
      <c r="M5471" s="64">
        <v>0</v>
      </c>
      <c r="N5471" s="64" t="s">
        <v>2562</v>
      </c>
    </row>
    <row r="5472" spans="1:14" x14ac:dyDescent="0.25">
      <c r="A5472" t="s">
        <v>2286</v>
      </c>
      <c r="B5472" s="1" t="s">
        <v>2393</v>
      </c>
      <c r="C5472" s="291" t="s">
        <v>2421</v>
      </c>
      <c r="D5472" s="1">
        <v>40</v>
      </c>
      <c r="E5472" s="1">
        <v>40</v>
      </c>
      <c r="J5472" s="64" t="s">
        <v>1244</v>
      </c>
      <c r="K5472" s="64" t="s">
        <v>1606</v>
      </c>
      <c r="L5472" s="64" t="s">
        <v>1630</v>
      </c>
      <c r="M5472" s="64">
        <v>0</v>
      </c>
      <c r="N5472" s="64" t="s">
        <v>2837</v>
      </c>
    </row>
    <row r="5473" spans="1:14" x14ac:dyDescent="0.25">
      <c r="A5473" t="s">
        <v>2286</v>
      </c>
      <c r="B5473" s="1" t="s">
        <v>2393</v>
      </c>
      <c r="C5473" s="291" t="s">
        <v>2421</v>
      </c>
      <c r="D5473" s="1">
        <v>57</v>
      </c>
      <c r="E5473" s="1">
        <v>57</v>
      </c>
      <c r="J5473" s="64" t="s">
        <v>1244</v>
      </c>
      <c r="K5473" s="64" t="s">
        <v>1606</v>
      </c>
      <c r="L5473" s="64" t="s">
        <v>1631</v>
      </c>
      <c r="M5473" s="64">
        <v>0</v>
      </c>
      <c r="N5473" s="64" t="s">
        <v>2838</v>
      </c>
    </row>
    <row r="5474" spans="1:14" x14ac:dyDescent="0.25">
      <c r="A5474" t="s">
        <v>2286</v>
      </c>
      <c r="B5474" s="1" t="s">
        <v>2393</v>
      </c>
      <c r="C5474" s="291" t="s">
        <v>2421</v>
      </c>
      <c r="D5474" s="1">
        <v>78</v>
      </c>
      <c r="E5474" s="1">
        <v>78</v>
      </c>
      <c r="J5474" s="64" t="s">
        <v>1244</v>
      </c>
      <c r="K5474" s="64" t="s">
        <v>1606</v>
      </c>
      <c r="L5474" s="64" t="s">
        <v>1632</v>
      </c>
      <c r="M5474" s="64">
        <v>0</v>
      </c>
      <c r="N5474" s="64" t="s">
        <v>2839</v>
      </c>
    </row>
    <row r="5475" spans="1:14" x14ac:dyDescent="0.25">
      <c r="A5475" t="s">
        <v>2286</v>
      </c>
      <c r="B5475" s="1" t="s">
        <v>2393</v>
      </c>
      <c r="C5475" s="291" t="s">
        <v>2421</v>
      </c>
      <c r="D5475" s="1">
        <v>105</v>
      </c>
      <c r="E5475" s="1">
        <v>105</v>
      </c>
      <c r="J5475" s="64" t="s">
        <v>1244</v>
      </c>
      <c r="K5475" s="64" t="s">
        <v>1606</v>
      </c>
      <c r="L5475" s="64" t="s">
        <v>1633</v>
      </c>
      <c r="M5475" s="64">
        <v>0</v>
      </c>
      <c r="N5475" s="64" t="s">
        <v>2835</v>
      </c>
    </row>
    <row r="5476" spans="1:14" x14ac:dyDescent="0.25">
      <c r="A5476" t="s">
        <v>2286</v>
      </c>
      <c r="B5476" s="1" t="s">
        <v>2393</v>
      </c>
      <c r="C5476" s="291" t="s">
        <v>2421</v>
      </c>
      <c r="D5476" s="1">
        <v>136</v>
      </c>
      <c r="E5476" s="1">
        <v>136</v>
      </c>
      <c r="J5476" s="64" t="s">
        <v>1244</v>
      </c>
      <c r="K5476" s="64" t="s">
        <v>1606</v>
      </c>
      <c r="L5476" s="64" t="s">
        <v>1634</v>
      </c>
      <c r="M5476" s="64">
        <v>0</v>
      </c>
      <c r="N5476" s="64" t="s">
        <v>2734</v>
      </c>
    </row>
    <row r="5477" spans="1:14" x14ac:dyDescent="0.25">
      <c r="A5477" t="s">
        <v>2286</v>
      </c>
      <c r="B5477" s="1" t="s">
        <v>2393</v>
      </c>
      <c r="C5477" s="291" t="s">
        <v>2421</v>
      </c>
      <c r="D5477" s="1">
        <v>173</v>
      </c>
      <c r="E5477" s="1">
        <v>173</v>
      </c>
      <c r="J5477" s="64" t="s">
        <v>1244</v>
      </c>
      <c r="K5477" s="64" t="s">
        <v>1606</v>
      </c>
      <c r="L5477" s="64" t="s">
        <v>1635</v>
      </c>
      <c r="M5477" s="64">
        <v>0</v>
      </c>
      <c r="N5477" s="64" t="s">
        <v>2545</v>
      </c>
    </row>
    <row r="5478" spans="1:14" x14ac:dyDescent="0.25">
      <c r="A5478" t="s">
        <v>2286</v>
      </c>
      <c r="B5478" s="1" t="s">
        <v>2393</v>
      </c>
      <c r="C5478" s="291" t="s">
        <v>2421</v>
      </c>
      <c r="D5478" s="1">
        <v>222</v>
      </c>
      <c r="E5478" s="1">
        <v>222</v>
      </c>
      <c r="J5478" s="64" t="s">
        <v>1244</v>
      </c>
      <c r="K5478" s="64" t="s">
        <v>1606</v>
      </c>
      <c r="L5478" s="64" t="s">
        <v>1636</v>
      </c>
      <c r="M5478" s="64">
        <v>0</v>
      </c>
      <c r="N5478" s="64" t="s">
        <v>2562</v>
      </c>
    </row>
    <row r="5479" spans="1:14" x14ac:dyDescent="0.25">
      <c r="A5479" t="s">
        <v>2286</v>
      </c>
      <c r="B5479" s="1" t="s">
        <v>2393</v>
      </c>
      <c r="C5479" s="291" t="s">
        <v>2421</v>
      </c>
      <c r="D5479" s="1">
        <v>300</v>
      </c>
      <c r="E5479" s="1">
        <v>300</v>
      </c>
      <c r="J5479" s="64" t="s">
        <v>1244</v>
      </c>
      <c r="K5479" s="64" t="s">
        <v>1606</v>
      </c>
      <c r="L5479" s="64" t="s">
        <v>1637</v>
      </c>
      <c r="M5479" s="64">
        <v>0</v>
      </c>
      <c r="N5479" s="64" t="s">
        <v>2837</v>
      </c>
    </row>
    <row r="5480" spans="1:14" x14ac:dyDescent="0.25">
      <c r="A5480" t="s">
        <v>2286</v>
      </c>
      <c r="B5480" s="1" t="s">
        <v>2393</v>
      </c>
      <c r="C5480" s="291" t="s">
        <v>2421</v>
      </c>
      <c r="D5480" s="1">
        <v>370</v>
      </c>
      <c r="E5480" s="1">
        <v>370</v>
      </c>
      <c r="J5480" s="64" t="s">
        <v>1244</v>
      </c>
      <c r="K5480" s="64" t="s">
        <v>1606</v>
      </c>
      <c r="L5480" s="64" t="s">
        <v>1638</v>
      </c>
      <c r="M5480" s="64">
        <v>0</v>
      </c>
      <c r="N5480" s="64" t="s">
        <v>2838</v>
      </c>
    </row>
    <row r="5481" spans="1:14" x14ac:dyDescent="0.25">
      <c r="A5481" t="s">
        <v>2286</v>
      </c>
      <c r="B5481" s="1" t="s">
        <v>2393</v>
      </c>
      <c r="C5481" s="291" t="s">
        <v>2415</v>
      </c>
      <c r="D5481" s="1">
        <v>1</v>
      </c>
      <c r="E5481" s="1">
        <v>1</v>
      </c>
      <c r="J5481" s="64" t="s">
        <v>1244</v>
      </c>
      <c r="K5481" s="64" t="s">
        <v>1606</v>
      </c>
      <c r="L5481" s="64" t="s">
        <v>1639</v>
      </c>
      <c r="M5481" s="64">
        <v>0</v>
      </c>
      <c r="N5481" s="64" t="s">
        <v>2839</v>
      </c>
    </row>
    <row r="5482" spans="1:14" x14ac:dyDescent="0.25">
      <c r="A5482" t="s">
        <v>2286</v>
      </c>
      <c r="B5482" s="1" t="s">
        <v>2393</v>
      </c>
      <c r="C5482" s="291" t="s">
        <v>2415</v>
      </c>
      <c r="D5482" s="1">
        <v>1.5</v>
      </c>
      <c r="E5482" s="1">
        <v>1.5</v>
      </c>
      <c r="J5482" s="64" t="s">
        <v>1244</v>
      </c>
      <c r="K5482" s="64" t="s">
        <v>1606</v>
      </c>
      <c r="L5482" s="64" t="s">
        <v>1640</v>
      </c>
      <c r="M5482" s="64">
        <v>0</v>
      </c>
      <c r="N5482" s="64" t="s">
        <v>2835</v>
      </c>
    </row>
    <row r="5483" spans="1:14" x14ac:dyDescent="0.25">
      <c r="A5483" t="s">
        <v>2286</v>
      </c>
      <c r="B5483" s="1" t="s">
        <v>2393</v>
      </c>
      <c r="C5483" s="291" t="s">
        <v>2415</v>
      </c>
      <c r="D5483" s="1">
        <v>2</v>
      </c>
      <c r="E5483" s="1">
        <v>2</v>
      </c>
      <c r="J5483" s="64" t="s">
        <v>1244</v>
      </c>
      <c r="K5483" s="64" t="s">
        <v>1606</v>
      </c>
      <c r="L5483" s="64" t="s">
        <v>1641</v>
      </c>
      <c r="M5483" s="64">
        <v>0</v>
      </c>
      <c r="N5483" s="64" t="s">
        <v>2734</v>
      </c>
    </row>
    <row r="5484" spans="1:14" x14ac:dyDescent="0.25">
      <c r="A5484" t="s">
        <v>2286</v>
      </c>
      <c r="B5484" s="1" t="s">
        <v>2393</v>
      </c>
      <c r="C5484" s="291" t="s">
        <v>2415</v>
      </c>
      <c r="D5484" s="1">
        <v>2.5</v>
      </c>
      <c r="E5484" s="1">
        <v>2.5</v>
      </c>
      <c r="J5484" s="64" t="s">
        <v>1244</v>
      </c>
      <c r="K5484" s="64" t="s">
        <v>1606</v>
      </c>
      <c r="L5484" s="64" t="s">
        <v>1642</v>
      </c>
      <c r="M5484" s="64">
        <v>0</v>
      </c>
      <c r="N5484" s="64" t="s">
        <v>2545</v>
      </c>
    </row>
    <row r="5485" spans="1:14" x14ac:dyDescent="0.25">
      <c r="A5485" t="s">
        <v>2286</v>
      </c>
      <c r="B5485" s="1" t="s">
        <v>2393</v>
      </c>
      <c r="C5485" s="291" t="s">
        <v>2415</v>
      </c>
      <c r="D5485" s="1">
        <v>3</v>
      </c>
      <c r="E5485" s="1">
        <v>3</v>
      </c>
      <c r="J5485" s="64" t="s">
        <v>1244</v>
      </c>
      <c r="K5485" s="64" t="s">
        <v>1606</v>
      </c>
      <c r="L5485" s="64" t="s">
        <v>1643</v>
      </c>
      <c r="M5485" s="64">
        <v>0</v>
      </c>
      <c r="N5485" s="64" t="s">
        <v>2562</v>
      </c>
    </row>
    <row r="5486" spans="1:14" x14ac:dyDescent="0.25">
      <c r="A5486" t="s">
        <v>2286</v>
      </c>
      <c r="B5486" s="1" t="s">
        <v>2393</v>
      </c>
      <c r="C5486" s="291" t="s">
        <v>2415</v>
      </c>
      <c r="D5486" s="1">
        <v>4</v>
      </c>
      <c r="E5486" s="1">
        <v>4</v>
      </c>
      <c r="J5486" s="64" t="s">
        <v>1244</v>
      </c>
      <c r="K5486" s="64" t="s">
        <v>1606</v>
      </c>
      <c r="L5486" s="64" t="s">
        <v>1644</v>
      </c>
      <c r="M5486" s="64">
        <v>0</v>
      </c>
      <c r="N5486" s="64" t="s">
        <v>2837</v>
      </c>
    </row>
    <row r="5487" spans="1:14" x14ac:dyDescent="0.25">
      <c r="A5487" t="s">
        <v>2286</v>
      </c>
      <c r="B5487" s="1" t="s">
        <v>2393</v>
      </c>
      <c r="C5487" s="291" t="s">
        <v>2415</v>
      </c>
      <c r="D5487" s="1">
        <v>5</v>
      </c>
      <c r="E5487" s="1">
        <v>5</v>
      </c>
      <c r="J5487" s="64" t="s">
        <v>1244</v>
      </c>
      <c r="K5487" s="64" t="s">
        <v>1606</v>
      </c>
      <c r="L5487" s="64" t="s">
        <v>1645</v>
      </c>
      <c r="M5487" s="64">
        <v>0</v>
      </c>
      <c r="N5487" s="64" t="s">
        <v>2838</v>
      </c>
    </row>
    <row r="5488" spans="1:14" x14ac:dyDescent="0.25">
      <c r="A5488" t="s">
        <v>2286</v>
      </c>
      <c r="B5488" s="1" t="s">
        <v>2393</v>
      </c>
      <c r="C5488" s="291" t="s">
        <v>2422</v>
      </c>
      <c r="D5488" s="1">
        <v>122</v>
      </c>
      <c r="E5488" s="1">
        <v>122</v>
      </c>
      <c r="J5488" s="64" t="s">
        <v>1244</v>
      </c>
      <c r="K5488" s="64" t="s">
        <v>1606</v>
      </c>
      <c r="L5488" s="64" t="s">
        <v>1646</v>
      </c>
      <c r="M5488" s="64">
        <v>0</v>
      </c>
      <c r="N5488" s="64" t="s">
        <v>2839</v>
      </c>
    </row>
    <row r="5489" spans="1:14" x14ac:dyDescent="0.25">
      <c r="A5489" t="s">
        <v>2286</v>
      </c>
      <c r="B5489" s="1" t="s">
        <v>2393</v>
      </c>
      <c r="C5489" s="291" t="s">
        <v>2422</v>
      </c>
      <c r="D5489" s="1">
        <v>170</v>
      </c>
      <c r="E5489" s="1">
        <v>170</v>
      </c>
      <c r="J5489" s="64" t="s">
        <v>1244</v>
      </c>
      <c r="K5489" s="64" t="s">
        <v>1606</v>
      </c>
      <c r="L5489" s="64" t="s">
        <v>1647</v>
      </c>
      <c r="M5489" s="64">
        <v>0</v>
      </c>
      <c r="N5489" s="64" t="s">
        <v>2835</v>
      </c>
    </row>
    <row r="5490" spans="1:14" x14ac:dyDescent="0.25">
      <c r="A5490" t="s">
        <v>2286</v>
      </c>
      <c r="B5490" s="1" t="s">
        <v>2393</v>
      </c>
      <c r="C5490" s="291" t="s">
        <v>2422</v>
      </c>
      <c r="D5490" s="1">
        <v>217</v>
      </c>
      <c r="E5490" s="1">
        <v>217</v>
      </c>
      <c r="J5490" s="64" t="s">
        <v>1244</v>
      </c>
      <c r="K5490" s="64" t="s">
        <v>1606</v>
      </c>
      <c r="L5490" s="64" t="s">
        <v>1648</v>
      </c>
      <c r="M5490" s="64">
        <v>0</v>
      </c>
      <c r="N5490" s="64" t="s">
        <v>2734</v>
      </c>
    </row>
    <row r="5491" spans="1:14" x14ac:dyDescent="0.25">
      <c r="A5491" t="s">
        <v>2286</v>
      </c>
      <c r="B5491" s="1" t="s">
        <v>2393</v>
      </c>
      <c r="C5491" s="291" t="s">
        <v>2422</v>
      </c>
      <c r="D5491" s="1">
        <v>267</v>
      </c>
      <c r="E5491" s="1">
        <v>267</v>
      </c>
      <c r="J5491" s="64" t="s">
        <v>1244</v>
      </c>
      <c r="K5491" s="64" t="s">
        <v>1606</v>
      </c>
      <c r="L5491" s="64" t="s">
        <v>1649</v>
      </c>
      <c r="M5491" s="64">
        <v>0</v>
      </c>
      <c r="N5491" s="64" t="s">
        <v>2612</v>
      </c>
    </row>
    <row r="5492" spans="1:14" x14ac:dyDescent="0.25">
      <c r="A5492" t="s">
        <v>2286</v>
      </c>
      <c r="B5492" s="1" t="s">
        <v>2393</v>
      </c>
      <c r="C5492" s="291" t="s">
        <v>2422</v>
      </c>
      <c r="D5492" s="1">
        <v>344</v>
      </c>
      <c r="E5492" s="1">
        <v>344</v>
      </c>
      <c r="J5492" s="64" t="s">
        <v>1244</v>
      </c>
      <c r="K5492" s="64" t="s">
        <v>1606</v>
      </c>
      <c r="L5492" s="64" t="s">
        <v>1650</v>
      </c>
      <c r="M5492" s="64">
        <v>0</v>
      </c>
      <c r="N5492" s="64" t="s">
        <v>2496</v>
      </c>
    </row>
    <row r="5493" spans="1:14" x14ac:dyDescent="0.25">
      <c r="A5493" t="s">
        <v>2286</v>
      </c>
      <c r="B5493" s="1" t="s">
        <v>2393</v>
      </c>
      <c r="C5493" s="291" t="s">
        <v>2422</v>
      </c>
      <c r="D5493" s="1">
        <v>402</v>
      </c>
      <c r="E5493" s="1">
        <v>402</v>
      </c>
      <c r="J5493" s="64" t="s">
        <v>1244</v>
      </c>
      <c r="K5493" s="64" t="s">
        <v>1606</v>
      </c>
      <c r="L5493" s="64" t="s">
        <v>1651</v>
      </c>
      <c r="M5493" s="64">
        <v>0</v>
      </c>
      <c r="N5493" s="64" t="s">
        <v>2563</v>
      </c>
    </row>
    <row r="5494" spans="1:14" x14ac:dyDescent="0.25">
      <c r="A5494" t="s">
        <v>2286</v>
      </c>
      <c r="B5494" s="1" t="s">
        <v>2393</v>
      </c>
      <c r="C5494" s="291" t="s">
        <v>2422</v>
      </c>
      <c r="D5494" s="1">
        <v>489</v>
      </c>
      <c r="E5494" s="1">
        <v>489</v>
      </c>
      <c r="J5494" s="64" t="s">
        <v>1244</v>
      </c>
      <c r="K5494" s="64" t="s">
        <v>1606</v>
      </c>
      <c r="L5494" s="64" t="s">
        <v>1652</v>
      </c>
      <c r="M5494" s="64">
        <v>0</v>
      </c>
      <c r="N5494" s="64" t="s">
        <v>2745</v>
      </c>
    </row>
    <row r="5495" spans="1:14" x14ac:dyDescent="0.25">
      <c r="A5495" t="s">
        <v>2286</v>
      </c>
      <c r="B5495" s="1" t="s">
        <v>2311</v>
      </c>
      <c r="C5495" s="291" t="s">
        <v>2312</v>
      </c>
      <c r="D5495" s="1">
        <v>0</v>
      </c>
      <c r="E5495" s="1">
        <v>8.9</v>
      </c>
      <c r="J5495" s="64" t="s">
        <v>1244</v>
      </c>
      <c r="K5495" s="64" t="s">
        <v>1606</v>
      </c>
      <c r="L5495" s="64" t="s">
        <v>1653</v>
      </c>
      <c r="M5495" s="64">
        <v>0</v>
      </c>
      <c r="N5495" s="64" t="s">
        <v>2712</v>
      </c>
    </row>
    <row r="5496" spans="1:14" x14ac:dyDescent="0.25">
      <c r="A5496" t="s">
        <v>2286</v>
      </c>
      <c r="B5496" s="1" t="s">
        <v>2313</v>
      </c>
      <c r="C5496" s="291" t="s">
        <v>2314</v>
      </c>
      <c r="D5496" s="1">
        <v>0</v>
      </c>
      <c r="E5496" s="1">
        <v>12</v>
      </c>
      <c r="J5496" s="64" t="s">
        <v>1244</v>
      </c>
      <c r="K5496" s="64" t="s">
        <v>1606</v>
      </c>
      <c r="L5496" s="64" t="s">
        <v>1654</v>
      </c>
      <c r="M5496" s="64">
        <v>0</v>
      </c>
      <c r="N5496" s="64" t="s">
        <v>2840</v>
      </c>
    </row>
    <row r="5497" spans="1:14" x14ac:dyDescent="0.25">
      <c r="A5497" t="s">
        <v>2286</v>
      </c>
      <c r="B5497" s="1" t="s">
        <v>2315</v>
      </c>
      <c r="C5497" s="291" t="s">
        <v>2316</v>
      </c>
      <c r="D5497" s="1">
        <v>0</v>
      </c>
      <c r="E5497" s="1">
        <v>21.5</v>
      </c>
      <c r="J5497" s="64" t="s">
        <v>1244</v>
      </c>
      <c r="K5497" s="64" t="s">
        <v>1606</v>
      </c>
      <c r="L5497" s="64" t="s">
        <v>1655</v>
      </c>
      <c r="M5497" s="64">
        <v>0</v>
      </c>
      <c r="N5497" s="64" t="s">
        <v>2734</v>
      </c>
    </row>
    <row r="5498" spans="1:14" x14ac:dyDescent="0.25">
      <c r="A5498" t="s">
        <v>2286</v>
      </c>
      <c r="B5498" s="1" t="s">
        <v>2317</v>
      </c>
      <c r="C5498" s="291" t="s">
        <v>2318</v>
      </c>
      <c r="D5498" s="1">
        <v>0</v>
      </c>
      <c r="E5498" s="1">
        <v>31.2</v>
      </c>
      <c r="J5498" s="64" t="s">
        <v>1244</v>
      </c>
      <c r="K5498" s="64" t="s">
        <v>1606</v>
      </c>
      <c r="L5498" s="64" t="s">
        <v>1670</v>
      </c>
      <c r="M5498" s="64">
        <v>0</v>
      </c>
      <c r="N5498" s="64" t="s">
        <v>2469</v>
      </c>
    </row>
    <row r="5499" spans="1:14" x14ac:dyDescent="0.25">
      <c r="A5499" t="s">
        <v>2286</v>
      </c>
      <c r="B5499" s="1" t="s">
        <v>2319</v>
      </c>
      <c r="C5499" s="291" t="s">
        <v>2320</v>
      </c>
      <c r="D5499" s="1">
        <v>0</v>
      </c>
      <c r="E5499" s="1">
        <v>44.7</v>
      </c>
      <c r="J5499" s="64" t="s">
        <v>1244</v>
      </c>
      <c r="K5499" s="64" t="s">
        <v>1606</v>
      </c>
      <c r="L5499" s="64" t="s">
        <v>1671</v>
      </c>
      <c r="M5499" s="64">
        <v>0</v>
      </c>
      <c r="N5499" s="64" t="s">
        <v>2470</v>
      </c>
    </row>
    <row r="5500" spans="1:14" x14ac:dyDescent="0.25">
      <c r="A5500" t="s">
        <v>2286</v>
      </c>
      <c r="B5500" s="1" t="s">
        <v>2387</v>
      </c>
      <c r="C5500" s="291" t="s">
        <v>2296</v>
      </c>
      <c r="D5500" s="1">
        <v>0</v>
      </c>
      <c r="E5500" s="1">
        <v>12.6</v>
      </c>
      <c r="J5500" s="64" t="s">
        <v>1244</v>
      </c>
      <c r="K5500" s="64" t="s">
        <v>1606</v>
      </c>
      <c r="L5500" s="64" t="s">
        <v>1672</v>
      </c>
      <c r="M5500" s="64">
        <v>0</v>
      </c>
      <c r="N5500" s="64" t="s">
        <v>2758</v>
      </c>
    </row>
    <row r="5501" spans="1:14" x14ac:dyDescent="0.25">
      <c r="A5501" t="s">
        <v>2286</v>
      </c>
      <c r="B5501" s="1" t="s">
        <v>2388</v>
      </c>
      <c r="C5501" s="291" t="s">
        <v>2288</v>
      </c>
      <c r="D5501" s="1">
        <v>0</v>
      </c>
      <c r="E5501" s="1">
        <v>20.6</v>
      </c>
      <c r="J5501" s="64" t="s">
        <v>1244</v>
      </c>
      <c r="K5501" s="64" t="s">
        <v>1606</v>
      </c>
      <c r="L5501" s="64" t="s">
        <v>1673</v>
      </c>
      <c r="M5501" s="64">
        <v>0</v>
      </c>
      <c r="N5501" s="64" t="s">
        <v>2569</v>
      </c>
    </row>
    <row r="5502" spans="1:14" x14ac:dyDescent="0.25">
      <c r="A5502" t="s">
        <v>2286</v>
      </c>
      <c r="B5502" s="1" t="s">
        <v>2389</v>
      </c>
      <c r="C5502" s="291" t="s">
        <v>2290</v>
      </c>
      <c r="D5502" s="1">
        <v>0</v>
      </c>
      <c r="E5502" s="1">
        <v>25.9</v>
      </c>
      <c r="J5502" s="64" t="s">
        <v>1244</v>
      </c>
      <c r="K5502" s="64" t="s">
        <v>1606</v>
      </c>
      <c r="L5502" s="64" t="s">
        <v>1674</v>
      </c>
      <c r="M5502" s="64">
        <v>0</v>
      </c>
      <c r="N5502" s="64" t="s">
        <v>2453</v>
      </c>
    </row>
    <row r="5503" spans="1:14" x14ac:dyDescent="0.25">
      <c r="A5503" t="s">
        <v>2286</v>
      </c>
      <c r="B5503" s="1" t="s">
        <v>2390</v>
      </c>
      <c r="C5503" s="291" t="s">
        <v>2292</v>
      </c>
      <c r="D5503" s="1">
        <v>0</v>
      </c>
      <c r="E5503" s="1">
        <v>37</v>
      </c>
      <c r="J5503" s="64" t="s">
        <v>1244</v>
      </c>
      <c r="K5503" s="64" t="s">
        <v>1606</v>
      </c>
      <c r="L5503" s="64" t="s">
        <v>1675</v>
      </c>
      <c r="M5503" s="64">
        <v>0</v>
      </c>
      <c r="N5503" s="64" t="s">
        <v>2697</v>
      </c>
    </row>
    <row r="5504" spans="1:14" x14ac:dyDescent="0.25">
      <c r="A5504" t="s">
        <v>2286</v>
      </c>
      <c r="B5504" s="1" t="s">
        <v>2391</v>
      </c>
      <c r="C5504" s="291" t="s">
        <v>2294</v>
      </c>
      <c r="D5504" s="1">
        <v>0</v>
      </c>
      <c r="E5504" s="1">
        <v>63.3</v>
      </c>
      <c r="J5504" s="64" t="s">
        <v>1244</v>
      </c>
      <c r="K5504" s="64" t="s">
        <v>1606</v>
      </c>
      <c r="L5504" s="64" t="s">
        <v>1676</v>
      </c>
      <c r="M5504" s="64">
        <v>0</v>
      </c>
      <c r="N5504" s="64" t="s">
        <v>2734</v>
      </c>
    </row>
    <row r="5505" spans="1:14" x14ac:dyDescent="0.25">
      <c r="A5505" t="s">
        <v>2286</v>
      </c>
      <c r="B5505" s="1" t="s">
        <v>2391</v>
      </c>
      <c r="C5505" s="291" t="s">
        <v>2392</v>
      </c>
      <c r="D5505" s="1">
        <v>0</v>
      </c>
      <c r="E5505" s="1">
        <v>80.3</v>
      </c>
      <c r="J5505" s="64" t="s">
        <v>1244</v>
      </c>
      <c r="K5505" s="64" t="s">
        <v>1677</v>
      </c>
      <c r="L5505" s="64" t="s">
        <v>1678</v>
      </c>
      <c r="M5505" s="64">
        <v>0</v>
      </c>
      <c r="N5505" s="64" t="s">
        <v>2547</v>
      </c>
    </row>
    <row r="5506" spans="1:14" x14ac:dyDescent="0.25">
      <c r="A5506" t="s">
        <v>2404</v>
      </c>
      <c r="B5506" s="1" t="s">
        <v>2405</v>
      </c>
      <c r="C5506" s="291" t="s">
        <v>2416</v>
      </c>
      <c r="D5506" s="1">
        <v>4</v>
      </c>
      <c r="E5506" s="1">
        <v>0.7</v>
      </c>
      <c r="J5506" s="64" t="s">
        <v>1244</v>
      </c>
      <c r="K5506" s="64" t="s">
        <v>1677</v>
      </c>
      <c r="L5506" s="64" t="s">
        <v>1679</v>
      </c>
      <c r="M5506" s="64">
        <v>0</v>
      </c>
      <c r="N5506" s="64" t="s">
        <v>2586</v>
      </c>
    </row>
    <row r="5507" spans="1:14" x14ac:dyDescent="0.25">
      <c r="A5507" t="s">
        <v>2404</v>
      </c>
      <c r="B5507" s="1" t="s">
        <v>2405</v>
      </c>
      <c r="C5507" s="291" t="s">
        <v>2416</v>
      </c>
      <c r="D5507" s="1">
        <v>5</v>
      </c>
      <c r="E5507" s="1">
        <v>0.82</v>
      </c>
      <c r="J5507" s="64" t="s">
        <v>1244</v>
      </c>
      <c r="K5507" s="64" t="s">
        <v>1677</v>
      </c>
      <c r="L5507" s="64" t="s">
        <v>1680</v>
      </c>
      <c r="M5507" s="64">
        <v>0</v>
      </c>
      <c r="N5507" s="64" t="s">
        <v>2676</v>
      </c>
    </row>
    <row r="5508" spans="1:14" x14ac:dyDescent="0.25">
      <c r="A5508" t="s">
        <v>2404</v>
      </c>
      <c r="B5508" s="1" t="s">
        <v>2405</v>
      </c>
      <c r="C5508" s="291" t="s">
        <v>2416</v>
      </c>
      <c r="D5508" s="1">
        <v>6</v>
      </c>
      <c r="E5508" s="1">
        <v>0.95</v>
      </c>
      <c r="J5508" s="64" t="s">
        <v>1244</v>
      </c>
      <c r="K5508" s="64" t="s">
        <v>1677</v>
      </c>
      <c r="L5508" s="64" t="s">
        <v>1681</v>
      </c>
      <c r="M5508" s="64">
        <v>0</v>
      </c>
      <c r="N5508" s="64" t="s">
        <v>2640</v>
      </c>
    </row>
    <row r="5509" spans="1:14" x14ac:dyDescent="0.25">
      <c r="A5509" t="s">
        <v>2404</v>
      </c>
      <c r="B5509" s="1" t="s">
        <v>2405</v>
      </c>
      <c r="C5509" s="291" t="s">
        <v>2416</v>
      </c>
      <c r="D5509" s="1">
        <v>7</v>
      </c>
      <c r="E5509" s="1">
        <v>1.08</v>
      </c>
      <c r="J5509" s="64" t="s">
        <v>1244</v>
      </c>
      <c r="K5509" s="64" t="s">
        <v>1677</v>
      </c>
      <c r="L5509" s="64" t="s">
        <v>1682</v>
      </c>
      <c r="M5509" s="64">
        <v>0</v>
      </c>
      <c r="N5509" s="64" t="s">
        <v>2841</v>
      </c>
    </row>
    <row r="5510" spans="1:14" x14ac:dyDescent="0.25">
      <c r="A5510" t="s">
        <v>2404</v>
      </c>
      <c r="B5510" s="1" t="s">
        <v>2405</v>
      </c>
      <c r="C5510" s="291" t="s">
        <v>2416</v>
      </c>
      <c r="D5510" s="1">
        <v>8</v>
      </c>
      <c r="E5510" s="1">
        <v>1.2</v>
      </c>
      <c r="J5510" s="64" t="s">
        <v>1244</v>
      </c>
      <c r="K5510" s="64" t="s">
        <v>1677</v>
      </c>
      <c r="L5510" s="64" t="s">
        <v>1683</v>
      </c>
      <c r="M5510" s="64">
        <v>0</v>
      </c>
      <c r="N5510" s="64" t="s">
        <v>2842</v>
      </c>
    </row>
    <row r="5511" spans="1:14" x14ac:dyDescent="0.25">
      <c r="A5511" t="s">
        <v>2404</v>
      </c>
      <c r="B5511" s="1" t="s">
        <v>2405</v>
      </c>
      <c r="C5511" s="291" t="s">
        <v>2416</v>
      </c>
      <c r="D5511" s="1">
        <v>9</v>
      </c>
      <c r="E5511" s="1">
        <v>1.33</v>
      </c>
      <c r="J5511" s="64" t="s">
        <v>1244</v>
      </c>
      <c r="K5511" s="64" t="s">
        <v>1684</v>
      </c>
      <c r="L5511" s="64" t="s">
        <v>1685</v>
      </c>
      <c r="M5511" s="64">
        <v>0</v>
      </c>
      <c r="N5511" s="64" t="s">
        <v>2434</v>
      </c>
    </row>
    <row r="5512" spans="1:14" x14ac:dyDescent="0.25">
      <c r="A5512" t="s">
        <v>2404</v>
      </c>
      <c r="B5512" s="1" t="s">
        <v>2405</v>
      </c>
      <c r="C5512" s="291" t="s">
        <v>2416</v>
      </c>
      <c r="D5512" s="1">
        <v>10</v>
      </c>
      <c r="E5512" s="1">
        <v>1.45</v>
      </c>
      <c r="J5512" s="64" t="s">
        <v>1244</v>
      </c>
      <c r="K5512" s="64" t="s">
        <v>1684</v>
      </c>
      <c r="L5512" s="64" t="s">
        <v>1686</v>
      </c>
      <c r="M5512" s="64">
        <v>0</v>
      </c>
      <c r="N5512" s="64" t="s">
        <v>2490</v>
      </c>
    </row>
    <row r="5513" spans="1:14" x14ac:dyDescent="0.25">
      <c r="A5513" t="s">
        <v>2404</v>
      </c>
      <c r="B5513" s="1" t="s">
        <v>2405</v>
      </c>
      <c r="C5513" s="291" t="s">
        <v>2416</v>
      </c>
      <c r="D5513" s="1">
        <v>11</v>
      </c>
      <c r="E5513" s="1">
        <v>1.58</v>
      </c>
      <c r="J5513" s="64" t="s">
        <v>1244</v>
      </c>
      <c r="K5513" s="64" t="s">
        <v>1684</v>
      </c>
      <c r="L5513" s="64" t="s">
        <v>1687</v>
      </c>
      <c r="M5513" s="64">
        <v>0</v>
      </c>
      <c r="N5513" s="64" t="s">
        <v>2563</v>
      </c>
    </row>
    <row r="5514" spans="1:14" x14ac:dyDescent="0.25">
      <c r="A5514" t="s">
        <v>2404</v>
      </c>
      <c r="B5514" s="1" t="s">
        <v>2405</v>
      </c>
      <c r="C5514" s="291" t="s">
        <v>2416</v>
      </c>
      <c r="D5514" s="1">
        <v>12</v>
      </c>
      <c r="E5514" s="1">
        <v>1.7</v>
      </c>
      <c r="J5514" s="64" t="s">
        <v>1244</v>
      </c>
      <c r="K5514" s="64" t="s">
        <v>1684</v>
      </c>
      <c r="L5514" s="64" t="s">
        <v>1688</v>
      </c>
      <c r="M5514" s="64">
        <v>0</v>
      </c>
      <c r="N5514" s="64" t="s">
        <v>2725</v>
      </c>
    </row>
    <row r="5515" spans="1:14" x14ac:dyDescent="0.25">
      <c r="A5515" t="s">
        <v>2404</v>
      </c>
      <c r="B5515" s="1" t="s">
        <v>2405</v>
      </c>
      <c r="C5515" s="291" t="s">
        <v>2416</v>
      </c>
      <c r="D5515" s="1">
        <v>13</v>
      </c>
      <c r="E5515" s="1">
        <v>1.8</v>
      </c>
      <c r="J5515" s="64" t="s">
        <v>1244</v>
      </c>
      <c r="K5515" s="64" t="s">
        <v>1684</v>
      </c>
      <c r="L5515" s="64" t="s">
        <v>1689</v>
      </c>
      <c r="M5515" s="64">
        <v>0</v>
      </c>
      <c r="N5515" s="64" t="s">
        <v>2473</v>
      </c>
    </row>
    <row r="5516" spans="1:14" x14ac:dyDescent="0.25">
      <c r="A5516" t="s">
        <v>2404</v>
      </c>
      <c r="B5516" s="1" t="s">
        <v>2405</v>
      </c>
      <c r="C5516" s="291" t="s">
        <v>2416</v>
      </c>
      <c r="D5516" s="1">
        <v>14</v>
      </c>
      <c r="E5516" s="1">
        <v>1.9</v>
      </c>
      <c r="J5516" s="64" t="s">
        <v>1244</v>
      </c>
      <c r="K5516" s="64" t="s">
        <v>1684</v>
      </c>
      <c r="L5516" s="64" t="s">
        <v>1690</v>
      </c>
      <c r="M5516" s="64">
        <v>0</v>
      </c>
      <c r="N5516" s="64" t="s">
        <v>2514</v>
      </c>
    </row>
    <row r="5517" spans="1:14" x14ac:dyDescent="0.25">
      <c r="A5517" t="s">
        <v>2404</v>
      </c>
      <c r="B5517" s="1" t="s">
        <v>2405</v>
      </c>
      <c r="C5517" s="291" t="s">
        <v>2416</v>
      </c>
      <c r="D5517" s="1">
        <v>15</v>
      </c>
      <c r="E5517" s="1">
        <v>2</v>
      </c>
      <c r="J5517" s="64" t="s">
        <v>1244</v>
      </c>
      <c r="K5517" s="64" t="s">
        <v>1684</v>
      </c>
      <c r="L5517" s="64" t="s">
        <v>1691</v>
      </c>
      <c r="M5517" s="64">
        <v>0</v>
      </c>
      <c r="N5517" s="64" t="s">
        <v>2843</v>
      </c>
    </row>
    <row r="5518" spans="1:14" x14ac:dyDescent="0.25">
      <c r="A5518" t="s">
        <v>2404</v>
      </c>
      <c r="B5518" s="1" t="s">
        <v>2405</v>
      </c>
      <c r="C5518" s="291" t="s">
        <v>2416</v>
      </c>
      <c r="D5518" s="1">
        <v>16</v>
      </c>
      <c r="E5518" s="1">
        <v>2.1</v>
      </c>
      <c r="J5518" s="64" t="s">
        <v>1244</v>
      </c>
      <c r="K5518" s="64" t="s">
        <v>1684</v>
      </c>
      <c r="L5518" s="64" t="s">
        <v>1692</v>
      </c>
      <c r="M5518" s="64">
        <v>0</v>
      </c>
      <c r="N5518" s="64" t="s">
        <v>2638</v>
      </c>
    </row>
    <row r="5519" spans="1:14" x14ac:dyDescent="0.25">
      <c r="A5519" t="s">
        <v>2404</v>
      </c>
      <c r="B5519" s="1" t="s">
        <v>2405</v>
      </c>
      <c r="C5519" s="291" t="s">
        <v>2416</v>
      </c>
      <c r="D5519" s="1">
        <v>17</v>
      </c>
      <c r="E5519" s="1">
        <v>2.2000000000000002</v>
      </c>
      <c r="J5519" s="64" t="s">
        <v>1244</v>
      </c>
      <c r="K5519" s="64" t="s">
        <v>1684</v>
      </c>
      <c r="L5519" s="64" t="s">
        <v>1693</v>
      </c>
      <c r="M5519" s="64">
        <v>0</v>
      </c>
      <c r="N5519" s="64" t="s">
        <v>2844</v>
      </c>
    </row>
    <row r="5520" spans="1:14" x14ac:dyDescent="0.25">
      <c r="A5520" t="s">
        <v>2404</v>
      </c>
      <c r="B5520" s="1" t="s">
        <v>2405</v>
      </c>
      <c r="C5520" s="291" t="s">
        <v>2416</v>
      </c>
      <c r="D5520" s="1">
        <v>18</v>
      </c>
      <c r="E5520" s="1">
        <v>2.2999999999999998</v>
      </c>
      <c r="J5520" s="64" t="s">
        <v>1244</v>
      </c>
      <c r="K5520" s="64" t="s">
        <v>1684</v>
      </c>
      <c r="L5520" s="64" t="s">
        <v>1694</v>
      </c>
      <c r="M5520" s="64">
        <v>0</v>
      </c>
      <c r="N5520" s="64" t="s">
        <v>2845</v>
      </c>
    </row>
    <row r="5521" spans="1:14" x14ac:dyDescent="0.25">
      <c r="A5521" t="s">
        <v>2404</v>
      </c>
      <c r="B5521" s="1" t="s">
        <v>2405</v>
      </c>
      <c r="C5521" s="291" t="s">
        <v>2416</v>
      </c>
      <c r="D5521" s="1">
        <v>19</v>
      </c>
      <c r="E5521" s="1">
        <v>2.4</v>
      </c>
      <c r="J5521" s="64" t="s">
        <v>1244</v>
      </c>
      <c r="K5521" s="64" t="s">
        <v>1684</v>
      </c>
      <c r="L5521" s="64" t="s">
        <v>1685</v>
      </c>
      <c r="M5521" s="64">
        <v>0</v>
      </c>
      <c r="N5521" s="64" t="s">
        <v>2560</v>
      </c>
    </row>
    <row r="5522" spans="1:14" x14ac:dyDescent="0.25">
      <c r="A5522" t="s">
        <v>2404</v>
      </c>
      <c r="B5522" s="1" t="s">
        <v>2405</v>
      </c>
      <c r="C5522" s="291" t="s">
        <v>2416</v>
      </c>
      <c r="D5522" s="1">
        <v>20</v>
      </c>
      <c r="E5522" s="1">
        <v>2.5</v>
      </c>
      <c r="J5522" s="64" t="s">
        <v>1244</v>
      </c>
      <c r="K5522" s="64" t="s">
        <v>1684</v>
      </c>
      <c r="L5522" s="64" t="s">
        <v>1690</v>
      </c>
      <c r="M5522" s="64">
        <v>0</v>
      </c>
      <c r="N5522" s="64" t="s">
        <v>2753</v>
      </c>
    </row>
    <row r="5523" spans="1:14" x14ac:dyDescent="0.25">
      <c r="A5523" t="s">
        <v>2404</v>
      </c>
      <c r="B5523" s="1" t="s">
        <v>2405</v>
      </c>
      <c r="C5523" s="291" t="s">
        <v>83</v>
      </c>
      <c r="D5523" s="1">
        <v>4</v>
      </c>
      <c r="E5523" s="1">
        <v>0.9</v>
      </c>
      <c r="J5523" s="64" t="s">
        <v>1244</v>
      </c>
      <c r="K5523" s="64" t="s">
        <v>1684</v>
      </c>
      <c r="L5523" s="64" t="s">
        <v>1686</v>
      </c>
      <c r="M5523" s="64">
        <v>0</v>
      </c>
      <c r="N5523" s="64" t="s">
        <v>2591</v>
      </c>
    </row>
    <row r="5524" spans="1:14" x14ac:dyDescent="0.25">
      <c r="A5524" t="s">
        <v>2404</v>
      </c>
      <c r="B5524" s="1" t="s">
        <v>2405</v>
      </c>
      <c r="C5524" s="291" t="s">
        <v>83</v>
      </c>
      <c r="D5524" s="1">
        <v>5</v>
      </c>
      <c r="E5524" s="1">
        <v>1.05</v>
      </c>
      <c r="J5524" s="64" t="s">
        <v>1244</v>
      </c>
      <c r="K5524" s="64" t="s">
        <v>1684</v>
      </c>
      <c r="L5524" s="64" t="s">
        <v>1691</v>
      </c>
      <c r="M5524" s="64">
        <v>0</v>
      </c>
      <c r="N5524" s="64" t="s">
        <v>2811</v>
      </c>
    </row>
    <row r="5525" spans="1:14" x14ac:dyDescent="0.25">
      <c r="A5525" t="s">
        <v>2404</v>
      </c>
      <c r="B5525" s="1" t="s">
        <v>2405</v>
      </c>
      <c r="C5525" s="291" t="s">
        <v>83</v>
      </c>
      <c r="D5525" s="1">
        <v>6</v>
      </c>
      <c r="E5525" s="1">
        <v>1.2</v>
      </c>
      <c r="J5525" s="64" t="s">
        <v>1244</v>
      </c>
      <c r="K5525" s="64" t="s">
        <v>1684</v>
      </c>
      <c r="L5525" s="64" t="s">
        <v>1687</v>
      </c>
      <c r="M5525" s="64">
        <v>0</v>
      </c>
      <c r="N5525" s="64" t="s">
        <v>2837</v>
      </c>
    </row>
    <row r="5526" spans="1:14" x14ac:dyDescent="0.25">
      <c r="A5526" t="s">
        <v>2404</v>
      </c>
      <c r="B5526" s="1" t="s">
        <v>2405</v>
      </c>
      <c r="C5526" s="291" t="s">
        <v>83</v>
      </c>
      <c r="D5526" s="1">
        <v>7</v>
      </c>
      <c r="E5526" s="1">
        <v>1.35</v>
      </c>
      <c r="J5526" s="64" t="s">
        <v>1244</v>
      </c>
      <c r="K5526" s="64" t="s">
        <v>1684</v>
      </c>
      <c r="L5526" s="64" t="s">
        <v>1692</v>
      </c>
      <c r="M5526" s="64">
        <v>0</v>
      </c>
      <c r="N5526" s="64" t="s">
        <v>2494</v>
      </c>
    </row>
    <row r="5527" spans="1:14" x14ac:dyDescent="0.25">
      <c r="A5527" t="s">
        <v>2404</v>
      </c>
      <c r="B5527" s="1" t="s">
        <v>2405</v>
      </c>
      <c r="C5527" s="291" t="s">
        <v>83</v>
      </c>
      <c r="D5527" s="1">
        <v>8</v>
      </c>
      <c r="E5527" s="1">
        <v>1.5</v>
      </c>
      <c r="J5527" s="64" t="s">
        <v>1244</v>
      </c>
      <c r="K5527" s="64" t="s">
        <v>1684</v>
      </c>
      <c r="L5527" s="64" t="s">
        <v>1688</v>
      </c>
      <c r="M5527" s="64">
        <v>0</v>
      </c>
      <c r="N5527" s="64" t="s">
        <v>2480</v>
      </c>
    </row>
    <row r="5528" spans="1:14" x14ac:dyDescent="0.25">
      <c r="A5528" t="s">
        <v>2404</v>
      </c>
      <c r="B5528" s="1" t="s">
        <v>2405</v>
      </c>
      <c r="C5528" s="291" t="s">
        <v>83</v>
      </c>
      <c r="D5528" s="1">
        <v>9</v>
      </c>
      <c r="E5528" s="1">
        <v>1.65</v>
      </c>
      <c r="J5528" s="64" t="s">
        <v>1244</v>
      </c>
      <c r="K5528" s="64" t="s">
        <v>1684</v>
      </c>
      <c r="L5528" s="64" t="s">
        <v>1693</v>
      </c>
      <c r="M5528" s="64">
        <v>0</v>
      </c>
      <c r="N5528" s="64" t="s">
        <v>2686</v>
      </c>
    </row>
    <row r="5529" spans="1:14" x14ac:dyDescent="0.25">
      <c r="A5529" t="s">
        <v>2404</v>
      </c>
      <c r="B5529" s="1" t="s">
        <v>2405</v>
      </c>
      <c r="C5529" s="291" t="s">
        <v>83</v>
      </c>
      <c r="D5529" s="1">
        <v>10</v>
      </c>
      <c r="E5529" s="1">
        <v>1.8</v>
      </c>
      <c r="J5529" s="64" t="s">
        <v>1244</v>
      </c>
      <c r="K5529" s="64" t="s">
        <v>1684</v>
      </c>
      <c r="L5529" s="64" t="s">
        <v>1689</v>
      </c>
      <c r="M5529" s="64">
        <v>0</v>
      </c>
      <c r="N5529" s="64" t="s">
        <v>2846</v>
      </c>
    </row>
    <row r="5530" spans="1:14" x14ac:dyDescent="0.25">
      <c r="A5530" t="s">
        <v>2404</v>
      </c>
      <c r="B5530" s="1" t="s">
        <v>2405</v>
      </c>
      <c r="C5530" s="291" t="s">
        <v>83</v>
      </c>
      <c r="D5530" s="1">
        <v>11</v>
      </c>
      <c r="E5530" s="1">
        <v>1.95</v>
      </c>
      <c r="J5530" s="64" t="s">
        <v>1244</v>
      </c>
      <c r="K5530" s="64" t="s">
        <v>1684</v>
      </c>
      <c r="L5530" s="64" t="s">
        <v>1694</v>
      </c>
      <c r="M5530" s="64">
        <v>0</v>
      </c>
      <c r="N5530" s="64" t="s">
        <v>2682</v>
      </c>
    </row>
    <row r="5531" spans="1:14" x14ac:dyDescent="0.25">
      <c r="A5531" t="s">
        <v>2404</v>
      </c>
      <c r="B5531" s="1" t="s">
        <v>2405</v>
      </c>
      <c r="C5531" s="291" t="s">
        <v>83</v>
      </c>
      <c r="D5531" s="1">
        <v>12</v>
      </c>
      <c r="E5531" s="1">
        <v>2.1</v>
      </c>
      <c r="J5531" s="64" t="s">
        <v>1244</v>
      </c>
      <c r="K5531" s="64" t="s">
        <v>1695</v>
      </c>
      <c r="L5531" s="64" t="s">
        <v>1696</v>
      </c>
      <c r="M5531" s="64">
        <v>0</v>
      </c>
      <c r="N5531" s="64" t="s">
        <v>2434</v>
      </c>
    </row>
    <row r="5532" spans="1:14" x14ac:dyDescent="0.25">
      <c r="A5532" t="s">
        <v>2404</v>
      </c>
      <c r="B5532" s="1" t="s">
        <v>2405</v>
      </c>
      <c r="C5532" s="291" t="s">
        <v>83</v>
      </c>
      <c r="D5532" s="1">
        <v>13</v>
      </c>
      <c r="E5532" s="1">
        <v>2.25</v>
      </c>
      <c r="J5532" s="64" t="s">
        <v>1244</v>
      </c>
      <c r="K5532" s="64" t="s">
        <v>1695</v>
      </c>
      <c r="L5532" s="64" t="s">
        <v>1697</v>
      </c>
      <c r="M5532" s="64">
        <v>0</v>
      </c>
      <c r="N5532" s="64" t="s">
        <v>2490</v>
      </c>
    </row>
    <row r="5533" spans="1:14" x14ac:dyDescent="0.25">
      <c r="A5533" t="s">
        <v>2404</v>
      </c>
      <c r="B5533" s="1" t="s">
        <v>2405</v>
      </c>
      <c r="C5533" s="291" t="s">
        <v>83</v>
      </c>
      <c r="D5533" s="1">
        <v>14</v>
      </c>
      <c r="E5533" s="1">
        <v>2.4</v>
      </c>
      <c r="J5533" s="64" t="s">
        <v>1244</v>
      </c>
      <c r="K5533" s="64" t="s">
        <v>1695</v>
      </c>
      <c r="L5533" s="64" t="s">
        <v>1698</v>
      </c>
      <c r="M5533" s="64">
        <v>0</v>
      </c>
      <c r="N5533" s="64" t="s">
        <v>2563</v>
      </c>
    </row>
    <row r="5534" spans="1:14" x14ac:dyDescent="0.25">
      <c r="A5534" t="s">
        <v>2404</v>
      </c>
      <c r="B5534" s="1" t="s">
        <v>2405</v>
      </c>
      <c r="C5534" s="291" t="s">
        <v>83</v>
      </c>
      <c r="D5534" s="1">
        <v>15</v>
      </c>
      <c r="E5534" s="1">
        <v>2.5499999999999998</v>
      </c>
      <c r="J5534" s="64" t="s">
        <v>1244</v>
      </c>
      <c r="K5534" s="64" t="s">
        <v>1695</v>
      </c>
      <c r="L5534" s="64" t="s">
        <v>1699</v>
      </c>
      <c r="M5534" s="64">
        <v>0</v>
      </c>
      <c r="N5534" s="64" t="s">
        <v>2725</v>
      </c>
    </row>
    <row r="5535" spans="1:14" x14ac:dyDescent="0.25">
      <c r="A5535" t="s">
        <v>2404</v>
      </c>
      <c r="B5535" s="1" t="s">
        <v>2405</v>
      </c>
      <c r="C5535" s="291" t="s">
        <v>83</v>
      </c>
      <c r="D5535" s="1">
        <v>16</v>
      </c>
      <c r="E5535" s="1">
        <v>2.7</v>
      </c>
      <c r="J5535" s="64" t="s">
        <v>1244</v>
      </c>
      <c r="K5535" s="64" t="s">
        <v>1695</v>
      </c>
      <c r="L5535" s="64" t="s">
        <v>1700</v>
      </c>
      <c r="M5535" s="64">
        <v>0</v>
      </c>
      <c r="N5535" s="64" t="s">
        <v>2473</v>
      </c>
    </row>
    <row r="5536" spans="1:14" x14ac:dyDescent="0.25">
      <c r="A5536" t="s">
        <v>2404</v>
      </c>
      <c r="B5536" s="1" t="s">
        <v>2405</v>
      </c>
      <c r="C5536" s="291" t="s">
        <v>83</v>
      </c>
      <c r="D5536" s="1">
        <v>17</v>
      </c>
      <c r="E5536" s="1">
        <v>2.8</v>
      </c>
      <c r="J5536" s="64" t="s">
        <v>1244</v>
      </c>
      <c r="K5536" s="64" t="s">
        <v>1695</v>
      </c>
      <c r="L5536" s="64" t="s">
        <v>1701</v>
      </c>
      <c r="M5536" s="64">
        <v>0</v>
      </c>
      <c r="N5536" s="64" t="s">
        <v>2514</v>
      </c>
    </row>
    <row r="5537" spans="1:14" x14ac:dyDescent="0.25">
      <c r="A5537" t="s">
        <v>2404</v>
      </c>
      <c r="B5537" s="1" t="s">
        <v>2405</v>
      </c>
      <c r="C5537" s="291" t="s">
        <v>83</v>
      </c>
      <c r="D5537" s="1">
        <v>18</v>
      </c>
      <c r="E5537" s="1">
        <v>2.9</v>
      </c>
      <c r="J5537" s="64" t="s">
        <v>1244</v>
      </c>
      <c r="K5537" s="64" t="s">
        <v>1695</v>
      </c>
      <c r="L5537" s="64" t="s">
        <v>1702</v>
      </c>
      <c r="M5537" s="64">
        <v>0</v>
      </c>
      <c r="N5537" s="64" t="s">
        <v>2843</v>
      </c>
    </row>
    <row r="5538" spans="1:14" x14ac:dyDescent="0.25">
      <c r="A5538" t="s">
        <v>2404</v>
      </c>
      <c r="B5538" s="1" t="s">
        <v>2405</v>
      </c>
      <c r="C5538" s="291" t="s">
        <v>83</v>
      </c>
      <c r="D5538" s="1">
        <v>19</v>
      </c>
      <c r="E5538" s="1">
        <v>3</v>
      </c>
      <c r="J5538" s="64" t="s">
        <v>1244</v>
      </c>
      <c r="K5538" s="64" t="s">
        <v>1695</v>
      </c>
      <c r="L5538" s="64" t="s">
        <v>1703</v>
      </c>
      <c r="M5538" s="64">
        <v>0</v>
      </c>
      <c r="N5538" s="64" t="s">
        <v>2638</v>
      </c>
    </row>
    <row r="5539" spans="1:14" x14ac:dyDescent="0.25">
      <c r="A5539" t="s">
        <v>2404</v>
      </c>
      <c r="B5539" s="1" t="s">
        <v>2405</v>
      </c>
      <c r="C5539" s="291" t="s">
        <v>83</v>
      </c>
      <c r="D5539" s="1">
        <v>20</v>
      </c>
      <c r="E5539" s="1">
        <v>3.1</v>
      </c>
      <c r="J5539" s="64" t="s">
        <v>1244</v>
      </c>
      <c r="K5539" s="64" t="s">
        <v>1695</v>
      </c>
      <c r="L5539" s="64" t="s">
        <v>1704</v>
      </c>
      <c r="M5539" s="64">
        <v>0</v>
      </c>
      <c r="N5539" s="64" t="s">
        <v>2844</v>
      </c>
    </row>
    <row r="5540" spans="1:14" x14ac:dyDescent="0.25">
      <c r="A5540" t="s">
        <v>2404</v>
      </c>
      <c r="B5540" s="1" t="s">
        <v>2405</v>
      </c>
      <c r="C5540" s="291" t="s">
        <v>83</v>
      </c>
      <c r="D5540" s="1">
        <v>21</v>
      </c>
      <c r="E5540" s="1">
        <v>3.27</v>
      </c>
      <c r="J5540" s="64" t="s">
        <v>1244</v>
      </c>
      <c r="K5540" s="64" t="s">
        <v>1695</v>
      </c>
      <c r="L5540" s="64" t="s">
        <v>1705</v>
      </c>
      <c r="M5540" s="64">
        <v>0</v>
      </c>
      <c r="N5540" s="64" t="s">
        <v>2845</v>
      </c>
    </row>
    <row r="5541" spans="1:14" x14ac:dyDescent="0.25">
      <c r="A5541" t="s">
        <v>2404</v>
      </c>
      <c r="B5541" s="1" t="s">
        <v>2405</v>
      </c>
      <c r="C5541" s="291" t="s">
        <v>83</v>
      </c>
      <c r="D5541" s="1">
        <v>22</v>
      </c>
      <c r="E5541" s="1">
        <v>3.45</v>
      </c>
      <c r="J5541" s="64" t="s">
        <v>1244</v>
      </c>
      <c r="K5541" s="64" t="s">
        <v>1695</v>
      </c>
      <c r="L5541" s="64" t="s">
        <v>1696</v>
      </c>
      <c r="M5541" s="64">
        <v>0</v>
      </c>
      <c r="N5541" s="64" t="s">
        <v>2560</v>
      </c>
    </row>
    <row r="5542" spans="1:14" x14ac:dyDescent="0.25">
      <c r="A5542" t="s">
        <v>2404</v>
      </c>
      <c r="B5542" s="1" t="s">
        <v>2405</v>
      </c>
      <c r="C5542" s="291" t="s">
        <v>83</v>
      </c>
      <c r="D5542" s="1">
        <v>23</v>
      </c>
      <c r="E5542" s="1">
        <v>3.62</v>
      </c>
      <c r="J5542" s="64" t="s">
        <v>1244</v>
      </c>
      <c r="K5542" s="64" t="s">
        <v>1695</v>
      </c>
      <c r="L5542" s="64" t="s">
        <v>1701</v>
      </c>
      <c r="M5542" s="64">
        <v>0</v>
      </c>
      <c r="N5542" s="64" t="s">
        <v>2753</v>
      </c>
    </row>
    <row r="5543" spans="1:14" x14ac:dyDescent="0.25">
      <c r="A5543" t="s">
        <v>2404</v>
      </c>
      <c r="B5543" s="1" t="s">
        <v>2405</v>
      </c>
      <c r="C5543" s="291" t="s">
        <v>83</v>
      </c>
      <c r="D5543" s="1">
        <v>24</v>
      </c>
      <c r="E5543" s="1">
        <v>3.8</v>
      </c>
      <c r="J5543" s="64" t="s">
        <v>1244</v>
      </c>
      <c r="K5543" s="64" t="s">
        <v>1695</v>
      </c>
      <c r="L5543" s="64" t="s">
        <v>1697</v>
      </c>
      <c r="M5543" s="64">
        <v>0</v>
      </c>
      <c r="N5543" s="64" t="s">
        <v>2591</v>
      </c>
    </row>
    <row r="5544" spans="1:14" x14ac:dyDescent="0.25">
      <c r="J5544" s="64" t="s">
        <v>1244</v>
      </c>
      <c r="K5544" s="64" t="s">
        <v>1695</v>
      </c>
      <c r="L5544" s="64" t="s">
        <v>1702</v>
      </c>
      <c r="M5544" s="64">
        <v>0</v>
      </c>
      <c r="N5544" s="64" t="s">
        <v>2811</v>
      </c>
    </row>
    <row r="5545" spans="1:14" x14ac:dyDescent="0.25">
      <c r="J5545" s="64" t="s">
        <v>1244</v>
      </c>
      <c r="K5545" s="64" t="s">
        <v>1695</v>
      </c>
      <c r="L5545" s="64" t="s">
        <v>1698</v>
      </c>
      <c r="M5545" s="64">
        <v>0</v>
      </c>
      <c r="N5545" s="64" t="s">
        <v>2837</v>
      </c>
    </row>
    <row r="5546" spans="1:14" x14ac:dyDescent="0.25">
      <c r="J5546" s="64" t="s">
        <v>1244</v>
      </c>
      <c r="K5546" s="64" t="s">
        <v>1695</v>
      </c>
      <c r="L5546" s="64" t="s">
        <v>1703</v>
      </c>
      <c r="M5546" s="64">
        <v>0</v>
      </c>
      <c r="N5546" s="64" t="s">
        <v>2494</v>
      </c>
    </row>
    <row r="5547" spans="1:14" x14ac:dyDescent="0.25">
      <c r="J5547" s="64" t="s">
        <v>1244</v>
      </c>
      <c r="K5547" s="64" t="s">
        <v>1695</v>
      </c>
      <c r="L5547" s="64" t="s">
        <v>1699</v>
      </c>
      <c r="M5547" s="64">
        <v>0</v>
      </c>
      <c r="N5547" s="64" t="s">
        <v>2480</v>
      </c>
    </row>
    <row r="5548" spans="1:14" x14ac:dyDescent="0.25">
      <c r="J5548" s="64" t="s">
        <v>1244</v>
      </c>
      <c r="K5548" s="64" t="s">
        <v>1695</v>
      </c>
      <c r="L5548" s="64" t="s">
        <v>1704</v>
      </c>
      <c r="M5548" s="64">
        <v>0</v>
      </c>
      <c r="N5548" s="64" t="s">
        <v>2686</v>
      </c>
    </row>
    <row r="5549" spans="1:14" x14ac:dyDescent="0.25">
      <c r="J5549" s="64" t="s">
        <v>1244</v>
      </c>
      <c r="K5549" s="64" t="s">
        <v>1695</v>
      </c>
      <c r="L5549" s="64" t="s">
        <v>1700</v>
      </c>
      <c r="M5549" s="64">
        <v>0</v>
      </c>
      <c r="N5549" s="64" t="s">
        <v>2846</v>
      </c>
    </row>
    <row r="5550" spans="1:14" x14ac:dyDescent="0.25">
      <c r="J5550" s="64" t="s">
        <v>1244</v>
      </c>
      <c r="K5550" s="64" t="s">
        <v>1695</v>
      </c>
      <c r="L5550" s="64" t="s">
        <v>1705</v>
      </c>
      <c r="M5550" s="64">
        <v>0</v>
      </c>
      <c r="N5550" s="64" t="s">
        <v>2682</v>
      </c>
    </row>
    <row r="5551" spans="1:14" x14ac:dyDescent="0.25">
      <c r="J5551" s="64" t="s">
        <v>1244</v>
      </c>
      <c r="K5551" s="64" t="s">
        <v>1706</v>
      </c>
      <c r="L5551" s="64" t="s">
        <v>1707</v>
      </c>
      <c r="M5551" s="64">
        <v>0</v>
      </c>
      <c r="N5551" s="64" t="s">
        <v>2558</v>
      </c>
    </row>
    <row r="5552" spans="1:14" x14ac:dyDescent="0.25">
      <c r="J5552" s="64" t="s">
        <v>1244</v>
      </c>
      <c r="K5552" s="64" t="s">
        <v>1706</v>
      </c>
      <c r="L5552" s="64" t="s">
        <v>1708</v>
      </c>
      <c r="M5552" s="64">
        <v>0</v>
      </c>
      <c r="N5552" s="64" t="s">
        <v>2562</v>
      </c>
    </row>
    <row r="5553" spans="10:14" x14ac:dyDescent="0.25">
      <c r="J5553" s="64" t="s">
        <v>1244</v>
      </c>
      <c r="K5553" s="64" t="s">
        <v>1706</v>
      </c>
      <c r="L5553" s="64" t="s">
        <v>1709</v>
      </c>
      <c r="M5553" s="64">
        <v>0</v>
      </c>
      <c r="N5553" s="64" t="s">
        <v>2847</v>
      </c>
    </row>
    <row r="5554" spans="10:14" x14ac:dyDescent="0.25">
      <c r="J5554" s="64" t="s">
        <v>1244</v>
      </c>
      <c r="K5554" s="64" t="s">
        <v>1773</v>
      </c>
      <c r="L5554" s="64" t="s">
        <v>1774</v>
      </c>
      <c r="M5554" s="64">
        <v>0</v>
      </c>
      <c r="N5554" s="64" t="s">
        <v>2620</v>
      </c>
    </row>
    <row r="5555" spans="10:14" x14ac:dyDescent="0.25">
      <c r="J5555" s="64" t="s">
        <v>1244</v>
      </c>
      <c r="K5555" s="64" t="s">
        <v>1773</v>
      </c>
      <c r="L5555" s="64" t="s">
        <v>1775</v>
      </c>
      <c r="M5555" s="64">
        <v>0</v>
      </c>
      <c r="N5555" s="64" t="s">
        <v>2848</v>
      </c>
    </row>
    <row r="5556" spans="10:14" x14ac:dyDescent="0.25">
      <c r="J5556" s="64" t="s">
        <v>1244</v>
      </c>
      <c r="K5556" s="64" t="s">
        <v>1773</v>
      </c>
      <c r="L5556" s="64" t="s">
        <v>1776</v>
      </c>
      <c r="M5556" s="64">
        <v>0</v>
      </c>
      <c r="N5556" s="64" t="s">
        <v>2641</v>
      </c>
    </row>
    <row r="5557" spans="10:14" x14ac:dyDescent="0.25">
      <c r="J5557" s="64" t="s">
        <v>1244</v>
      </c>
      <c r="K5557" s="64" t="s">
        <v>1773</v>
      </c>
      <c r="L5557" s="64" t="s">
        <v>1777</v>
      </c>
      <c r="M5557" s="64">
        <v>0</v>
      </c>
      <c r="N5557" s="64" t="s">
        <v>2849</v>
      </c>
    </row>
    <row r="5558" spans="10:14" x14ac:dyDescent="0.25">
      <c r="J5558" s="64" t="s">
        <v>1244</v>
      </c>
      <c r="K5558" s="64" t="s">
        <v>1773</v>
      </c>
      <c r="L5558" s="64" t="s">
        <v>1778</v>
      </c>
      <c r="M5558" s="64">
        <v>0</v>
      </c>
      <c r="N5558" s="64" t="s">
        <v>2850</v>
      </c>
    </row>
    <row r="5559" spans="10:14" x14ac:dyDescent="0.25">
      <c r="J5559" s="64" t="s">
        <v>1244</v>
      </c>
      <c r="K5559" s="64" t="s">
        <v>1773</v>
      </c>
      <c r="L5559" s="64" t="s">
        <v>1779</v>
      </c>
      <c r="M5559" s="64">
        <v>0</v>
      </c>
      <c r="N5559" s="64" t="s">
        <v>2454</v>
      </c>
    </row>
    <row r="5560" spans="10:14" x14ac:dyDescent="0.25">
      <c r="J5560" s="64" t="s">
        <v>1244</v>
      </c>
      <c r="K5560" s="64" t="s">
        <v>1773</v>
      </c>
      <c r="L5560" s="64" t="s">
        <v>1780</v>
      </c>
      <c r="M5560" s="64">
        <v>0</v>
      </c>
      <c r="N5560" s="64" t="s">
        <v>2548</v>
      </c>
    </row>
    <row r="5561" spans="10:14" x14ac:dyDescent="0.25">
      <c r="J5561" s="64" t="s">
        <v>1244</v>
      </c>
      <c r="K5561" s="64" t="s">
        <v>1773</v>
      </c>
      <c r="L5561" s="64" t="s">
        <v>1781</v>
      </c>
      <c r="M5561" s="64">
        <v>0</v>
      </c>
      <c r="N5561" s="64" t="s">
        <v>2851</v>
      </c>
    </row>
    <row r="5562" spans="10:14" x14ac:dyDescent="0.25">
      <c r="J5562" s="64" t="s">
        <v>1244</v>
      </c>
      <c r="K5562" s="64" t="s">
        <v>1773</v>
      </c>
      <c r="L5562" s="64" t="s">
        <v>1782</v>
      </c>
      <c r="M5562" s="64">
        <v>0</v>
      </c>
      <c r="N5562" s="64" t="s">
        <v>2768</v>
      </c>
    </row>
    <row r="5563" spans="10:14" x14ac:dyDescent="0.25">
      <c r="J5563" s="64" t="s">
        <v>1244</v>
      </c>
      <c r="K5563" s="64" t="s">
        <v>1773</v>
      </c>
      <c r="L5563" s="64" t="s">
        <v>1783</v>
      </c>
      <c r="M5563" s="64">
        <v>0</v>
      </c>
      <c r="N5563" s="64" t="s">
        <v>83</v>
      </c>
    </row>
    <row r="5564" spans="10:14" x14ac:dyDescent="0.25">
      <c r="J5564" s="64" t="s">
        <v>1244</v>
      </c>
      <c r="K5564" s="64" t="s">
        <v>1773</v>
      </c>
      <c r="L5564" s="64" t="s">
        <v>1784</v>
      </c>
      <c r="M5564" s="64">
        <v>0</v>
      </c>
      <c r="N5564" s="64" t="s">
        <v>2559</v>
      </c>
    </row>
    <row r="5565" spans="10:14" x14ac:dyDescent="0.25">
      <c r="J5565" s="64" t="s">
        <v>1244</v>
      </c>
      <c r="K5565" s="64" t="s">
        <v>1773</v>
      </c>
      <c r="L5565" s="64" t="s">
        <v>1785</v>
      </c>
      <c r="M5565" s="64">
        <v>0</v>
      </c>
      <c r="N5565" s="64" t="s">
        <v>2653</v>
      </c>
    </row>
    <row r="5566" spans="10:14" x14ac:dyDescent="0.25">
      <c r="J5566" s="64" t="s">
        <v>1244</v>
      </c>
      <c r="K5566" s="64" t="s">
        <v>1773</v>
      </c>
      <c r="L5566" s="64" t="s">
        <v>1786</v>
      </c>
      <c r="M5566" s="64">
        <v>0</v>
      </c>
      <c r="N5566" s="64" t="s">
        <v>2852</v>
      </c>
    </row>
    <row r="5567" spans="10:14" x14ac:dyDescent="0.25">
      <c r="J5567" s="64" t="s">
        <v>1244</v>
      </c>
      <c r="K5567" s="64" t="s">
        <v>1773</v>
      </c>
      <c r="L5567" s="64" t="s">
        <v>1787</v>
      </c>
      <c r="M5567" s="64">
        <v>0</v>
      </c>
      <c r="N5567" s="64" t="s">
        <v>2853</v>
      </c>
    </row>
    <row r="5568" spans="10:14" x14ac:dyDescent="0.25">
      <c r="J5568" s="64" t="s">
        <v>1244</v>
      </c>
      <c r="K5568" s="64" t="s">
        <v>1817</v>
      </c>
      <c r="L5568" s="64" t="s">
        <v>1818</v>
      </c>
      <c r="M5568" s="64">
        <v>0</v>
      </c>
      <c r="N5568" s="64" t="s">
        <v>2434</v>
      </c>
    </row>
    <row r="5569" spans="10:14" x14ac:dyDescent="0.25">
      <c r="J5569" s="64" t="s">
        <v>1244</v>
      </c>
      <c r="K5569" s="64" t="s">
        <v>1817</v>
      </c>
      <c r="L5569" s="64" t="s">
        <v>1819</v>
      </c>
      <c r="M5569" s="64">
        <v>0</v>
      </c>
      <c r="N5569" s="64" t="s">
        <v>2489</v>
      </c>
    </row>
    <row r="5570" spans="10:14" x14ac:dyDescent="0.25">
      <c r="J5570" s="64" t="s">
        <v>1244</v>
      </c>
      <c r="K5570" s="64" t="s">
        <v>1817</v>
      </c>
      <c r="L5570" s="64" t="s">
        <v>1820</v>
      </c>
      <c r="M5570" s="64">
        <v>0</v>
      </c>
      <c r="N5570" s="64" t="s">
        <v>2700</v>
      </c>
    </row>
    <row r="5571" spans="10:14" x14ac:dyDescent="0.25">
      <c r="J5571" s="64" t="s">
        <v>1244</v>
      </c>
      <c r="K5571" s="64" t="s">
        <v>1817</v>
      </c>
      <c r="L5571" s="64" t="s">
        <v>1818</v>
      </c>
      <c r="M5571" s="64">
        <v>0</v>
      </c>
      <c r="N5571" s="64" t="s">
        <v>2701</v>
      </c>
    </row>
    <row r="5572" spans="10:14" x14ac:dyDescent="0.25">
      <c r="J5572" s="64" t="s">
        <v>1244</v>
      </c>
      <c r="K5572" s="64" t="s">
        <v>1817</v>
      </c>
      <c r="L5572" s="64" t="s">
        <v>1819</v>
      </c>
      <c r="M5572" s="64">
        <v>0</v>
      </c>
      <c r="N5572" s="64" t="s">
        <v>2434</v>
      </c>
    </row>
    <row r="5573" spans="10:14" x14ac:dyDescent="0.25">
      <c r="J5573" s="64" t="s">
        <v>1244</v>
      </c>
      <c r="K5573" s="64" t="s">
        <v>1817</v>
      </c>
      <c r="L5573" s="64" t="s">
        <v>1820</v>
      </c>
      <c r="M5573" s="64">
        <v>0</v>
      </c>
      <c r="N5573" s="64" t="s">
        <v>2744</v>
      </c>
    </row>
    <row r="5574" spans="10:14" x14ac:dyDescent="0.25">
      <c r="J5574" s="64" t="s">
        <v>1244</v>
      </c>
      <c r="K5574" s="64" t="s">
        <v>1817</v>
      </c>
      <c r="L5574" s="64" t="s">
        <v>1821</v>
      </c>
      <c r="M5574" s="64">
        <v>0</v>
      </c>
      <c r="N5574" s="64" t="s">
        <v>2824</v>
      </c>
    </row>
    <row r="5575" spans="10:14" x14ac:dyDescent="0.25">
      <c r="J5575" s="64" t="s">
        <v>1244</v>
      </c>
      <c r="K5575" s="64" t="s">
        <v>1817</v>
      </c>
      <c r="L5575" s="64" t="s">
        <v>1822</v>
      </c>
      <c r="M5575" s="64">
        <v>0</v>
      </c>
      <c r="N5575" s="64" t="s">
        <v>2586</v>
      </c>
    </row>
    <row r="5576" spans="10:14" x14ac:dyDescent="0.25">
      <c r="J5576" s="64" t="s">
        <v>1244</v>
      </c>
      <c r="K5576" s="64" t="s">
        <v>1817</v>
      </c>
      <c r="L5576" s="64" t="s">
        <v>1822</v>
      </c>
      <c r="M5576" s="64">
        <v>0</v>
      </c>
      <c r="N5576" s="64" t="s">
        <v>2435</v>
      </c>
    </row>
    <row r="5577" spans="10:14" x14ac:dyDescent="0.25">
      <c r="J5577" s="64" t="s">
        <v>1244</v>
      </c>
      <c r="K5577" s="64" t="s">
        <v>1817</v>
      </c>
      <c r="L5577" s="64" t="s">
        <v>1823</v>
      </c>
      <c r="M5577" s="64">
        <v>0</v>
      </c>
      <c r="N5577" s="64" t="s">
        <v>2586</v>
      </c>
    </row>
    <row r="5578" spans="10:14" x14ac:dyDescent="0.25">
      <c r="J5578" s="64" t="s">
        <v>1244</v>
      </c>
      <c r="K5578" s="64" t="s">
        <v>1817</v>
      </c>
      <c r="L5578" s="64" t="s">
        <v>1821</v>
      </c>
      <c r="M5578" s="64">
        <v>0</v>
      </c>
      <c r="N5578" s="64" t="s">
        <v>2586</v>
      </c>
    </row>
    <row r="5579" spans="10:14" x14ac:dyDescent="0.25">
      <c r="J5579" s="64" t="s">
        <v>1244</v>
      </c>
      <c r="K5579" s="64" t="s">
        <v>1817</v>
      </c>
      <c r="L5579" s="64" t="s">
        <v>1823</v>
      </c>
      <c r="M5579" s="64">
        <v>0</v>
      </c>
      <c r="N5579" s="64" t="s">
        <v>2592</v>
      </c>
    </row>
    <row r="5580" spans="10:14" x14ac:dyDescent="0.25">
      <c r="J5580" s="64" t="s">
        <v>1244</v>
      </c>
      <c r="K5580" s="64" t="s">
        <v>1817</v>
      </c>
      <c r="L5580" s="64" t="s">
        <v>1824</v>
      </c>
      <c r="M5580" s="64">
        <v>0</v>
      </c>
      <c r="N5580" s="64" t="s">
        <v>2509</v>
      </c>
    </row>
    <row r="5581" spans="10:14" x14ac:dyDescent="0.25">
      <c r="J5581" s="64" t="s">
        <v>1244</v>
      </c>
      <c r="K5581" s="64" t="s">
        <v>1817</v>
      </c>
      <c r="L5581" s="64" t="s">
        <v>1825</v>
      </c>
      <c r="M5581" s="64">
        <v>0</v>
      </c>
      <c r="N5581" s="64" t="s">
        <v>2510</v>
      </c>
    </row>
    <row r="5582" spans="10:14" x14ac:dyDescent="0.25">
      <c r="J5582" s="64" t="s">
        <v>1244</v>
      </c>
      <c r="K5582" s="64" t="s">
        <v>1817</v>
      </c>
      <c r="L5582" s="64" t="s">
        <v>1824</v>
      </c>
      <c r="M5582" s="64">
        <v>0</v>
      </c>
      <c r="N5582" s="64" t="s">
        <v>2438</v>
      </c>
    </row>
    <row r="5583" spans="10:14" x14ac:dyDescent="0.25">
      <c r="J5583" s="64" t="s">
        <v>1244</v>
      </c>
      <c r="K5583" s="64" t="s">
        <v>1817</v>
      </c>
      <c r="L5583" s="64" t="s">
        <v>1826</v>
      </c>
      <c r="M5583" s="64">
        <v>0</v>
      </c>
      <c r="N5583" s="64" t="s">
        <v>2441</v>
      </c>
    </row>
    <row r="5584" spans="10:14" x14ac:dyDescent="0.25">
      <c r="J5584" s="64" t="s">
        <v>1244</v>
      </c>
      <c r="K5584" s="64" t="s">
        <v>1817</v>
      </c>
      <c r="L5584" s="64" t="s">
        <v>1825</v>
      </c>
      <c r="M5584" s="64">
        <v>0</v>
      </c>
      <c r="N5584" s="64" t="s">
        <v>2438</v>
      </c>
    </row>
    <row r="5585" spans="10:14" x14ac:dyDescent="0.25">
      <c r="J5585" s="64" t="s">
        <v>1244</v>
      </c>
      <c r="K5585" s="64" t="s">
        <v>1817</v>
      </c>
      <c r="L5585" s="64" t="s">
        <v>1826</v>
      </c>
      <c r="M5585" s="64">
        <v>0</v>
      </c>
      <c r="N5585" s="64" t="s">
        <v>2704</v>
      </c>
    </row>
    <row r="5586" spans="10:14" x14ac:dyDescent="0.25">
      <c r="J5586" s="64" t="s">
        <v>1244</v>
      </c>
      <c r="K5586" s="64" t="s">
        <v>1817</v>
      </c>
      <c r="L5586" s="64" t="s">
        <v>1827</v>
      </c>
      <c r="M5586" s="64">
        <v>0</v>
      </c>
      <c r="N5586" s="64" t="s">
        <v>2746</v>
      </c>
    </row>
    <row r="5587" spans="10:14" x14ac:dyDescent="0.25">
      <c r="J5587" s="64" t="s">
        <v>1244</v>
      </c>
      <c r="K5587" s="64" t="s">
        <v>1817</v>
      </c>
      <c r="L5587" s="64" t="s">
        <v>1828</v>
      </c>
      <c r="M5587" s="64">
        <v>0</v>
      </c>
      <c r="N5587" s="64" t="s">
        <v>2492</v>
      </c>
    </row>
    <row r="5588" spans="10:14" x14ac:dyDescent="0.25">
      <c r="J5588" s="64" t="s">
        <v>1244</v>
      </c>
      <c r="K5588" s="64" t="s">
        <v>1817</v>
      </c>
      <c r="L5588" s="64" t="s">
        <v>1829</v>
      </c>
      <c r="M5588" s="64">
        <v>0</v>
      </c>
      <c r="N5588" s="64" t="s">
        <v>2635</v>
      </c>
    </row>
    <row r="5589" spans="10:14" x14ac:dyDescent="0.25">
      <c r="J5589" s="64" t="s">
        <v>1244</v>
      </c>
      <c r="K5589" s="64" t="s">
        <v>1817</v>
      </c>
      <c r="L5589" s="64" t="s">
        <v>1827</v>
      </c>
      <c r="M5589" s="64">
        <v>0</v>
      </c>
      <c r="N5589" s="64" t="s">
        <v>2593</v>
      </c>
    </row>
    <row r="5590" spans="10:14" x14ac:dyDescent="0.25">
      <c r="J5590" s="64" t="s">
        <v>1244</v>
      </c>
      <c r="K5590" s="64" t="s">
        <v>1817</v>
      </c>
      <c r="L5590" s="64" t="s">
        <v>1829</v>
      </c>
      <c r="M5590" s="64">
        <v>0</v>
      </c>
      <c r="N5590" s="64" t="s">
        <v>2632</v>
      </c>
    </row>
    <row r="5591" spans="10:14" x14ac:dyDescent="0.25">
      <c r="J5591" s="64" t="s">
        <v>1244</v>
      </c>
      <c r="K5591" s="64" t="s">
        <v>1817</v>
      </c>
      <c r="L5591" s="64" t="s">
        <v>1828</v>
      </c>
      <c r="M5591" s="64">
        <v>0</v>
      </c>
      <c r="N5591" s="64" t="s">
        <v>2746</v>
      </c>
    </row>
    <row r="5592" spans="10:14" x14ac:dyDescent="0.25">
      <c r="J5592" s="64" t="s">
        <v>1244</v>
      </c>
      <c r="K5592" s="64" t="s">
        <v>1817</v>
      </c>
      <c r="L5592" s="64" t="s">
        <v>1830</v>
      </c>
      <c r="M5592" s="64">
        <v>0</v>
      </c>
      <c r="N5592" s="64" t="s">
        <v>2611</v>
      </c>
    </row>
    <row r="5593" spans="10:14" x14ac:dyDescent="0.25">
      <c r="J5593" s="64" t="s">
        <v>1244</v>
      </c>
      <c r="K5593" s="64" t="s">
        <v>1817</v>
      </c>
      <c r="L5593" s="64" t="s">
        <v>1831</v>
      </c>
      <c r="M5593" s="64">
        <v>0</v>
      </c>
      <c r="N5593" s="64" t="s">
        <v>2627</v>
      </c>
    </row>
    <row r="5594" spans="10:14" x14ac:dyDescent="0.25">
      <c r="J5594" s="64" t="s">
        <v>1244</v>
      </c>
      <c r="K5594" s="64" t="s">
        <v>1817</v>
      </c>
      <c r="L5594" s="64" t="s">
        <v>1831</v>
      </c>
      <c r="M5594" s="64">
        <v>0</v>
      </c>
      <c r="N5594" s="64" t="s">
        <v>2719</v>
      </c>
    </row>
    <row r="5595" spans="10:14" x14ac:dyDescent="0.25">
      <c r="J5595" s="64" t="s">
        <v>1244</v>
      </c>
      <c r="K5595" s="64" t="s">
        <v>1817</v>
      </c>
      <c r="L5595" s="64" t="s">
        <v>1830</v>
      </c>
      <c r="M5595" s="64">
        <v>0</v>
      </c>
      <c r="N5595" s="64" t="s">
        <v>2854</v>
      </c>
    </row>
    <row r="5596" spans="10:14" x14ac:dyDescent="0.25">
      <c r="J5596" s="64" t="s">
        <v>1244</v>
      </c>
      <c r="K5596" s="64" t="s">
        <v>1817</v>
      </c>
      <c r="L5596" s="64" t="s">
        <v>1832</v>
      </c>
      <c r="M5596" s="64">
        <v>0</v>
      </c>
      <c r="N5596" s="64" t="s">
        <v>2498</v>
      </c>
    </row>
    <row r="5597" spans="10:14" x14ac:dyDescent="0.25">
      <c r="J5597" s="64" t="s">
        <v>1244</v>
      </c>
      <c r="K5597" s="64" t="s">
        <v>1817</v>
      </c>
      <c r="L5597" s="64" t="s">
        <v>1832</v>
      </c>
      <c r="M5597" s="64">
        <v>0</v>
      </c>
      <c r="N5597" s="64" t="s">
        <v>2809</v>
      </c>
    </row>
    <row r="5598" spans="10:14" x14ac:dyDescent="0.25">
      <c r="J5598" s="64" t="s">
        <v>1244</v>
      </c>
      <c r="K5598" s="64" t="s">
        <v>1817</v>
      </c>
      <c r="L5598" s="64" t="s">
        <v>1833</v>
      </c>
      <c r="M5598" s="64">
        <v>0</v>
      </c>
      <c r="N5598" s="64" t="s">
        <v>2855</v>
      </c>
    </row>
    <row r="5599" spans="10:14" x14ac:dyDescent="0.25">
      <c r="J5599" s="64" t="s">
        <v>1244</v>
      </c>
      <c r="K5599" s="64" t="s">
        <v>1817</v>
      </c>
      <c r="L5599" s="64" t="s">
        <v>1834</v>
      </c>
      <c r="M5599" s="64">
        <v>0</v>
      </c>
      <c r="N5599" s="64" t="s">
        <v>2856</v>
      </c>
    </row>
    <row r="5600" spans="10:14" x14ac:dyDescent="0.25">
      <c r="J5600" s="64" t="s">
        <v>1244</v>
      </c>
      <c r="K5600" s="64" t="s">
        <v>1817</v>
      </c>
      <c r="L5600" s="64" t="s">
        <v>1835</v>
      </c>
      <c r="M5600" s="64">
        <v>0</v>
      </c>
      <c r="N5600" s="64" t="s">
        <v>2857</v>
      </c>
    </row>
    <row r="5601" spans="10:14" x14ac:dyDescent="0.25">
      <c r="J5601" s="64" t="s">
        <v>1244</v>
      </c>
      <c r="K5601" s="64" t="s">
        <v>1817</v>
      </c>
      <c r="L5601" s="64" t="s">
        <v>1835</v>
      </c>
      <c r="M5601" s="64">
        <v>0</v>
      </c>
      <c r="N5601" s="64" t="s">
        <v>2634</v>
      </c>
    </row>
    <row r="5602" spans="10:14" x14ac:dyDescent="0.25">
      <c r="J5602" s="64" t="s">
        <v>1244</v>
      </c>
      <c r="K5602" s="64" t="s">
        <v>1817</v>
      </c>
      <c r="L5602" s="64" t="s">
        <v>1834</v>
      </c>
      <c r="M5602" s="64">
        <v>0</v>
      </c>
      <c r="N5602" s="64" t="s">
        <v>2857</v>
      </c>
    </row>
    <row r="5603" spans="10:14" x14ac:dyDescent="0.25">
      <c r="J5603" s="64" t="s">
        <v>1244</v>
      </c>
      <c r="K5603" s="64" t="s">
        <v>1817</v>
      </c>
      <c r="L5603" s="64" t="s">
        <v>1833</v>
      </c>
      <c r="M5603" s="64">
        <v>0</v>
      </c>
      <c r="N5603" s="64" t="s">
        <v>2858</v>
      </c>
    </row>
    <row r="5604" spans="10:14" x14ac:dyDescent="0.25">
      <c r="J5604" s="64" t="s">
        <v>1244</v>
      </c>
      <c r="K5604" s="64" t="s">
        <v>1817</v>
      </c>
      <c r="L5604" s="64" t="s">
        <v>1836</v>
      </c>
      <c r="M5604" s="64">
        <v>0</v>
      </c>
      <c r="N5604" s="64" t="s">
        <v>2581</v>
      </c>
    </row>
    <row r="5605" spans="10:14" x14ac:dyDescent="0.25">
      <c r="J5605" s="64" t="s">
        <v>1244</v>
      </c>
      <c r="K5605" s="64" t="s">
        <v>1817</v>
      </c>
      <c r="L5605" s="64" t="s">
        <v>1837</v>
      </c>
      <c r="M5605" s="64">
        <v>0</v>
      </c>
      <c r="N5605" s="64" t="s">
        <v>2676</v>
      </c>
    </row>
    <row r="5606" spans="10:14" x14ac:dyDescent="0.25">
      <c r="J5606" s="64" t="s">
        <v>1244</v>
      </c>
      <c r="K5606" s="64" t="s">
        <v>1817</v>
      </c>
      <c r="L5606" s="64" t="s">
        <v>1838</v>
      </c>
      <c r="M5606" s="64">
        <v>0</v>
      </c>
      <c r="N5606" s="64" t="s">
        <v>2859</v>
      </c>
    </row>
    <row r="5607" spans="10:14" x14ac:dyDescent="0.25">
      <c r="J5607" s="64" t="s">
        <v>1244</v>
      </c>
      <c r="K5607" s="64" t="s">
        <v>1817</v>
      </c>
      <c r="L5607" s="64" t="s">
        <v>1838</v>
      </c>
      <c r="M5607" s="64">
        <v>0</v>
      </c>
      <c r="N5607" s="64" t="s">
        <v>2466</v>
      </c>
    </row>
    <row r="5608" spans="10:14" x14ac:dyDescent="0.25">
      <c r="J5608" s="64" t="s">
        <v>1244</v>
      </c>
      <c r="K5608" s="64" t="s">
        <v>1817</v>
      </c>
      <c r="L5608" s="64" t="s">
        <v>1837</v>
      </c>
      <c r="M5608" s="64">
        <v>0</v>
      </c>
      <c r="N5608" s="64" t="s">
        <v>2736</v>
      </c>
    </row>
    <row r="5609" spans="10:14" x14ac:dyDescent="0.25">
      <c r="J5609" s="64" t="s">
        <v>1244</v>
      </c>
      <c r="K5609" s="64" t="s">
        <v>1817</v>
      </c>
      <c r="L5609" s="64" t="s">
        <v>1839</v>
      </c>
      <c r="M5609" s="64">
        <v>0</v>
      </c>
      <c r="N5609" s="64" t="s">
        <v>2860</v>
      </c>
    </row>
    <row r="5610" spans="10:14" x14ac:dyDescent="0.25">
      <c r="J5610" s="64" t="s">
        <v>1244</v>
      </c>
      <c r="K5610" s="64" t="s">
        <v>1817</v>
      </c>
      <c r="L5610" s="64" t="s">
        <v>1840</v>
      </c>
      <c r="M5610" s="64">
        <v>0</v>
      </c>
      <c r="N5610" s="64" t="s">
        <v>2813</v>
      </c>
    </row>
    <row r="5611" spans="10:14" x14ac:dyDescent="0.25">
      <c r="J5611" s="64" t="s">
        <v>1244</v>
      </c>
      <c r="K5611" s="64" t="s">
        <v>1817</v>
      </c>
      <c r="L5611" s="64" t="s">
        <v>1841</v>
      </c>
      <c r="M5611" s="64">
        <v>0</v>
      </c>
      <c r="N5611" s="64" t="s">
        <v>2527</v>
      </c>
    </row>
    <row r="5612" spans="10:14" x14ac:dyDescent="0.25">
      <c r="J5612" s="64" t="s">
        <v>1244</v>
      </c>
      <c r="K5612" s="64" t="s">
        <v>1817</v>
      </c>
      <c r="L5612" s="64" t="s">
        <v>1839</v>
      </c>
      <c r="M5612" s="64">
        <v>0</v>
      </c>
      <c r="N5612" s="64" t="s">
        <v>2861</v>
      </c>
    </row>
    <row r="5613" spans="10:14" x14ac:dyDescent="0.25">
      <c r="J5613" s="64" t="s">
        <v>1244</v>
      </c>
      <c r="K5613" s="64" t="s">
        <v>1817</v>
      </c>
      <c r="L5613" s="64" t="s">
        <v>1841</v>
      </c>
      <c r="M5613" s="64">
        <v>0</v>
      </c>
      <c r="N5613" s="64" t="s">
        <v>2862</v>
      </c>
    </row>
    <row r="5614" spans="10:14" x14ac:dyDescent="0.25">
      <c r="J5614" s="64" t="s">
        <v>1244</v>
      </c>
      <c r="K5614" s="64" t="s">
        <v>1817</v>
      </c>
      <c r="L5614" s="64" t="s">
        <v>1840</v>
      </c>
      <c r="M5614" s="64">
        <v>0</v>
      </c>
      <c r="N5614" s="64" t="s">
        <v>2845</v>
      </c>
    </row>
    <row r="5615" spans="10:14" x14ac:dyDescent="0.25">
      <c r="J5615" s="64" t="s">
        <v>1244</v>
      </c>
      <c r="K5615" s="64" t="s">
        <v>1817</v>
      </c>
      <c r="L5615" s="64" t="s">
        <v>1842</v>
      </c>
      <c r="M5615" s="64">
        <v>0</v>
      </c>
      <c r="N5615" s="64" t="s">
        <v>2863</v>
      </c>
    </row>
    <row r="5616" spans="10:14" x14ac:dyDescent="0.25">
      <c r="J5616" s="64" t="s">
        <v>1244</v>
      </c>
      <c r="K5616" s="64" t="s">
        <v>1817</v>
      </c>
      <c r="L5616" s="64" t="s">
        <v>1843</v>
      </c>
      <c r="M5616" s="64">
        <v>0</v>
      </c>
      <c r="N5616" s="64" t="s">
        <v>2864</v>
      </c>
    </row>
    <row r="5617" spans="10:14" x14ac:dyDescent="0.25">
      <c r="J5617" s="64" t="s">
        <v>1244</v>
      </c>
      <c r="K5617" s="64" t="s">
        <v>1817</v>
      </c>
      <c r="L5617" s="64" t="s">
        <v>1844</v>
      </c>
      <c r="M5617" s="64">
        <v>0</v>
      </c>
      <c r="N5617" s="64" t="s">
        <v>2865</v>
      </c>
    </row>
    <row r="5618" spans="10:14" x14ac:dyDescent="0.25">
      <c r="J5618" s="64" t="s">
        <v>1244</v>
      </c>
      <c r="K5618" s="64" t="s">
        <v>1817</v>
      </c>
      <c r="L5618" s="64" t="s">
        <v>1843</v>
      </c>
      <c r="M5618" s="64">
        <v>0</v>
      </c>
      <c r="N5618" s="64" t="s">
        <v>2866</v>
      </c>
    </row>
    <row r="5619" spans="10:14" x14ac:dyDescent="0.25">
      <c r="J5619" s="64" t="s">
        <v>1244</v>
      </c>
      <c r="K5619" s="64" t="s">
        <v>1817</v>
      </c>
      <c r="L5619" s="64" t="s">
        <v>1842</v>
      </c>
      <c r="M5619" s="64">
        <v>0</v>
      </c>
      <c r="N5619" s="64" t="s">
        <v>2867</v>
      </c>
    </row>
    <row r="5620" spans="10:14" x14ac:dyDescent="0.25">
      <c r="J5620" s="64" t="s">
        <v>1244</v>
      </c>
      <c r="K5620" s="64" t="s">
        <v>1817</v>
      </c>
      <c r="L5620" s="64" t="s">
        <v>1844</v>
      </c>
      <c r="M5620" s="64">
        <v>0</v>
      </c>
      <c r="N5620" s="64" t="s">
        <v>2868</v>
      </c>
    </row>
    <row r="5621" spans="10:14" x14ac:dyDescent="0.25">
      <c r="J5621" s="64" t="s">
        <v>1244</v>
      </c>
      <c r="K5621" s="64" t="s">
        <v>1817</v>
      </c>
      <c r="L5621" s="64" t="s">
        <v>1845</v>
      </c>
      <c r="M5621" s="64">
        <v>0</v>
      </c>
      <c r="N5621" s="64" t="s">
        <v>2869</v>
      </c>
    </row>
    <row r="5622" spans="10:14" x14ac:dyDescent="0.25">
      <c r="J5622" s="64" t="s">
        <v>1244</v>
      </c>
      <c r="K5622" s="64" t="s">
        <v>1817</v>
      </c>
      <c r="L5622" s="64" t="s">
        <v>1846</v>
      </c>
      <c r="M5622" s="64">
        <v>0</v>
      </c>
      <c r="N5622" s="64" t="s">
        <v>2770</v>
      </c>
    </row>
    <row r="5623" spans="10:14" x14ac:dyDescent="0.25">
      <c r="J5623" s="64" t="s">
        <v>1244</v>
      </c>
      <c r="K5623" s="64" t="s">
        <v>1817</v>
      </c>
      <c r="L5623" s="64" t="s">
        <v>1846</v>
      </c>
      <c r="M5623" s="64">
        <v>0</v>
      </c>
      <c r="N5623" s="64" t="s">
        <v>2870</v>
      </c>
    </row>
    <row r="5624" spans="10:14" x14ac:dyDescent="0.25">
      <c r="J5624" s="64" t="s">
        <v>1244</v>
      </c>
      <c r="K5624" s="64" t="s">
        <v>1817</v>
      </c>
      <c r="L5624" s="64" t="s">
        <v>1845</v>
      </c>
      <c r="M5624" s="64">
        <v>0</v>
      </c>
      <c r="N5624" s="64" t="s">
        <v>2717</v>
      </c>
    </row>
    <row r="5625" spans="10:14" x14ac:dyDescent="0.25">
      <c r="J5625" s="64" t="s">
        <v>1244</v>
      </c>
      <c r="K5625" s="64" t="s">
        <v>1817</v>
      </c>
      <c r="L5625" s="64" t="s">
        <v>1847</v>
      </c>
      <c r="M5625" s="64">
        <v>0</v>
      </c>
      <c r="N5625" s="64" t="s">
        <v>2871</v>
      </c>
    </row>
    <row r="5626" spans="10:14" x14ac:dyDescent="0.25">
      <c r="J5626" s="64" t="s">
        <v>1244</v>
      </c>
      <c r="K5626" s="64" t="s">
        <v>1848</v>
      </c>
      <c r="L5626" s="64" t="s">
        <v>1849</v>
      </c>
      <c r="M5626" s="64">
        <v>0</v>
      </c>
      <c r="N5626" s="64" t="s">
        <v>2872</v>
      </c>
    </row>
    <row r="5627" spans="10:14" x14ac:dyDescent="0.25">
      <c r="J5627" s="64" t="s">
        <v>1244</v>
      </c>
      <c r="K5627" s="64" t="s">
        <v>1848</v>
      </c>
      <c r="L5627" s="64" t="s">
        <v>1849</v>
      </c>
      <c r="M5627" s="64">
        <v>0</v>
      </c>
      <c r="N5627" s="64" t="s">
        <v>2496</v>
      </c>
    </row>
    <row r="5628" spans="10:14" x14ac:dyDescent="0.25">
      <c r="J5628" s="64" t="s">
        <v>1244</v>
      </c>
      <c r="K5628" s="64" t="s">
        <v>1848</v>
      </c>
      <c r="L5628" s="64" t="s">
        <v>1850</v>
      </c>
      <c r="M5628" s="64">
        <v>0</v>
      </c>
      <c r="N5628" s="64" t="s">
        <v>2435</v>
      </c>
    </row>
    <row r="5629" spans="10:14" x14ac:dyDescent="0.25">
      <c r="J5629" s="64" t="s">
        <v>1244</v>
      </c>
      <c r="K5629" s="64" t="s">
        <v>1848</v>
      </c>
      <c r="L5629" s="64" t="s">
        <v>1850</v>
      </c>
      <c r="M5629" s="64">
        <v>0</v>
      </c>
      <c r="N5629" s="64" t="s">
        <v>2592</v>
      </c>
    </row>
    <row r="5630" spans="10:14" x14ac:dyDescent="0.25">
      <c r="J5630" s="64" t="s">
        <v>1244</v>
      </c>
      <c r="K5630" s="64" t="s">
        <v>1848</v>
      </c>
      <c r="L5630" s="64" t="s">
        <v>1850</v>
      </c>
      <c r="M5630" s="64">
        <v>0</v>
      </c>
      <c r="N5630" s="64" t="s">
        <v>2595</v>
      </c>
    </row>
    <row r="5631" spans="10:14" x14ac:dyDescent="0.25">
      <c r="J5631" s="64" t="s">
        <v>1244</v>
      </c>
      <c r="K5631" s="64" t="s">
        <v>1848</v>
      </c>
      <c r="L5631" s="64" t="s">
        <v>1850</v>
      </c>
      <c r="M5631" s="64">
        <v>0</v>
      </c>
      <c r="N5631" s="64" t="s">
        <v>2873</v>
      </c>
    </row>
    <row r="5632" spans="10:14" x14ac:dyDescent="0.25">
      <c r="J5632" s="64" t="s">
        <v>1244</v>
      </c>
      <c r="K5632" s="64" t="s">
        <v>1848</v>
      </c>
      <c r="L5632" s="64" t="s">
        <v>1851</v>
      </c>
      <c r="M5632" s="64">
        <v>0</v>
      </c>
      <c r="N5632" s="64" t="s">
        <v>2439</v>
      </c>
    </row>
    <row r="5633" spans="10:14" x14ac:dyDescent="0.25">
      <c r="J5633" s="64" t="s">
        <v>1244</v>
      </c>
      <c r="K5633" s="64" t="s">
        <v>1848</v>
      </c>
      <c r="L5633" s="64" t="s">
        <v>1851</v>
      </c>
      <c r="M5633" s="64">
        <v>0</v>
      </c>
      <c r="N5633" s="64" t="s">
        <v>2442</v>
      </c>
    </row>
    <row r="5634" spans="10:14" x14ac:dyDescent="0.25">
      <c r="J5634" s="64" t="s">
        <v>1244</v>
      </c>
      <c r="K5634" s="64" t="s">
        <v>1848</v>
      </c>
      <c r="L5634" s="64" t="s">
        <v>1851</v>
      </c>
      <c r="M5634" s="64">
        <v>0</v>
      </c>
      <c r="N5634" s="64" t="s">
        <v>2579</v>
      </c>
    </row>
    <row r="5635" spans="10:14" x14ac:dyDescent="0.25">
      <c r="J5635" s="64" t="s">
        <v>1244</v>
      </c>
      <c r="K5635" s="64" t="s">
        <v>1848</v>
      </c>
      <c r="L5635" s="64" t="s">
        <v>1851</v>
      </c>
      <c r="M5635" s="64">
        <v>0</v>
      </c>
      <c r="N5635" s="64" t="s">
        <v>2512</v>
      </c>
    </row>
    <row r="5636" spans="10:14" x14ac:dyDescent="0.25">
      <c r="J5636" s="64" t="s">
        <v>1244</v>
      </c>
      <c r="K5636" s="64" t="s">
        <v>1848</v>
      </c>
      <c r="L5636" s="64" t="s">
        <v>1852</v>
      </c>
      <c r="M5636" s="64">
        <v>0</v>
      </c>
      <c r="N5636" s="64" t="s">
        <v>2620</v>
      </c>
    </row>
    <row r="5637" spans="10:14" x14ac:dyDescent="0.25">
      <c r="J5637" s="64" t="s">
        <v>1244</v>
      </c>
      <c r="K5637" s="64" t="s">
        <v>1848</v>
      </c>
      <c r="L5637" s="64" t="s">
        <v>1852</v>
      </c>
      <c r="M5637" s="64">
        <v>0</v>
      </c>
      <c r="N5637" s="64" t="s">
        <v>2609</v>
      </c>
    </row>
    <row r="5638" spans="10:14" x14ac:dyDescent="0.25">
      <c r="J5638" s="64" t="s">
        <v>1244</v>
      </c>
      <c r="K5638" s="64" t="s">
        <v>1848</v>
      </c>
      <c r="L5638" s="64" t="s">
        <v>1852</v>
      </c>
      <c r="M5638" s="64">
        <v>0</v>
      </c>
      <c r="N5638" s="64" t="s">
        <v>2491</v>
      </c>
    </row>
    <row r="5639" spans="10:14" x14ac:dyDescent="0.25">
      <c r="J5639" s="64" t="s">
        <v>1244</v>
      </c>
      <c r="K5639" s="64" t="s">
        <v>1848</v>
      </c>
      <c r="L5639" s="64" t="s">
        <v>1852</v>
      </c>
      <c r="M5639" s="64">
        <v>0</v>
      </c>
      <c r="N5639" s="64" t="s">
        <v>2829</v>
      </c>
    </row>
    <row r="5640" spans="10:14" x14ac:dyDescent="0.25">
      <c r="J5640" s="64" t="s">
        <v>1244</v>
      </c>
      <c r="K5640" s="64" t="s">
        <v>1848</v>
      </c>
      <c r="L5640" s="64" t="s">
        <v>1853</v>
      </c>
      <c r="M5640" s="64">
        <v>0</v>
      </c>
      <c r="N5640" s="64" t="s">
        <v>2732</v>
      </c>
    </row>
    <row r="5641" spans="10:14" x14ac:dyDescent="0.25">
      <c r="J5641" s="64" t="s">
        <v>1244</v>
      </c>
      <c r="K5641" s="64" t="s">
        <v>1848</v>
      </c>
      <c r="L5641" s="64" t="s">
        <v>1853</v>
      </c>
      <c r="M5641" s="64">
        <v>0</v>
      </c>
      <c r="N5641" s="64" t="s">
        <v>2874</v>
      </c>
    </row>
    <row r="5642" spans="10:14" x14ac:dyDescent="0.25">
      <c r="J5642" s="64" t="s">
        <v>1244</v>
      </c>
      <c r="K5642" s="64" t="s">
        <v>1848</v>
      </c>
      <c r="L5642" s="64" t="s">
        <v>1853</v>
      </c>
      <c r="M5642" s="64">
        <v>0</v>
      </c>
      <c r="N5642" s="64" t="s">
        <v>2780</v>
      </c>
    </row>
    <row r="5643" spans="10:14" x14ac:dyDescent="0.25">
      <c r="J5643" s="64" t="s">
        <v>1244</v>
      </c>
      <c r="K5643" s="64" t="s">
        <v>1848</v>
      </c>
      <c r="L5643" s="64" t="s">
        <v>1853</v>
      </c>
      <c r="M5643" s="64">
        <v>0</v>
      </c>
      <c r="N5643" s="64" t="s">
        <v>2875</v>
      </c>
    </row>
    <row r="5644" spans="10:14" x14ac:dyDescent="0.25">
      <c r="J5644" s="64" t="s">
        <v>1244</v>
      </c>
      <c r="K5644" s="64" t="s">
        <v>1848</v>
      </c>
      <c r="L5644" s="64" t="s">
        <v>1854</v>
      </c>
      <c r="M5644" s="64">
        <v>0</v>
      </c>
      <c r="N5644" s="64" t="s">
        <v>2876</v>
      </c>
    </row>
    <row r="5645" spans="10:14" x14ac:dyDescent="0.25">
      <c r="J5645" s="64" t="s">
        <v>1244</v>
      </c>
      <c r="K5645" s="64" t="s">
        <v>1848</v>
      </c>
      <c r="L5645" s="64" t="s">
        <v>1858</v>
      </c>
      <c r="M5645" s="64">
        <v>0</v>
      </c>
      <c r="N5645" s="64" t="s">
        <v>2439</v>
      </c>
    </row>
    <row r="5646" spans="10:14" x14ac:dyDescent="0.25">
      <c r="J5646" s="64" t="s">
        <v>1244</v>
      </c>
      <c r="K5646" s="64" t="s">
        <v>1848</v>
      </c>
      <c r="L5646" s="64" t="s">
        <v>1858</v>
      </c>
      <c r="M5646" s="64">
        <v>0</v>
      </c>
      <c r="N5646" s="64" t="s">
        <v>2877</v>
      </c>
    </row>
    <row r="5647" spans="10:14" x14ac:dyDescent="0.25">
      <c r="J5647" s="64" t="s">
        <v>1244</v>
      </c>
      <c r="K5647" s="64" t="s">
        <v>1848</v>
      </c>
      <c r="L5647" s="64" t="s">
        <v>1859</v>
      </c>
      <c r="M5647" s="64">
        <v>0</v>
      </c>
      <c r="N5647" s="64" t="s">
        <v>2548</v>
      </c>
    </row>
    <row r="5648" spans="10:14" x14ac:dyDescent="0.25">
      <c r="J5648" s="64" t="s">
        <v>1244</v>
      </c>
      <c r="K5648" s="64" t="s">
        <v>1848</v>
      </c>
      <c r="L5648" s="64" t="s">
        <v>1860</v>
      </c>
      <c r="M5648" s="64">
        <v>0</v>
      </c>
      <c r="N5648" s="64" t="s">
        <v>2595</v>
      </c>
    </row>
    <row r="5649" spans="10:14" x14ac:dyDescent="0.25">
      <c r="J5649" s="64" t="s">
        <v>1244</v>
      </c>
      <c r="K5649" s="64" t="s">
        <v>1848</v>
      </c>
      <c r="L5649" s="64" t="s">
        <v>1860</v>
      </c>
      <c r="M5649" s="64">
        <v>0</v>
      </c>
      <c r="N5649" s="64" t="s">
        <v>2471</v>
      </c>
    </row>
    <row r="5650" spans="10:14" x14ac:dyDescent="0.25">
      <c r="J5650" s="64" t="s">
        <v>1244</v>
      </c>
      <c r="K5650" s="64" t="s">
        <v>1848</v>
      </c>
      <c r="L5650" s="64" t="s">
        <v>1861</v>
      </c>
      <c r="M5650" s="64">
        <v>0</v>
      </c>
      <c r="N5650" s="64" t="s">
        <v>2878</v>
      </c>
    </row>
    <row r="5651" spans="10:14" x14ac:dyDescent="0.25">
      <c r="J5651" s="64" t="s">
        <v>1244</v>
      </c>
      <c r="K5651" s="64" t="s">
        <v>1848</v>
      </c>
      <c r="L5651" s="64" t="s">
        <v>1858</v>
      </c>
      <c r="M5651" s="64">
        <v>0</v>
      </c>
      <c r="N5651" s="64" t="s">
        <v>2597</v>
      </c>
    </row>
    <row r="5652" spans="10:14" x14ac:dyDescent="0.25">
      <c r="J5652" s="64" t="s">
        <v>1244</v>
      </c>
      <c r="K5652" s="64" t="s">
        <v>1848</v>
      </c>
      <c r="L5652" s="64" t="s">
        <v>1861</v>
      </c>
      <c r="M5652" s="64">
        <v>0</v>
      </c>
      <c r="N5652" s="64" t="s">
        <v>2879</v>
      </c>
    </row>
    <row r="5653" spans="10:14" x14ac:dyDescent="0.25">
      <c r="J5653" s="64" t="s">
        <v>1244</v>
      </c>
      <c r="K5653" s="64" t="s">
        <v>1848</v>
      </c>
      <c r="L5653" s="64" t="s">
        <v>1863</v>
      </c>
      <c r="M5653" s="64">
        <v>0</v>
      </c>
      <c r="N5653" s="64" t="s">
        <v>2752</v>
      </c>
    </row>
    <row r="5654" spans="10:14" x14ac:dyDescent="0.25">
      <c r="J5654" s="64" t="s">
        <v>1244</v>
      </c>
      <c r="K5654" s="64" t="s">
        <v>1848</v>
      </c>
      <c r="L5654" s="64" t="s">
        <v>1863</v>
      </c>
      <c r="M5654" s="64">
        <v>0</v>
      </c>
      <c r="N5654" s="64" t="s">
        <v>2605</v>
      </c>
    </row>
    <row r="5655" spans="10:14" x14ac:dyDescent="0.25">
      <c r="J5655" s="64" t="s">
        <v>1244</v>
      </c>
      <c r="K5655" s="64" t="s">
        <v>1865</v>
      </c>
      <c r="L5655" s="64" t="s">
        <v>1866</v>
      </c>
      <c r="M5655" s="64">
        <v>0</v>
      </c>
      <c r="N5655" s="64" t="s">
        <v>2729</v>
      </c>
    </row>
    <row r="5656" spans="10:14" x14ac:dyDescent="0.25">
      <c r="J5656" s="64" t="s">
        <v>1244</v>
      </c>
      <c r="K5656" s="64" t="s">
        <v>1865</v>
      </c>
      <c r="L5656" s="64" t="s">
        <v>1867</v>
      </c>
      <c r="M5656" s="64">
        <v>0</v>
      </c>
      <c r="N5656" s="64" t="s">
        <v>2880</v>
      </c>
    </row>
    <row r="5657" spans="10:14" x14ac:dyDescent="0.25">
      <c r="J5657" s="64" t="s">
        <v>1244</v>
      </c>
      <c r="K5657" s="64" t="s">
        <v>1865</v>
      </c>
      <c r="L5657" s="64" t="s">
        <v>1868</v>
      </c>
      <c r="M5657" s="64">
        <v>0</v>
      </c>
      <c r="N5657" s="64" t="s">
        <v>2881</v>
      </c>
    </row>
    <row r="5658" spans="10:14" x14ac:dyDescent="0.25">
      <c r="J5658" s="64" t="s">
        <v>1244</v>
      </c>
      <c r="K5658" s="64" t="s">
        <v>1865</v>
      </c>
      <c r="L5658" s="64" t="s">
        <v>1869</v>
      </c>
      <c r="M5658" s="64">
        <v>0</v>
      </c>
      <c r="N5658" s="64" t="s">
        <v>2837</v>
      </c>
    </row>
    <row r="5659" spans="10:14" x14ac:dyDescent="0.25">
      <c r="J5659" s="64" t="s">
        <v>1244</v>
      </c>
      <c r="K5659" s="64" t="s">
        <v>1865</v>
      </c>
      <c r="L5659" s="64" t="s">
        <v>1870</v>
      </c>
      <c r="M5659" s="64">
        <v>0</v>
      </c>
      <c r="N5659" s="64" t="s">
        <v>2636</v>
      </c>
    </row>
    <row r="5660" spans="10:14" x14ac:dyDescent="0.25">
      <c r="J5660" s="64" t="s">
        <v>1244</v>
      </c>
      <c r="K5660" s="64" t="s">
        <v>1865</v>
      </c>
      <c r="L5660" s="64" t="s">
        <v>1871</v>
      </c>
      <c r="M5660" s="64">
        <v>0</v>
      </c>
      <c r="N5660" s="64" t="s">
        <v>2729</v>
      </c>
    </row>
    <row r="5661" spans="10:14" x14ac:dyDescent="0.25">
      <c r="J5661" s="64" t="s">
        <v>1244</v>
      </c>
      <c r="K5661" s="64" t="s">
        <v>1865</v>
      </c>
      <c r="L5661" s="64" t="s">
        <v>1872</v>
      </c>
      <c r="M5661" s="64">
        <v>0</v>
      </c>
      <c r="N5661" s="64" t="s">
        <v>2880</v>
      </c>
    </row>
    <row r="5662" spans="10:14" x14ac:dyDescent="0.25">
      <c r="J5662" s="64" t="s">
        <v>1244</v>
      </c>
      <c r="K5662" s="64" t="s">
        <v>1865</v>
      </c>
      <c r="L5662" s="64" t="s">
        <v>1873</v>
      </c>
      <c r="M5662" s="64">
        <v>0</v>
      </c>
      <c r="N5662" s="64" t="s">
        <v>2881</v>
      </c>
    </row>
    <row r="5663" spans="10:14" x14ac:dyDescent="0.25">
      <c r="J5663" s="64" t="s">
        <v>1244</v>
      </c>
      <c r="K5663" s="64" t="s">
        <v>1865</v>
      </c>
      <c r="L5663" s="64" t="s">
        <v>1874</v>
      </c>
      <c r="M5663" s="64">
        <v>0</v>
      </c>
      <c r="N5663" s="64" t="s">
        <v>2837</v>
      </c>
    </row>
    <row r="5664" spans="10:14" x14ac:dyDescent="0.25">
      <c r="J5664" s="64" t="s">
        <v>1244</v>
      </c>
      <c r="K5664" s="64" t="s">
        <v>1865</v>
      </c>
      <c r="L5664" s="64" t="s">
        <v>1875</v>
      </c>
      <c r="M5664" s="64">
        <v>0</v>
      </c>
      <c r="N5664" s="64" t="s">
        <v>2636</v>
      </c>
    </row>
    <row r="5665" spans="10:14" x14ac:dyDescent="0.25">
      <c r="J5665" s="64" t="s">
        <v>1244</v>
      </c>
      <c r="K5665" s="64" t="s">
        <v>1876</v>
      </c>
      <c r="L5665" s="64" t="s">
        <v>1877</v>
      </c>
      <c r="M5665" s="64">
        <v>0</v>
      </c>
      <c r="N5665" s="64" t="s">
        <v>2882</v>
      </c>
    </row>
    <row r="5666" spans="10:14" x14ac:dyDescent="0.25">
      <c r="J5666" s="64" t="s">
        <v>1244</v>
      </c>
      <c r="K5666" s="64" t="s">
        <v>1876</v>
      </c>
      <c r="L5666" s="64" t="s">
        <v>1878</v>
      </c>
      <c r="M5666" s="64">
        <v>0</v>
      </c>
      <c r="N5666" s="64" t="s">
        <v>2821</v>
      </c>
    </row>
    <row r="5667" spans="10:14" x14ac:dyDescent="0.25">
      <c r="J5667" s="64" t="s">
        <v>1244</v>
      </c>
      <c r="K5667" s="64" t="s">
        <v>1876</v>
      </c>
      <c r="L5667" s="64" t="s">
        <v>1879</v>
      </c>
      <c r="M5667" s="64">
        <v>0</v>
      </c>
      <c r="N5667" s="64" t="s">
        <v>2883</v>
      </c>
    </row>
    <row r="5668" spans="10:14" x14ac:dyDescent="0.25">
      <c r="J5668" s="64" t="s">
        <v>1244</v>
      </c>
      <c r="K5668" s="64" t="s">
        <v>1876</v>
      </c>
      <c r="L5668" s="64" t="s">
        <v>1878</v>
      </c>
      <c r="M5668" s="64">
        <v>0</v>
      </c>
      <c r="N5668" s="64" t="s">
        <v>2856</v>
      </c>
    </row>
    <row r="5669" spans="10:14" x14ac:dyDescent="0.25">
      <c r="J5669" s="64" t="s">
        <v>1244</v>
      </c>
      <c r="K5669" s="64" t="s">
        <v>1876</v>
      </c>
      <c r="L5669" s="64" t="s">
        <v>1879</v>
      </c>
      <c r="M5669" s="64">
        <v>0</v>
      </c>
      <c r="N5669" s="64" t="s">
        <v>2884</v>
      </c>
    </row>
    <row r="5670" spans="10:14" x14ac:dyDescent="0.25">
      <c r="J5670" s="64" t="s">
        <v>1244</v>
      </c>
      <c r="K5670" s="64" t="s">
        <v>1876</v>
      </c>
      <c r="L5670" s="64" t="s">
        <v>1877</v>
      </c>
      <c r="M5670" s="64">
        <v>0</v>
      </c>
      <c r="N5670" s="64" t="s">
        <v>2725</v>
      </c>
    </row>
    <row r="5671" spans="10:14" x14ac:dyDescent="0.25">
      <c r="J5671" s="64" t="s">
        <v>1244</v>
      </c>
      <c r="K5671" s="64" t="s">
        <v>1880</v>
      </c>
      <c r="L5671" s="64" t="s">
        <v>1881</v>
      </c>
      <c r="M5671" s="64">
        <v>0</v>
      </c>
      <c r="N5671" s="64" t="s">
        <v>2821</v>
      </c>
    </row>
    <row r="5672" spans="10:14" x14ac:dyDescent="0.25">
      <c r="J5672" s="64" t="s">
        <v>1244</v>
      </c>
      <c r="K5672" s="64" t="s">
        <v>1880</v>
      </c>
      <c r="L5672" s="64" t="s">
        <v>1882</v>
      </c>
      <c r="M5672" s="64">
        <v>0</v>
      </c>
      <c r="N5672" s="64" t="s">
        <v>2883</v>
      </c>
    </row>
    <row r="5673" spans="10:14" x14ac:dyDescent="0.25">
      <c r="J5673" s="64" t="s">
        <v>1244</v>
      </c>
      <c r="K5673" s="64" t="s">
        <v>1880</v>
      </c>
      <c r="L5673" s="64" t="s">
        <v>1883</v>
      </c>
      <c r="M5673" s="64">
        <v>0</v>
      </c>
      <c r="N5673" s="64" t="s">
        <v>2882</v>
      </c>
    </row>
    <row r="5674" spans="10:14" x14ac:dyDescent="0.25">
      <c r="J5674" s="64" t="s">
        <v>1244</v>
      </c>
      <c r="K5674" s="64" t="s">
        <v>1884</v>
      </c>
      <c r="L5674" s="64" t="s">
        <v>1885</v>
      </c>
      <c r="M5674" s="64">
        <v>0</v>
      </c>
      <c r="N5674" s="64" t="s">
        <v>2492</v>
      </c>
    </row>
    <row r="5675" spans="10:14" x14ac:dyDescent="0.25">
      <c r="J5675" s="64" t="s">
        <v>1244</v>
      </c>
      <c r="K5675" s="64" t="s">
        <v>1884</v>
      </c>
      <c r="L5675" s="64" t="s">
        <v>1886</v>
      </c>
      <c r="M5675" s="64">
        <v>0</v>
      </c>
      <c r="N5675" s="64" t="s">
        <v>2885</v>
      </c>
    </row>
    <row r="5676" spans="10:14" x14ac:dyDescent="0.25">
      <c r="J5676" s="64" t="s">
        <v>1244</v>
      </c>
      <c r="K5676" s="64" t="s">
        <v>1884</v>
      </c>
      <c r="L5676" s="64" t="s">
        <v>1887</v>
      </c>
      <c r="M5676" s="64">
        <v>0</v>
      </c>
      <c r="N5676" s="64" t="s">
        <v>2792</v>
      </c>
    </row>
    <row r="5677" spans="10:14" x14ac:dyDescent="0.25">
      <c r="J5677" s="64" t="s">
        <v>1244</v>
      </c>
      <c r="K5677" s="64" t="s">
        <v>1884</v>
      </c>
      <c r="L5677" s="64" t="s">
        <v>1888</v>
      </c>
      <c r="M5677" s="64">
        <v>0</v>
      </c>
      <c r="N5677" s="64" t="s">
        <v>2792</v>
      </c>
    </row>
    <row r="5678" spans="10:14" x14ac:dyDescent="0.25">
      <c r="J5678" s="64" t="s">
        <v>1244</v>
      </c>
      <c r="K5678" s="64" t="s">
        <v>1884</v>
      </c>
      <c r="L5678" s="64" t="s">
        <v>1889</v>
      </c>
      <c r="M5678" s="64">
        <v>0</v>
      </c>
      <c r="N5678" s="64" t="s">
        <v>2886</v>
      </c>
    </row>
    <row r="5679" spans="10:14" x14ac:dyDescent="0.25">
      <c r="J5679" s="64" t="s">
        <v>1244</v>
      </c>
      <c r="K5679" s="64" t="s">
        <v>1884</v>
      </c>
      <c r="L5679" s="64" t="s">
        <v>1890</v>
      </c>
      <c r="M5679" s="64">
        <v>0</v>
      </c>
      <c r="N5679" s="64" t="s">
        <v>2886</v>
      </c>
    </row>
    <row r="5680" spans="10:14" x14ac:dyDescent="0.25">
      <c r="J5680" s="64" t="s">
        <v>1244</v>
      </c>
      <c r="K5680" s="64" t="s">
        <v>1891</v>
      </c>
      <c r="L5680" s="64" t="s">
        <v>1892</v>
      </c>
      <c r="M5680" s="64">
        <v>0</v>
      </c>
      <c r="N5680" s="64" t="s">
        <v>2479</v>
      </c>
    </row>
    <row r="5681" spans="10:14" x14ac:dyDescent="0.25">
      <c r="J5681" s="64" t="s">
        <v>1244</v>
      </c>
      <c r="K5681" s="64" t="s">
        <v>1891</v>
      </c>
      <c r="L5681" s="64" t="s">
        <v>1892</v>
      </c>
      <c r="M5681" s="64">
        <v>0</v>
      </c>
      <c r="N5681" s="64" t="s">
        <v>2725</v>
      </c>
    </row>
    <row r="5682" spans="10:14" x14ac:dyDescent="0.25">
      <c r="J5682" s="64" t="s">
        <v>1244</v>
      </c>
      <c r="K5682" s="64" t="s">
        <v>1891</v>
      </c>
      <c r="L5682" s="64" t="s">
        <v>1893</v>
      </c>
      <c r="M5682" s="64">
        <v>0</v>
      </c>
      <c r="N5682" s="64" t="s">
        <v>2821</v>
      </c>
    </row>
    <row r="5683" spans="10:14" x14ac:dyDescent="0.25">
      <c r="J5683" s="64" t="s">
        <v>1244</v>
      </c>
      <c r="K5683" s="64" t="s">
        <v>1891</v>
      </c>
      <c r="L5683" s="64" t="s">
        <v>1893</v>
      </c>
      <c r="M5683" s="64">
        <v>0</v>
      </c>
      <c r="N5683" s="64" t="s">
        <v>2856</v>
      </c>
    </row>
    <row r="5684" spans="10:14" x14ac:dyDescent="0.25">
      <c r="J5684" s="64" t="s">
        <v>1244</v>
      </c>
      <c r="K5684" s="64" t="s">
        <v>1891</v>
      </c>
      <c r="L5684" s="64" t="s">
        <v>1894</v>
      </c>
      <c r="M5684" s="64">
        <v>0</v>
      </c>
      <c r="N5684" s="64" t="s">
        <v>2883</v>
      </c>
    </row>
    <row r="5685" spans="10:14" x14ac:dyDescent="0.25">
      <c r="J5685" s="64" t="s">
        <v>1244</v>
      </c>
      <c r="K5685" s="64" t="s">
        <v>1891</v>
      </c>
      <c r="L5685" s="64" t="s">
        <v>1894</v>
      </c>
      <c r="M5685" s="64">
        <v>0</v>
      </c>
      <c r="N5685" s="64" t="s">
        <v>2884</v>
      </c>
    </row>
    <row r="5686" spans="10:14" x14ac:dyDescent="0.25">
      <c r="J5686" s="64" t="s">
        <v>1244</v>
      </c>
      <c r="K5686" s="64" t="s">
        <v>1895</v>
      </c>
      <c r="L5686" s="64" t="s">
        <v>1896</v>
      </c>
      <c r="M5686" s="64">
        <v>0</v>
      </c>
      <c r="N5686" s="64" t="s">
        <v>2887</v>
      </c>
    </row>
    <row r="5687" spans="10:14" x14ac:dyDescent="0.25">
      <c r="J5687" s="64" t="s">
        <v>1244</v>
      </c>
      <c r="K5687" s="64" t="s">
        <v>1895</v>
      </c>
      <c r="L5687" s="64" t="s">
        <v>1897</v>
      </c>
      <c r="M5687" s="64">
        <v>0</v>
      </c>
      <c r="N5687" s="64" t="s">
        <v>2435</v>
      </c>
    </row>
    <row r="5688" spans="10:14" x14ac:dyDescent="0.25">
      <c r="J5688" s="64" t="s">
        <v>1244</v>
      </c>
      <c r="K5688" s="64" t="s">
        <v>1895</v>
      </c>
      <c r="L5688" s="64" t="s">
        <v>1897</v>
      </c>
      <c r="M5688" s="64">
        <v>0</v>
      </c>
      <c r="N5688" s="64" t="s">
        <v>2735</v>
      </c>
    </row>
    <row r="5689" spans="10:14" x14ac:dyDescent="0.25">
      <c r="J5689" s="64" t="s">
        <v>1244</v>
      </c>
      <c r="K5689" s="64" t="s">
        <v>1895</v>
      </c>
      <c r="L5689" s="64" t="s">
        <v>1898</v>
      </c>
      <c r="M5689" s="64">
        <v>0</v>
      </c>
      <c r="N5689" s="64" t="s">
        <v>2589</v>
      </c>
    </row>
    <row r="5690" spans="10:14" x14ac:dyDescent="0.25">
      <c r="J5690" s="64" t="s">
        <v>1244</v>
      </c>
      <c r="K5690" s="64" t="s">
        <v>1895</v>
      </c>
      <c r="L5690" s="64" t="s">
        <v>1898</v>
      </c>
      <c r="M5690" s="64">
        <v>0</v>
      </c>
      <c r="N5690" s="64" t="s">
        <v>2641</v>
      </c>
    </row>
    <row r="5691" spans="10:14" x14ac:dyDescent="0.25">
      <c r="J5691" s="64" t="s">
        <v>1244</v>
      </c>
      <c r="K5691" s="64" t="s">
        <v>1895</v>
      </c>
      <c r="L5691" s="64" t="s">
        <v>1899</v>
      </c>
      <c r="M5691" s="64">
        <v>0</v>
      </c>
      <c r="N5691" s="64" t="s">
        <v>2629</v>
      </c>
    </row>
    <row r="5692" spans="10:14" x14ac:dyDescent="0.25">
      <c r="J5692" s="64" t="s">
        <v>1244</v>
      </c>
      <c r="K5692" s="64" t="s">
        <v>1895</v>
      </c>
      <c r="L5692" s="64" t="s">
        <v>1899</v>
      </c>
      <c r="M5692" s="64">
        <v>0</v>
      </c>
      <c r="N5692" s="64" t="s">
        <v>2834</v>
      </c>
    </row>
    <row r="5693" spans="10:14" x14ac:dyDescent="0.25">
      <c r="J5693" s="64" t="s">
        <v>1244</v>
      </c>
      <c r="K5693" s="64" t="s">
        <v>1895</v>
      </c>
      <c r="L5693" s="64" t="s">
        <v>1900</v>
      </c>
      <c r="M5693" s="64">
        <v>0</v>
      </c>
      <c r="N5693" s="64" t="s">
        <v>2657</v>
      </c>
    </row>
    <row r="5694" spans="10:14" x14ac:dyDescent="0.25">
      <c r="J5694" s="64" t="s">
        <v>1244</v>
      </c>
      <c r="K5694" s="64" t="s">
        <v>1895</v>
      </c>
      <c r="L5694" s="64" t="s">
        <v>1900</v>
      </c>
      <c r="M5694" s="64">
        <v>0</v>
      </c>
      <c r="N5694" s="64" t="s">
        <v>2888</v>
      </c>
    </row>
    <row r="5695" spans="10:14" x14ac:dyDescent="0.25">
      <c r="J5695" s="64" t="s">
        <v>1244</v>
      </c>
      <c r="K5695" s="64" t="s">
        <v>1895</v>
      </c>
      <c r="L5695" s="64" t="s">
        <v>1896</v>
      </c>
      <c r="M5695" s="64">
        <v>0</v>
      </c>
      <c r="N5695" s="64" t="s">
        <v>2653</v>
      </c>
    </row>
    <row r="5696" spans="10:14" x14ac:dyDescent="0.25">
      <c r="J5696" s="64" t="s">
        <v>1244</v>
      </c>
      <c r="K5696" s="64" t="s">
        <v>1895</v>
      </c>
      <c r="L5696" s="64" t="s">
        <v>1897</v>
      </c>
      <c r="M5696" s="64">
        <v>0</v>
      </c>
      <c r="N5696" s="64" t="s">
        <v>2595</v>
      </c>
    </row>
    <row r="5697" spans="10:14" x14ac:dyDescent="0.25">
      <c r="J5697" s="64" t="s">
        <v>1244</v>
      </c>
      <c r="K5697" s="64" t="s">
        <v>1895</v>
      </c>
      <c r="L5697" s="64" t="s">
        <v>1897</v>
      </c>
      <c r="M5697" s="64">
        <v>0</v>
      </c>
      <c r="N5697" s="64" t="s">
        <v>2586</v>
      </c>
    </row>
    <row r="5698" spans="10:14" x14ac:dyDescent="0.25">
      <c r="J5698" s="64" t="s">
        <v>1244</v>
      </c>
      <c r="K5698" s="64" t="s">
        <v>1895</v>
      </c>
      <c r="L5698" s="64" t="s">
        <v>1898</v>
      </c>
      <c r="M5698" s="64">
        <v>0</v>
      </c>
      <c r="N5698" s="64" t="s">
        <v>2705</v>
      </c>
    </row>
    <row r="5699" spans="10:14" x14ac:dyDescent="0.25">
      <c r="J5699" s="64" t="s">
        <v>1244</v>
      </c>
      <c r="K5699" s="64" t="s">
        <v>1895</v>
      </c>
      <c r="L5699" s="64" t="s">
        <v>1898</v>
      </c>
      <c r="M5699" s="64">
        <v>0</v>
      </c>
      <c r="N5699" s="64" t="s">
        <v>2494</v>
      </c>
    </row>
    <row r="5700" spans="10:14" x14ac:dyDescent="0.25">
      <c r="J5700" s="64" t="s">
        <v>1244</v>
      </c>
      <c r="K5700" s="64" t="s">
        <v>1895</v>
      </c>
      <c r="L5700" s="64" t="s">
        <v>1899</v>
      </c>
      <c r="M5700" s="64">
        <v>0</v>
      </c>
      <c r="N5700" s="64" t="s">
        <v>2450</v>
      </c>
    </row>
    <row r="5701" spans="10:14" x14ac:dyDescent="0.25">
      <c r="J5701" s="64" t="s">
        <v>1244</v>
      </c>
      <c r="K5701" s="64" t="s">
        <v>1895</v>
      </c>
      <c r="L5701" s="64" t="s">
        <v>1899</v>
      </c>
      <c r="M5701" s="64">
        <v>0</v>
      </c>
      <c r="N5701" s="64" t="s">
        <v>2889</v>
      </c>
    </row>
    <row r="5702" spans="10:14" x14ac:dyDescent="0.25">
      <c r="J5702" s="64" t="s">
        <v>1244</v>
      </c>
      <c r="K5702" s="64" t="s">
        <v>1895</v>
      </c>
      <c r="L5702" s="64" t="s">
        <v>1900</v>
      </c>
      <c r="M5702" s="64">
        <v>0</v>
      </c>
      <c r="N5702" s="64" t="s">
        <v>2844</v>
      </c>
    </row>
    <row r="5703" spans="10:14" x14ac:dyDescent="0.25">
      <c r="J5703" s="64" t="s">
        <v>1244</v>
      </c>
      <c r="K5703" s="64" t="s">
        <v>1895</v>
      </c>
      <c r="L5703" s="64" t="s">
        <v>1900</v>
      </c>
      <c r="M5703" s="64">
        <v>0</v>
      </c>
      <c r="N5703" s="64" t="s">
        <v>2844</v>
      </c>
    </row>
    <row r="5704" spans="10:14" x14ac:dyDescent="0.25">
      <c r="J5704" s="64" t="s">
        <v>1244</v>
      </c>
      <c r="K5704" s="64" t="s">
        <v>1906</v>
      </c>
      <c r="L5704" s="64" t="s">
        <v>1907</v>
      </c>
      <c r="M5704" s="64">
        <v>0</v>
      </c>
      <c r="N5704" s="64" t="s">
        <v>2753</v>
      </c>
    </row>
    <row r="5705" spans="10:14" x14ac:dyDescent="0.25">
      <c r="J5705" s="64" t="s">
        <v>1244</v>
      </c>
      <c r="K5705" s="64" t="s">
        <v>1906</v>
      </c>
      <c r="L5705" s="64" t="s">
        <v>1908</v>
      </c>
      <c r="M5705" s="64">
        <v>0</v>
      </c>
      <c r="N5705" s="64" t="s">
        <v>2502</v>
      </c>
    </row>
    <row r="5706" spans="10:14" x14ac:dyDescent="0.25">
      <c r="J5706" s="64" t="s">
        <v>1244</v>
      </c>
      <c r="K5706" s="64" t="s">
        <v>1906</v>
      </c>
      <c r="L5706" s="64" t="s">
        <v>1908</v>
      </c>
      <c r="M5706" s="64">
        <v>0</v>
      </c>
      <c r="N5706" s="64" t="s">
        <v>2735</v>
      </c>
    </row>
    <row r="5707" spans="10:14" x14ac:dyDescent="0.25">
      <c r="J5707" s="64" t="s">
        <v>1244</v>
      </c>
      <c r="K5707" s="64" t="s">
        <v>1906</v>
      </c>
      <c r="L5707" s="64" t="s">
        <v>1909</v>
      </c>
      <c r="M5707" s="64">
        <v>0</v>
      </c>
      <c r="N5707" s="64" t="s">
        <v>2508</v>
      </c>
    </row>
    <row r="5708" spans="10:14" x14ac:dyDescent="0.25">
      <c r="J5708" s="64" t="s">
        <v>1244</v>
      </c>
      <c r="K5708" s="64" t="s">
        <v>1906</v>
      </c>
      <c r="L5708" s="64" t="s">
        <v>1909</v>
      </c>
      <c r="M5708" s="64">
        <v>0</v>
      </c>
      <c r="N5708" s="64" t="s">
        <v>2676</v>
      </c>
    </row>
    <row r="5709" spans="10:14" x14ac:dyDescent="0.25">
      <c r="J5709" s="64" t="s">
        <v>1244</v>
      </c>
      <c r="K5709" s="64" t="s">
        <v>1906</v>
      </c>
      <c r="L5709" s="64" t="s">
        <v>1910</v>
      </c>
      <c r="M5709" s="64">
        <v>0</v>
      </c>
      <c r="N5709" s="64" t="s">
        <v>2838</v>
      </c>
    </row>
    <row r="5710" spans="10:14" x14ac:dyDescent="0.25">
      <c r="J5710" s="64" t="s">
        <v>1244</v>
      </c>
      <c r="K5710" s="64" t="s">
        <v>1906</v>
      </c>
      <c r="L5710" s="64" t="s">
        <v>1910</v>
      </c>
      <c r="M5710" s="64">
        <v>0</v>
      </c>
      <c r="N5710" s="64" t="s">
        <v>2747</v>
      </c>
    </row>
    <row r="5711" spans="10:14" x14ac:dyDescent="0.25">
      <c r="J5711" s="64" t="s">
        <v>1244</v>
      </c>
      <c r="K5711" s="64" t="s">
        <v>1906</v>
      </c>
      <c r="L5711" s="64" t="s">
        <v>1911</v>
      </c>
      <c r="M5711" s="64">
        <v>0</v>
      </c>
      <c r="N5711" s="64" t="s">
        <v>2640</v>
      </c>
    </row>
    <row r="5712" spans="10:14" x14ac:dyDescent="0.25">
      <c r="J5712" s="64" t="s">
        <v>1244</v>
      </c>
      <c r="K5712" s="64" t="s">
        <v>1906</v>
      </c>
      <c r="L5712" s="64" t="s">
        <v>1911</v>
      </c>
      <c r="M5712" s="64">
        <v>0</v>
      </c>
      <c r="N5712" s="64" t="s">
        <v>2890</v>
      </c>
    </row>
    <row r="5713" spans="10:14" x14ac:dyDescent="0.25">
      <c r="J5713" s="64" t="s">
        <v>1244</v>
      </c>
      <c r="K5713" s="64" t="s">
        <v>1906</v>
      </c>
      <c r="L5713" s="64" t="s">
        <v>1907</v>
      </c>
      <c r="M5713" s="64">
        <v>0</v>
      </c>
      <c r="N5713" s="64" t="s">
        <v>2514</v>
      </c>
    </row>
    <row r="5714" spans="10:14" x14ac:dyDescent="0.25">
      <c r="J5714" s="64" t="s">
        <v>1244</v>
      </c>
      <c r="K5714" s="64" t="s">
        <v>1906</v>
      </c>
      <c r="L5714" s="64" t="s">
        <v>1908</v>
      </c>
      <c r="M5714" s="64">
        <v>0</v>
      </c>
      <c r="N5714" s="64" t="s">
        <v>2814</v>
      </c>
    </row>
    <row r="5715" spans="10:14" x14ac:dyDescent="0.25">
      <c r="J5715" s="64" t="s">
        <v>1244</v>
      </c>
      <c r="K5715" s="64" t="s">
        <v>1906</v>
      </c>
      <c r="L5715" s="64" t="s">
        <v>1908</v>
      </c>
      <c r="M5715" s="64">
        <v>0</v>
      </c>
      <c r="N5715" s="64" t="s">
        <v>2823</v>
      </c>
    </row>
    <row r="5716" spans="10:14" x14ac:dyDescent="0.25">
      <c r="J5716" s="64" t="s">
        <v>1244</v>
      </c>
      <c r="K5716" s="64" t="s">
        <v>1906</v>
      </c>
      <c r="L5716" s="64" t="s">
        <v>1909</v>
      </c>
      <c r="M5716" s="64">
        <v>0</v>
      </c>
      <c r="N5716" s="64" t="s">
        <v>2588</v>
      </c>
    </row>
    <row r="5717" spans="10:14" x14ac:dyDescent="0.25">
      <c r="J5717" s="64" t="s">
        <v>1244</v>
      </c>
      <c r="K5717" s="64" t="s">
        <v>1906</v>
      </c>
      <c r="L5717" s="64" t="s">
        <v>1909</v>
      </c>
      <c r="M5717" s="64">
        <v>0</v>
      </c>
      <c r="N5717" s="64" t="s">
        <v>2671</v>
      </c>
    </row>
    <row r="5718" spans="10:14" x14ac:dyDescent="0.25">
      <c r="J5718" s="64" t="s">
        <v>1244</v>
      </c>
      <c r="K5718" s="64" t="s">
        <v>1906</v>
      </c>
      <c r="L5718" s="64" t="s">
        <v>1910</v>
      </c>
      <c r="M5718" s="64">
        <v>0</v>
      </c>
      <c r="N5718" s="64" t="s">
        <v>2891</v>
      </c>
    </row>
    <row r="5719" spans="10:14" x14ac:dyDescent="0.25">
      <c r="J5719" s="64" t="s">
        <v>1244</v>
      </c>
      <c r="K5719" s="64" t="s">
        <v>1906</v>
      </c>
      <c r="L5719" s="64" t="s">
        <v>1910</v>
      </c>
      <c r="M5719" s="64">
        <v>0</v>
      </c>
      <c r="N5719" s="64" t="s">
        <v>2892</v>
      </c>
    </row>
    <row r="5720" spans="10:14" x14ac:dyDescent="0.25">
      <c r="J5720" s="64" t="s">
        <v>1244</v>
      </c>
      <c r="K5720" s="64" t="s">
        <v>1906</v>
      </c>
      <c r="L5720" s="64" t="s">
        <v>1911</v>
      </c>
      <c r="M5720" s="64">
        <v>0</v>
      </c>
      <c r="N5720" s="64" t="s">
        <v>2719</v>
      </c>
    </row>
    <row r="5721" spans="10:14" x14ac:dyDescent="0.25">
      <c r="J5721" s="64" t="s">
        <v>1244</v>
      </c>
      <c r="K5721" s="64" t="s">
        <v>1906</v>
      </c>
      <c r="L5721" s="64" t="s">
        <v>1911</v>
      </c>
      <c r="M5721" s="64">
        <v>0</v>
      </c>
      <c r="N5721" s="64" t="s">
        <v>2834</v>
      </c>
    </row>
    <row r="5722" spans="10:14" x14ac:dyDescent="0.25">
      <c r="J5722" s="64" t="s">
        <v>1244</v>
      </c>
      <c r="K5722" s="64" t="s">
        <v>1917</v>
      </c>
      <c r="L5722" s="64" t="s">
        <v>1918</v>
      </c>
      <c r="M5722" s="64">
        <v>0</v>
      </c>
      <c r="N5722" s="64" t="s">
        <v>2562</v>
      </c>
    </row>
    <row r="5723" spans="10:14" x14ac:dyDescent="0.25">
      <c r="J5723" s="64" t="s">
        <v>1244</v>
      </c>
      <c r="K5723" s="64" t="s">
        <v>1917</v>
      </c>
      <c r="L5723" s="64" t="s">
        <v>1919</v>
      </c>
      <c r="M5723" s="64">
        <v>0</v>
      </c>
      <c r="N5723" s="64" t="s">
        <v>2622</v>
      </c>
    </row>
    <row r="5724" spans="10:14" x14ac:dyDescent="0.25">
      <c r="J5724" s="64" t="s">
        <v>1244</v>
      </c>
      <c r="K5724" s="64" t="s">
        <v>1917</v>
      </c>
      <c r="L5724" s="64" t="s">
        <v>1920</v>
      </c>
      <c r="M5724" s="64">
        <v>0</v>
      </c>
      <c r="N5724" s="64" t="s">
        <v>2893</v>
      </c>
    </row>
    <row r="5725" spans="10:14" x14ac:dyDescent="0.25">
      <c r="J5725" s="64" t="s">
        <v>1244</v>
      </c>
      <c r="K5725" s="64" t="s">
        <v>1917</v>
      </c>
      <c r="L5725" s="64" t="s">
        <v>1921</v>
      </c>
      <c r="M5725" s="64">
        <v>0</v>
      </c>
      <c r="N5725" s="64" t="s">
        <v>2729</v>
      </c>
    </row>
    <row r="5726" spans="10:14" x14ac:dyDescent="0.25">
      <c r="J5726" s="64" t="s">
        <v>1244</v>
      </c>
      <c r="K5726" s="64" t="s">
        <v>1917</v>
      </c>
      <c r="L5726" s="64" t="s">
        <v>1922</v>
      </c>
      <c r="M5726" s="64">
        <v>0</v>
      </c>
      <c r="N5726" s="64" t="s">
        <v>2894</v>
      </c>
    </row>
    <row r="5727" spans="10:14" x14ac:dyDescent="0.25">
      <c r="J5727" s="64" t="s">
        <v>1244</v>
      </c>
      <c r="K5727" s="64" t="s">
        <v>1928</v>
      </c>
      <c r="L5727" s="64" t="s">
        <v>1929</v>
      </c>
      <c r="M5727" s="64">
        <v>0</v>
      </c>
      <c r="N5727" s="64" t="s">
        <v>2852</v>
      </c>
    </row>
    <row r="5728" spans="10:14" x14ac:dyDescent="0.25">
      <c r="J5728" s="64" t="s">
        <v>1244</v>
      </c>
      <c r="K5728" s="64" t="s">
        <v>1928</v>
      </c>
      <c r="L5728" s="64" t="s">
        <v>1929</v>
      </c>
      <c r="M5728" s="64">
        <v>0</v>
      </c>
      <c r="N5728" s="64" t="s">
        <v>2792</v>
      </c>
    </row>
    <row r="5729" spans="10:14" x14ac:dyDescent="0.25">
      <c r="J5729" s="64" t="s">
        <v>1244</v>
      </c>
      <c r="K5729" s="64" t="s">
        <v>1928</v>
      </c>
      <c r="L5729" s="64" t="s">
        <v>1929</v>
      </c>
      <c r="M5729" s="64">
        <v>0</v>
      </c>
      <c r="N5729" s="64" t="s">
        <v>2586</v>
      </c>
    </row>
    <row r="5730" spans="10:14" x14ac:dyDescent="0.25">
      <c r="J5730" s="64" t="s">
        <v>1244</v>
      </c>
      <c r="K5730" s="64" t="s">
        <v>1928</v>
      </c>
      <c r="L5730" s="64" t="s">
        <v>1929</v>
      </c>
      <c r="M5730" s="64">
        <v>0</v>
      </c>
      <c r="N5730" s="64" t="s">
        <v>2483</v>
      </c>
    </row>
    <row r="5731" spans="10:14" x14ac:dyDescent="0.25">
      <c r="J5731" s="64" t="s">
        <v>1244</v>
      </c>
      <c r="K5731" s="64" t="s">
        <v>1928</v>
      </c>
      <c r="L5731" s="64" t="s">
        <v>1930</v>
      </c>
      <c r="M5731" s="64">
        <v>0</v>
      </c>
      <c r="N5731" s="64" t="s">
        <v>2837</v>
      </c>
    </row>
    <row r="5732" spans="10:14" x14ac:dyDescent="0.25">
      <c r="J5732" s="64" t="s">
        <v>1244</v>
      </c>
      <c r="K5732" s="64" t="s">
        <v>1928</v>
      </c>
      <c r="L5732" s="64" t="s">
        <v>1930</v>
      </c>
      <c r="M5732" s="64">
        <v>0</v>
      </c>
      <c r="N5732" s="64" t="s">
        <v>2852</v>
      </c>
    </row>
    <row r="5733" spans="10:14" x14ac:dyDescent="0.25">
      <c r="J5733" s="64" t="s">
        <v>1244</v>
      </c>
      <c r="K5733" s="64" t="s">
        <v>1928</v>
      </c>
      <c r="L5733" s="64" t="s">
        <v>1930</v>
      </c>
      <c r="M5733" s="64">
        <v>0</v>
      </c>
      <c r="N5733" s="64" t="s">
        <v>2622</v>
      </c>
    </row>
    <row r="5734" spans="10:14" x14ac:dyDescent="0.25">
      <c r="J5734" s="64" t="s">
        <v>1244</v>
      </c>
      <c r="K5734" s="64" t="s">
        <v>1928</v>
      </c>
      <c r="L5734" s="64" t="s">
        <v>1931</v>
      </c>
      <c r="M5734" s="64">
        <v>0</v>
      </c>
      <c r="N5734" s="64" t="s">
        <v>2513</v>
      </c>
    </row>
    <row r="5735" spans="10:14" x14ac:dyDescent="0.25">
      <c r="J5735" s="64" t="s">
        <v>1244</v>
      </c>
      <c r="K5735" s="64" t="s">
        <v>1928</v>
      </c>
      <c r="L5735" s="64" t="s">
        <v>1931</v>
      </c>
      <c r="M5735" s="64">
        <v>0</v>
      </c>
      <c r="N5735" s="64" t="s">
        <v>2838</v>
      </c>
    </row>
    <row r="5736" spans="10:14" x14ac:dyDescent="0.25">
      <c r="J5736" s="64" t="s">
        <v>1244</v>
      </c>
      <c r="K5736" s="64" t="s">
        <v>1928</v>
      </c>
      <c r="L5736" s="64" t="s">
        <v>1931</v>
      </c>
      <c r="M5736" s="64">
        <v>0</v>
      </c>
      <c r="N5736" s="64" t="s">
        <v>2895</v>
      </c>
    </row>
    <row r="5737" spans="10:14" x14ac:dyDescent="0.25">
      <c r="J5737" s="64" t="s">
        <v>1244</v>
      </c>
      <c r="K5737" s="64" t="s">
        <v>1928</v>
      </c>
      <c r="L5737" s="64" t="s">
        <v>1931</v>
      </c>
      <c r="M5737" s="64">
        <v>0</v>
      </c>
      <c r="N5737" s="64" t="s">
        <v>2617</v>
      </c>
    </row>
    <row r="5738" spans="10:14" x14ac:dyDescent="0.25">
      <c r="J5738" s="64" t="s">
        <v>1244</v>
      </c>
      <c r="K5738" s="64" t="s">
        <v>1928</v>
      </c>
      <c r="L5738" s="64" t="s">
        <v>1932</v>
      </c>
      <c r="M5738" s="64">
        <v>0</v>
      </c>
      <c r="N5738" s="64" t="s">
        <v>2830</v>
      </c>
    </row>
    <row r="5739" spans="10:14" x14ac:dyDescent="0.25">
      <c r="J5739" s="64" t="s">
        <v>1244</v>
      </c>
      <c r="K5739" s="64" t="s">
        <v>1928</v>
      </c>
      <c r="L5739" s="64" t="s">
        <v>1932</v>
      </c>
      <c r="M5739" s="64">
        <v>0</v>
      </c>
      <c r="N5739" s="64" t="s">
        <v>2896</v>
      </c>
    </row>
    <row r="5740" spans="10:14" x14ac:dyDescent="0.25">
      <c r="J5740" s="64" t="s">
        <v>1244</v>
      </c>
      <c r="K5740" s="64" t="s">
        <v>1928</v>
      </c>
      <c r="L5740" s="64" t="s">
        <v>1932</v>
      </c>
      <c r="M5740" s="64">
        <v>0</v>
      </c>
      <c r="N5740" s="64" t="s">
        <v>2808</v>
      </c>
    </row>
    <row r="5741" spans="10:14" x14ac:dyDescent="0.25">
      <c r="J5741" s="64" t="s">
        <v>1244</v>
      </c>
      <c r="K5741" s="64" t="s">
        <v>1928</v>
      </c>
      <c r="L5741" s="64" t="s">
        <v>1932</v>
      </c>
      <c r="M5741" s="64">
        <v>0</v>
      </c>
      <c r="N5741" s="64" t="s">
        <v>2897</v>
      </c>
    </row>
    <row r="5742" spans="10:14" x14ac:dyDescent="0.25">
      <c r="J5742" s="64" t="s">
        <v>1244</v>
      </c>
      <c r="K5742" s="64" t="s">
        <v>1928</v>
      </c>
      <c r="L5742" s="64" t="s">
        <v>1933</v>
      </c>
      <c r="M5742" s="64">
        <v>0</v>
      </c>
      <c r="N5742" s="64" t="s">
        <v>2713</v>
      </c>
    </row>
    <row r="5743" spans="10:14" x14ac:dyDescent="0.25">
      <c r="J5743" s="64" t="s">
        <v>1244</v>
      </c>
      <c r="K5743" s="64" t="s">
        <v>1928</v>
      </c>
      <c r="L5743" s="64" t="s">
        <v>1933</v>
      </c>
      <c r="M5743" s="64">
        <v>0</v>
      </c>
      <c r="N5743" s="64" t="s">
        <v>2898</v>
      </c>
    </row>
    <row r="5744" spans="10:14" x14ac:dyDescent="0.25">
      <c r="J5744" s="64" t="s">
        <v>1244</v>
      </c>
      <c r="K5744" s="64" t="s">
        <v>1928</v>
      </c>
      <c r="L5744" s="64" t="s">
        <v>1933</v>
      </c>
      <c r="M5744" s="64">
        <v>0</v>
      </c>
      <c r="N5744" s="64" t="s">
        <v>2899</v>
      </c>
    </row>
    <row r="5745" spans="10:14" x14ac:dyDescent="0.25">
      <c r="J5745" s="64" t="s">
        <v>1244</v>
      </c>
      <c r="K5745" s="64" t="s">
        <v>1928</v>
      </c>
      <c r="L5745" s="64" t="s">
        <v>1933</v>
      </c>
      <c r="M5745" s="64">
        <v>0</v>
      </c>
      <c r="N5745" s="64" t="s">
        <v>2900</v>
      </c>
    </row>
    <row r="5746" spans="10:14" x14ac:dyDescent="0.25">
      <c r="J5746" s="64" t="s">
        <v>1244</v>
      </c>
      <c r="K5746" s="64" t="s">
        <v>1934</v>
      </c>
      <c r="L5746" s="64" t="s">
        <v>1935</v>
      </c>
      <c r="M5746" s="64">
        <v>0</v>
      </c>
      <c r="N5746" s="64" t="s">
        <v>2470</v>
      </c>
    </row>
    <row r="5747" spans="10:14" x14ac:dyDescent="0.25">
      <c r="J5747" s="64" t="s">
        <v>1244</v>
      </c>
      <c r="K5747" s="64" t="s">
        <v>1934</v>
      </c>
      <c r="L5747" s="64" t="s">
        <v>1936</v>
      </c>
      <c r="M5747" s="64">
        <v>0</v>
      </c>
      <c r="N5747" s="64" t="s">
        <v>2562</v>
      </c>
    </row>
    <row r="5748" spans="10:14" x14ac:dyDescent="0.25">
      <c r="J5748" s="64" t="s">
        <v>1244</v>
      </c>
      <c r="K5748" s="64" t="s">
        <v>1934</v>
      </c>
      <c r="L5748" s="64" t="s">
        <v>1937</v>
      </c>
      <c r="M5748" s="64">
        <v>0</v>
      </c>
      <c r="N5748" s="64" t="s">
        <v>2586</v>
      </c>
    </row>
    <row r="5749" spans="10:14" x14ac:dyDescent="0.25">
      <c r="J5749" s="64" t="s">
        <v>1244</v>
      </c>
      <c r="K5749" s="64" t="s">
        <v>1934</v>
      </c>
      <c r="L5749" s="64" t="s">
        <v>1938</v>
      </c>
      <c r="M5749" s="64">
        <v>0</v>
      </c>
      <c r="N5749" s="64" t="s">
        <v>2602</v>
      </c>
    </row>
    <row r="5750" spans="10:14" x14ac:dyDescent="0.25">
      <c r="J5750" s="64" t="s">
        <v>1244</v>
      </c>
      <c r="K5750" s="64" t="s">
        <v>1934</v>
      </c>
      <c r="L5750" s="64" t="s">
        <v>1937</v>
      </c>
      <c r="M5750" s="64">
        <v>0</v>
      </c>
      <c r="N5750" s="64" t="s">
        <v>2843</v>
      </c>
    </row>
    <row r="5751" spans="10:14" x14ac:dyDescent="0.25">
      <c r="J5751" s="64" t="s">
        <v>1244</v>
      </c>
      <c r="K5751" s="64" t="s">
        <v>1934</v>
      </c>
      <c r="L5751" s="64" t="s">
        <v>1938</v>
      </c>
      <c r="M5751" s="64">
        <v>0</v>
      </c>
      <c r="N5751" s="64" t="s">
        <v>2814</v>
      </c>
    </row>
    <row r="5752" spans="10:14" x14ac:dyDescent="0.25">
      <c r="J5752" s="64" t="s">
        <v>1244</v>
      </c>
      <c r="K5752" s="64" t="s">
        <v>1934</v>
      </c>
      <c r="L5752" s="64" t="s">
        <v>1939</v>
      </c>
      <c r="M5752" s="64">
        <v>0</v>
      </c>
      <c r="N5752" s="64" t="s">
        <v>2901</v>
      </c>
    </row>
    <row r="5753" spans="10:14" x14ac:dyDescent="0.25">
      <c r="J5753" s="64" t="s">
        <v>1244</v>
      </c>
      <c r="K5753" s="64" t="s">
        <v>1934</v>
      </c>
      <c r="L5753" s="64" t="s">
        <v>1940</v>
      </c>
      <c r="M5753" s="64">
        <v>0</v>
      </c>
      <c r="N5753" s="64" t="s">
        <v>2510</v>
      </c>
    </row>
    <row r="5754" spans="10:14" x14ac:dyDescent="0.25">
      <c r="J5754" s="64" t="s">
        <v>1244</v>
      </c>
      <c r="K5754" s="64" t="s">
        <v>1934</v>
      </c>
      <c r="L5754" s="64" t="s">
        <v>1941</v>
      </c>
      <c r="M5754" s="64">
        <v>0</v>
      </c>
      <c r="N5754" s="64" t="s">
        <v>2510</v>
      </c>
    </row>
    <row r="5755" spans="10:14" x14ac:dyDescent="0.25">
      <c r="J5755" s="64" t="s">
        <v>1244</v>
      </c>
      <c r="K5755" s="64" t="s">
        <v>1934</v>
      </c>
      <c r="L5755" s="64" t="s">
        <v>1940</v>
      </c>
      <c r="M5755" s="64">
        <v>0</v>
      </c>
      <c r="N5755" s="64" t="s">
        <v>2902</v>
      </c>
    </row>
    <row r="5756" spans="10:14" x14ac:dyDescent="0.25">
      <c r="J5756" s="64" t="s">
        <v>1244</v>
      </c>
      <c r="K5756" s="64" t="s">
        <v>1934</v>
      </c>
      <c r="L5756" s="64" t="s">
        <v>1941</v>
      </c>
      <c r="M5756" s="64">
        <v>0</v>
      </c>
      <c r="N5756" s="64" t="s">
        <v>2903</v>
      </c>
    </row>
    <row r="5757" spans="10:14" x14ac:dyDescent="0.25">
      <c r="J5757" s="64" t="s">
        <v>1244</v>
      </c>
      <c r="K5757" s="64" t="s">
        <v>1934</v>
      </c>
      <c r="L5757" s="64" t="s">
        <v>1942</v>
      </c>
      <c r="M5757" s="64">
        <v>0</v>
      </c>
      <c r="N5757" s="64" t="s">
        <v>2728</v>
      </c>
    </row>
    <row r="5758" spans="10:14" x14ac:dyDescent="0.25">
      <c r="J5758" s="64" t="s">
        <v>1244</v>
      </c>
      <c r="K5758" s="64" t="s">
        <v>1934</v>
      </c>
      <c r="L5758" s="64" t="s">
        <v>1943</v>
      </c>
      <c r="M5758" s="64">
        <v>0</v>
      </c>
      <c r="N5758" s="64" t="s">
        <v>2862</v>
      </c>
    </row>
    <row r="5759" spans="10:14" x14ac:dyDescent="0.25">
      <c r="J5759" s="64" t="s">
        <v>1244</v>
      </c>
      <c r="K5759" s="64" t="s">
        <v>1934</v>
      </c>
      <c r="L5759" s="64" t="s">
        <v>1943</v>
      </c>
      <c r="M5759" s="64">
        <v>0</v>
      </c>
      <c r="N5759" s="64" t="s">
        <v>2904</v>
      </c>
    </row>
    <row r="5760" spans="10:14" x14ac:dyDescent="0.25">
      <c r="J5760" s="64" t="s">
        <v>1244</v>
      </c>
      <c r="K5760" s="64" t="s">
        <v>1934</v>
      </c>
      <c r="L5760" s="64" t="s">
        <v>1944</v>
      </c>
      <c r="M5760" s="64">
        <v>0</v>
      </c>
      <c r="N5760" s="64" t="s">
        <v>2879</v>
      </c>
    </row>
    <row r="5761" spans="10:14" x14ac:dyDescent="0.25">
      <c r="J5761" s="64" t="s">
        <v>1244</v>
      </c>
      <c r="K5761" s="64" t="s">
        <v>1934</v>
      </c>
      <c r="L5761" s="64" t="s">
        <v>1945</v>
      </c>
      <c r="M5761" s="64">
        <v>0</v>
      </c>
      <c r="N5761" s="64" t="s">
        <v>2507</v>
      </c>
    </row>
    <row r="5762" spans="10:14" x14ac:dyDescent="0.25">
      <c r="J5762" s="64" t="s">
        <v>1244</v>
      </c>
      <c r="K5762" s="64" t="s">
        <v>1934</v>
      </c>
      <c r="L5762" s="64" t="s">
        <v>1945</v>
      </c>
      <c r="M5762" s="64">
        <v>0</v>
      </c>
      <c r="N5762" s="64" t="s">
        <v>2905</v>
      </c>
    </row>
    <row r="5763" spans="10:14" x14ac:dyDescent="0.25">
      <c r="J5763" s="64" t="s">
        <v>1244</v>
      </c>
      <c r="K5763" s="64" t="s">
        <v>1934</v>
      </c>
      <c r="L5763" s="64" t="s">
        <v>1935</v>
      </c>
      <c r="M5763" s="64">
        <v>0</v>
      </c>
      <c r="N5763" s="64" t="s">
        <v>2906</v>
      </c>
    </row>
    <row r="5764" spans="10:14" x14ac:dyDescent="0.25">
      <c r="J5764" s="64" t="s">
        <v>1244</v>
      </c>
      <c r="K5764" s="64" t="s">
        <v>1934</v>
      </c>
      <c r="L5764" s="64" t="s">
        <v>1936</v>
      </c>
      <c r="M5764" s="64">
        <v>0</v>
      </c>
      <c r="N5764" s="64" t="s">
        <v>2560</v>
      </c>
    </row>
    <row r="5765" spans="10:14" x14ac:dyDescent="0.25">
      <c r="J5765" s="64" t="s">
        <v>1244</v>
      </c>
      <c r="K5765" s="64" t="s">
        <v>1934</v>
      </c>
      <c r="L5765" s="64" t="s">
        <v>1937</v>
      </c>
      <c r="M5765" s="64">
        <v>0</v>
      </c>
      <c r="N5765" s="64" t="s">
        <v>2907</v>
      </c>
    </row>
    <row r="5766" spans="10:14" x14ac:dyDescent="0.25">
      <c r="J5766" s="64" t="s">
        <v>1244</v>
      </c>
      <c r="K5766" s="64" t="s">
        <v>1934</v>
      </c>
      <c r="L5766" s="64" t="s">
        <v>1938</v>
      </c>
      <c r="M5766" s="64">
        <v>0</v>
      </c>
      <c r="N5766" s="64" t="s">
        <v>2907</v>
      </c>
    </row>
    <row r="5767" spans="10:14" x14ac:dyDescent="0.25">
      <c r="J5767" s="64" t="s">
        <v>1244</v>
      </c>
      <c r="K5767" s="64" t="s">
        <v>1934</v>
      </c>
      <c r="L5767" s="64" t="s">
        <v>1940</v>
      </c>
      <c r="M5767" s="64">
        <v>0</v>
      </c>
      <c r="N5767" s="64" t="s">
        <v>2728</v>
      </c>
    </row>
    <row r="5768" spans="10:14" x14ac:dyDescent="0.25">
      <c r="J5768" s="64" t="s">
        <v>1244</v>
      </c>
      <c r="K5768" s="64" t="s">
        <v>1934</v>
      </c>
      <c r="L5768" s="64" t="s">
        <v>1941</v>
      </c>
      <c r="M5768" s="64">
        <v>0</v>
      </c>
      <c r="N5768" s="64" t="s">
        <v>2902</v>
      </c>
    </row>
    <row r="5769" spans="10:14" x14ac:dyDescent="0.25">
      <c r="J5769" s="64" t="s">
        <v>1244</v>
      </c>
      <c r="K5769" s="64" t="s">
        <v>1934</v>
      </c>
      <c r="L5769" s="64" t="s">
        <v>1943</v>
      </c>
      <c r="M5769" s="64">
        <v>0</v>
      </c>
      <c r="N5769" s="64" t="s">
        <v>2679</v>
      </c>
    </row>
    <row r="5770" spans="10:14" x14ac:dyDescent="0.25">
      <c r="J5770" s="64" t="s">
        <v>1244</v>
      </c>
      <c r="K5770" s="64" t="s">
        <v>1934</v>
      </c>
      <c r="L5770" s="64" t="s">
        <v>1945</v>
      </c>
      <c r="M5770" s="64">
        <v>0</v>
      </c>
      <c r="N5770" s="64" t="s">
        <v>2507</v>
      </c>
    </row>
    <row r="5771" spans="10:14" x14ac:dyDescent="0.25">
      <c r="J5771" s="64" t="s">
        <v>1244</v>
      </c>
      <c r="K5771" s="64" t="s">
        <v>1934</v>
      </c>
      <c r="L5771" s="64" t="s">
        <v>1937</v>
      </c>
      <c r="M5771" s="64">
        <v>0</v>
      </c>
      <c r="N5771" s="64" t="s">
        <v>2477</v>
      </c>
    </row>
    <row r="5772" spans="10:14" x14ac:dyDescent="0.25">
      <c r="J5772" s="64" t="s">
        <v>1244</v>
      </c>
      <c r="K5772" s="64" t="s">
        <v>1934</v>
      </c>
      <c r="L5772" s="64" t="s">
        <v>1938</v>
      </c>
      <c r="M5772" s="64">
        <v>0</v>
      </c>
      <c r="N5772" s="64" t="s">
        <v>2477</v>
      </c>
    </row>
    <row r="5773" spans="10:14" x14ac:dyDescent="0.25">
      <c r="J5773" s="64" t="s">
        <v>1244</v>
      </c>
      <c r="K5773" s="64" t="s">
        <v>1934</v>
      </c>
      <c r="L5773" s="64" t="s">
        <v>1940</v>
      </c>
      <c r="M5773" s="64">
        <v>0</v>
      </c>
      <c r="N5773" s="64" t="s">
        <v>2645</v>
      </c>
    </row>
    <row r="5774" spans="10:14" x14ac:dyDescent="0.25">
      <c r="J5774" s="64" t="s">
        <v>1244</v>
      </c>
      <c r="K5774" s="64" t="s">
        <v>1934</v>
      </c>
      <c r="L5774" s="64" t="s">
        <v>1941</v>
      </c>
      <c r="M5774" s="64">
        <v>0</v>
      </c>
      <c r="N5774" s="64" t="s">
        <v>2645</v>
      </c>
    </row>
    <row r="5775" spans="10:14" x14ac:dyDescent="0.25">
      <c r="J5775" s="64" t="s">
        <v>1244</v>
      </c>
      <c r="K5775" s="64" t="s">
        <v>1934</v>
      </c>
      <c r="L5775" s="64" t="s">
        <v>1943</v>
      </c>
      <c r="M5775" s="64">
        <v>0</v>
      </c>
      <c r="N5775" s="64" t="s">
        <v>2747</v>
      </c>
    </row>
    <row r="5776" spans="10:14" x14ac:dyDescent="0.25">
      <c r="J5776" s="64" t="s">
        <v>1244</v>
      </c>
      <c r="K5776" s="64" t="s">
        <v>1934</v>
      </c>
      <c r="L5776" s="64" t="s">
        <v>1945</v>
      </c>
      <c r="M5776" s="64">
        <v>0</v>
      </c>
      <c r="N5776" s="64" t="s">
        <v>2908</v>
      </c>
    </row>
    <row r="5777" spans="10:14" x14ac:dyDescent="0.25">
      <c r="J5777" s="64" t="s">
        <v>1244</v>
      </c>
      <c r="K5777" s="64" t="s">
        <v>1934</v>
      </c>
      <c r="L5777" s="64" t="s">
        <v>1946</v>
      </c>
      <c r="M5777" s="64">
        <v>0</v>
      </c>
      <c r="N5777" s="64" t="s">
        <v>2909</v>
      </c>
    </row>
    <row r="5778" spans="10:14" x14ac:dyDescent="0.25">
      <c r="J5778" s="64" t="s">
        <v>1244</v>
      </c>
      <c r="K5778" s="64" t="s">
        <v>1934</v>
      </c>
      <c r="L5778" s="64" t="s">
        <v>1947</v>
      </c>
      <c r="M5778" s="64">
        <v>0</v>
      </c>
      <c r="N5778" s="64" t="s">
        <v>2500</v>
      </c>
    </row>
    <row r="5779" spans="10:14" x14ac:dyDescent="0.25">
      <c r="J5779" s="64" t="s">
        <v>1244</v>
      </c>
      <c r="K5779" s="64" t="s">
        <v>1934</v>
      </c>
      <c r="L5779" s="64" t="s">
        <v>1948</v>
      </c>
      <c r="M5779" s="64">
        <v>0</v>
      </c>
      <c r="N5779" s="64" t="s">
        <v>2679</v>
      </c>
    </row>
    <row r="5780" spans="10:14" x14ac:dyDescent="0.25">
      <c r="J5780" s="64" t="s">
        <v>1244</v>
      </c>
      <c r="K5780" s="64" t="s">
        <v>1934</v>
      </c>
      <c r="L5780" s="64" t="s">
        <v>1949</v>
      </c>
      <c r="M5780" s="64">
        <v>0</v>
      </c>
      <c r="N5780" s="64" t="s">
        <v>2580</v>
      </c>
    </row>
    <row r="5781" spans="10:14" x14ac:dyDescent="0.25">
      <c r="J5781" s="64" t="s">
        <v>1244</v>
      </c>
      <c r="K5781" s="64" t="s">
        <v>1934</v>
      </c>
      <c r="L5781" s="64" t="s">
        <v>1950</v>
      </c>
      <c r="M5781" s="64">
        <v>0</v>
      </c>
      <c r="N5781" s="64" t="s">
        <v>2597</v>
      </c>
    </row>
    <row r="5782" spans="10:14" x14ac:dyDescent="0.25">
      <c r="J5782" s="64" t="s">
        <v>1244</v>
      </c>
      <c r="K5782" s="64" t="s">
        <v>1934</v>
      </c>
      <c r="L5782" s="64" t="s">
        <v>1951</v>
      </c>
      <c r="M5782" s="64">
        <v>0</v>
      </c>
      <c r="N5782" s="64" t="s">
        <v>2830</v>
      </c>
    </row>
    <row r="5783" spans="10:14" x14ac:dyDescent="0.25">
      <c r="J5783" s="64" t="s">
        <v>1244</v>
      </c>
      <c r="K5783" s="64" t="s">
        <v>1934</v>
      </c>
      <c r="L5783" s="64" t="s">
        <v>1950</v>
      </c>
      <c r="M5783" s="64">
        <v>0</v>
      </c>
      <c r="N5783" s="64" t="s">
        <v>2742</v>
      </c>
    </row>
    <row r="5784" spans="10:14" x14ac:dyDescent="0.25">
      <c r="J5784" s="64" t="s">
        <v>1244</v>
      </c>
      <c r="K5784" s="64" t="s">
        <v>1934</v>
      </c>
      <c r="L5784" s="64" t="s">
        <v>1951</v>
      </c>
      <c r="M5784" s="64">
        <v>0</v>
      </c>
      <c r="N5784" s="64" t="s">
        <v>2818</v>
      </c>
    </row>
    <row r="5785" spans="10:14" x14ac:dyDescent="0.25">
      <c r="J5785" s="64" t="s">
        <v>1244</v>
      </c>
      <c r="K5785" s="64" t="s">
        <v>1934</v>
      </c>
      <c r="L5785" s="64" t="s">
        <v>1952</v>
      </c>
      <c r="M5785" s="64">
        <v>0</v>
      </c>
      <c r="N5785" s="64" t="s">
        <v>2583</v>
      </c>
    </row>
    <row r="5786" spans="10:14" x14ac:dyDescent="0.25">
      <c r="J5786" s="64" t="s">
        <v>1244</v>
      </c>
      <c r="K5786" s="64" t="s">
        <v>1934</v>
      </c>
      <c r="L5786" s="64" t="s">
        <v>1953</v>
      </c>
      <c r="M5786" s="64">
        <v>0</v>
      </c>
      <c r="N5786" s="64" t="s">
        <v>2427</v>
      </c>
    </row>
    <row r="5787" spans="10:14" x14ac:dyDescent="0.25">
      <c r="J5787" s="64" t="s">
        <v>1244</v>
      </c>
      <c r="K5787" s="64" t="s">
        <v>1934</v>
      </c>
      <c r="L5787" s="64" t="s">
        <v>1953</v>
      </c>
      <c r="M5787" s="64">
        <v>0</v>
      </c>
      <c r="N5787" s="64" t="s">
        <v>2560</v>
      </c>
    </row>
    <row r="5788" spans="10:14" x14ac:dyDescent="0.25">
      <c r="J5788" s="64" t="s">
        <v>1244</v>
      </c>
      <c r="K5788" s="64" t="s">
        <v>1934</v>
      </c>
      <c r="L5788" s="64" t="s">
        <v>1939</v>
      </c>
      <c r="M5788" s="64">
        <v>0</v>
      </c>
      <c r="N5788" s="64" t="s">
        <v>2872</v>
      </c>
    </row>
    <row r="5789" spans="10:14" x14ac:dyDescent="0.25">
      <c r="J5789" s="64" t="s">
        <v>1244</v>
      </c>
      <c r="K5789" s="64" t="s">
        <v>1954</v>
      </c>
      <c r="L5789" s="64" t="s">
        <v>1955</v>
      </c>
      <c r="M5789" s="64">
        <v>0</v>
      </c>
      <c r="N5789" s="64" t="s">
        <v>2910</v>
      </c>
    </row>
    <row r="5790" spans="10:14" x14ac:dyDescent="0.25">
      <c r="J5790" s="64" t="s">
        <v>1244</v>
      </c>
      <c r="K5790" s="64" t="s">
        <v>1954</v>
      </c>
      <c r="L5790" s="64" t="s">
        <v>1955</v>
      </c>
      <c r="M5790" s="64">
        <v>0</v>
      </c>
      <c r="N5790" s="64" t="s">
        <v>2911</v>
      </c>
    </row>
    <row r="5791" spans="10:14" x14ac:dyDescent="0.25">
      <c r="J5791" s="64" t="s">
        <v>1244</v>
      </c>
      <c r="K5791" s="64" t="s">
        <v>1954</v>
      </c>
      <c r="L5791" s="64" t="s">
        <v>1956</v>
      </c>
      <c r="M5791" s="64">
        <v>0</v>
      </c>
      <c r="N5791" s="64" t="s">
        <v>1957</v>
      </c>
    </row>
    <row r="5792" spans="10:14" x14ac:dyDescent="0.25">
      <c r="J5792" s="64" t="s">
        <v>1244</v>
      </c>
      <c r="K5792" s="64" t="s">
        <v>1954</v>
      </c>
      <c r="L5792" s="64" t="s">
        <v>1956</v>
      </c>
      <c r="M5792" s="64">
        <v>0</v>
      </c>
      <c r="N5792" s="64" t="s">
        <v>1958</v>
      </c>
    </row>
    <row r="5793" spans="10:14" x14ac:dyDescent="0.25">
      <c r="J5793" s="64" t="s">
        <v>1244</v>
      </c>
      <c r="K5793" s="64" t="s">
        <v>1959</v>
      </c>
      <c r="L5793" s="64" t="s">
        <v>1960</v>
      </c>
      <c r="M5793" s="64">
        <v>0</v>
      </c>
      <c r="N5793" s="64" t="s">
        <v>2493</v>
      </c>
    </row>
    <row r="5794" spans="10:14" x14ac:dyDescent="0.25">
      <c r="J5794" s="64" t="s">
        <v>1244</v>
      </c>
      <c r="K5794" s="64" t="s">
        <v>1959</v>
      </c>
      <c r="L5794" s="64" t="s">
        <v>1961</v>
      </c>
      <c r="M5794" s="64">
        <v>0</v>
      </c>
      <c r="N5794" s="64" t="s">
        <v>2520</v>
      </c>
    </row>
    <row r="5795" spans="10:14" x14ac:dyDescent="0.25">
      <c r="J5795" s="64" t="s">
        <v>1244</v>
      </c>
      <c r="K5795" s="64" t="s">
        <v>1959</v>
      </c>
      <c r="L5795" s="64" t="s">
        <v>1962</v>
      </c>
      <c r="M5795" s="64">
        <v>0</v>
      </c>
      <c r="N5795" s="64" t="s">
        <v>2745</v>
      </c>
    </row>
    <row r="5796" spans="10:14" x14ac:dyDescent="0.25">
      <c r="J5796" s="64" t="s">
        <v>1244</v>
      </c>
      <c r="K5796" s="64" t="s">
        <v>1959</v>
      </c>
      <c r="L5796" s="64" t="s">
        <v>1963</v>
      </c>
      <c r="M5796" s="64">
        <v>0</v>
      </c>
      <c r="N5796" s="64" t="s">
        <v>2829</v>
      </c>
    </row>
    <row r="5797" spans="10:14" x14ac:dyDescent="0.25">
      <c r="J5797" s="64" t="s">
        <v>1244</v>
      </c>
      <c r="K5797" s="64" t="s">
        <v>1959</v>
      </c>
      <c r="L5797" s="64" t="s">
        <v>1964</v>
      </c>
      <c r="M5797" s="64">
        <v>0</v>
      </c>
      <c r="N5797" s="64" t="s">
        <v>2908</v>
      </c>
    </row>
    <row r="5798" spans="10:14" x14ac:dyDescent="0.25">
      <c r="J5798" s="64" t="s">
        <v>1244</v>
      </c>
      <c r="K5798" s="64" t="s">
        <v>1959</v>
      </c>
      <c r="L5798" s="64" t="s">
        <v>1965</v>
      </c>
      <c r="M5798" s="64">
        <v>0</v>
      </c>
      <c r="N5798" s="64" t="s">
        <v>2820</v>
      </c>
    </row>
    <row r="5799" spans="10:14" x14ac:dyDescent="0.25">
      <c r="J5799" s="64" t="s">
        <v>1244</v>
      </c>
      <c r="K5799" s="64" t="s">
        <v>1959</v>
      </c>
      <c r="L5799" s="64" t="s">
        <v>1966</v>
      </c>
      <c r="M5799" s="64">
        <v>0</v>
      </c>
      <c r="N5799" s="64" t="s">
        <v>2457</v>
      </c>
    </row>
    <row r="5800" spans="10:14" x14ac:dyDescent="0.25">
      <c r="J5800" s="64" t="s">
        <v>1244</v>
      </c>
      <c r="K5800" s="64" t="s">
        <v>1959</v>
      </c>
      <c r="L5800" s="64" t="s">
        <v>1967</v>
      </c>
      <c r="M5800" s="64">
        <v>0</v>
      </c>
      <c r="N5800" s="64" t="s">
        <v>2912</v>
      </c>
    </row>
    <row r="5801" spans="10:14" x14ac:dyDescent="0.25">
      <c r="J5801" s="64" t="s">
        <v>1244</v>
      </c>
      <c r="K5801" s="64" t="s">
        <v>1959</v>
      </c>
      <c r="L5801" s="64" t="s">
        <v>1968</v>
      </c>
      <c r="M5801" s="64">
        <v>0</v>
      </c>
      <c r="N5801" s="64" t="s">
        <v>2913</v>
      </c>
    </row>
    <row r="5802" spans="10:14" x14ac:dyDescent="0.25">
      <c r="J5802" s="64" t="s">
        <v>1244</v>
      </c>
      <c r="K5802" s="64" t="s">
        <v>1959</v>
      </c>
      <c r="L5802" s="64" t="s">
        <v>1969</v>
      </c>
      <c r="M5802" s="64">
        <v>0</v>
      </c>
      <c r="N5802" s="64" t="s">
        <v>2914</v>
      </c>
    </row>
    <row r="5803" spans="10:14" x14ac:dyDescent="0.25">
      <c r="J5803" s="64" t="s">
        <v>1244</v>
      </c>
      <c r="K5803" s="64" t="s">
        <v>1970</v>
      </c>
      <c r="L5803" s="64" t="s">
        <v>1971</v>
      </c>
      <c r="M5803" s="64">
        <v>0</v>
      </c>
      <c r="N5803" s="64" t="s">
        <v>2711</v>
      </c>
    </row>
    <row r="5804" spans="10:14" x14ac:dyDescent="0.25">
      <c r="J5804" s="64" t="s">
        <v>1244</v>
      </c>
      <c r="K5804" s="64" t="s">
        <v>1970</v>
      </c>
      <c r="L5804" s="64" t="s">
        <v>1971</v>
      </c>
      <c r="M5804" s="64">
        <v>0</v>
      </c>
      <c r="N5804" s="64" t="s">
        <v>2802</v>
      </c>
    </row>
    <row r="5805" spans="10:14" x14ac:dyDescent="0.25">
      <c r="J5805" s="64" t="s">
        <v>1244</v>
      </c>
      <c r="K5805" s="64" t="s">
        <v>1970</v>
      </c>
      <c r="L5805" s="64" t="s">
        <v>1972</v>
      </c>
      <c r="M5805" s="64">
        <v>0</v>
      </c>
      <c r="N5805" s="64" t="s">
        <v>2672</v>
      </c>
    </row>
    <row r="5806" spans="10:14" x14ac:dyDescent="0.25">
      <c r="J5806" s="64" t="s">
        <v>1244</v>
      </c>
      <c r="K5806" s="64" t="s">
        <v>1970</v>
      </c>
      <c r="L5806" s="64" t="s">
        <v>1973</v>
      </c>
      <c r="M5806" s="64">
        <v>0</v>
      </c>
      <c r="N5806" s="64" t="s">
        <v>2746</v>
      </c>
    </row>
    <row r="5807" spans="10:14" x14ac:dyDescent="0.25">
      <c r="J5807" s="64" t="s">
        <v>1244</v>
      </c>
      <c r="K5807" s="64" t="s">
        <v>1970</v>
      </c>
      <c r="L5807" s="64" t="s">
        <v>1974</v>
      </c>
      <c r="M5807" s="64">
        <v>0</v>
      </c>
      <c r="N5807" s="64" t="s">
        <v>2631</v>
      </c>
    </row>
    <row r="5808" spans="10:14" x14ac:dyDescent="0.25">
      <c r="J5808" s="64" t="s">
        <v>1244</v>
      </c>
      <c r="K5808" s="64" t="s">
        <v>1970</v>
      </c>
      <c r="L5808" s="64" t="s">
        <v>1974</v>
      </c>
      <c r="M5808" s="64">
        <v>0</v>
      </c>
      <c r="N5808" s="64" t="s">
        <v>2591</v>
      </c>
    </row>
    <row r="5809" spans="10:14" x14ac:dyDescent="0.25">
      <c r="J5809" s="64" t="s">
        <v>1244</v>
      </c>
      <c r="K5809" s="64" t="s">
        <v>1970</v>
      </c>
      <c r="L5809" s="64" t="s">
        <v>1975</v>
      </c>
      <c r="M5809" s="64">
        <v>0</v>
      </c>
      <c r="N5809" s="64" t="s">
        <v>2701</v>
      </c>
    </row>
    <row r="5810" spans="10:14" x14ac:dyDescent="0.25">
      <c r="J5810" s="64" t="s">
        <v>1244</v>
      </c>
      <c r="K5810" s="64" t="s">
        <v>1970</v>
      </c>
      <c r="L5810" s="64" t="s">
        <v>1975</v>
      </c>
      <c r="M5810" s="64">
        <v>0</v>
      </c>
      <c r="N5810" s="64" t="s">
        <v>2476</v>
      </c>
    </row>
    <row r="5811" spans="10:14" x14ac:dyDescent="0.25">
      <c r="J5811" s="64" t="s">
        <v>1244</v>
      </c>
      <c r="K5811" s="64" t="s">
        <v>1970</v>
      </c>
      <c r="L5811" s="64" t="s">
        <v>1973</v>
      </c>
      <c r="M5811" s="64">
        <v>0</v>
      </c>
      <c r="N5811" s="64" t="s">
        <v>2587</v>
      </c>
    </row>
    <row r="5812" spans="10:14" x14ac:dyDescent="0.25">
      <c r="J5812" s="64" t="s">
        <v>1244</v>
      </c>
      <c r="K5812" s="64" t="s">
        <v>1970</v>
      </c>
      <c r="L5812" s="64" t="s">
        <v>1972</v>
      </c>
      <c r="M5812" s="64">
        <v>0</v>
      </c>
      <c r="N5812" s="64" t="s">
        <v>2742</v>
      </c>
    </row>
    <row r="5813" spans="10:14" x14ac:dyDescent="0.25">
      <c r="J5813" s="64" t="s">
        <v>1244</v>
      </c>
      <c r="K5813" s="64" t="s">
        <v>1976</v>
      </c>
      <c r="L5813" s="64" t="s">
        <v>1978</v>
      </c>
      <c r="M5813" s="64">
        <v>0</v>
      </c>
      <c r="N5813" s="64" t="s">
        <v>2580</v>
      </c>
    </row>
    <row r="5814" spans="10:14" x14ac:dyDescent="0.25">
      <c r="J5814" s="64" t="s">
        <v>1244</v>
      </c>
      <c r="K5814" s="64" t="s">
        <v>1976</v>
      </c>
      <c r="L5814" s="64" t="s">
        <v>1979</v>
      </c>
      <c r="M5814" s="64">
        <v>0</v>
      </c>
      <c r="N5814" s="64" t="s">
        <v>2652</v>
      </c>
    </row>
    <row r="5815" spans="10:14" x14ac:dyDescent="0.25">
      <c r="J5815" s="64" t="s">
        <v>1244</v>
      </c>
      <c r="K5815" s="64" t="s">
        <v>1976</v>
      </c>
      <c r="L5815" s="64" t="s">
        <v>1982</v>
      </c>
      <c r="M5815" s="64">
        <v>0</v>
      </c>
      <c r="N5815" s="64" t="s">
        <v>2915</v>
      </c>
    </row>
    <row r="5816" spans="10:14" x14ac:dyDescent="0.25">
      <c r="J5816" s="64" t="s">
        <v>1244</v>
      </c>
      <c r="K5816" s="64" t="s">
        <v>1976</v>
      </c>
      <c r="L5816" s="64" t="s">
        <v>1984</v>
      </c>
      <c r="M5816" s="64">
        <v>0</v>
      </c>
      <c r="N5816" s="64" t="s">
        <v>2585</v>
      </c>
    </row>
    <row r="5817" spans="10:14" x14ac:dyDescent="0.25">
      <c r="J5817" s="64" t="s">
        <v>1244</v>
      </c>
      <c r="K5817" s="64" t="s">
        <v>1976</v>
      </c>
      <c r="L5817" s="64" t="s">
        <v>1986</v>
      </c>
      <c r="M5817" s="64">
        <v>0</v>
      </c>
      <c r="N5817" s="64" t="s">
        <v>2770</v>
      </c>
    </row>
    <row r="5818" spans="10:14" x14ac:dyDescent="0.25">
      <c r="J5818" s="64" t="s">
        <v>1244</v>
      </c>
      <c r="K5818" s="64" t="s">
        <v>1987</v>
      </c>
      <c r="L5818" s="64" t="s">
        <v>1988</v>
      </c>
      <c r="M5818" s="64">
        <v>0</v>
      </c>
      <c r="N5818" s="64" t="s">
        <v>2493</v>
      </c>
    </row>
    <row r="5819" spans="10:14" x14ac:dyDescent="0.25">
      <c r="J5819" s="64" t="s">
        <v>1244</v>
      </c>
      <c r="K5819" s="64" t="s">
        <v>1987</v>
      </c>
      <c r="L5819" s="64" t="s">
        <v>1989</v>
      </c>
      <c r="M5819" s="64">
        <v>0</v>
      </c>
      <c r="N5819" s="64" t="s">
        <v>2520</v>
      </c>
    </row>
    <row r="5820" spans="10:14" x14ac:dyDescent="0.25">
      <c r="J5820" s="64" t="s">
        <v>1244</v>
      </c>
      <c r="K5820" s="64" t="s">
        <v>1987</v>
      </c>
      <c r="L5820" s="64" t="s">
        <v>1990</v>
      </c>
      <c r="M5820" s="64">
        <v>0</v>
      </c>
      <c r="N5820" s="64" t="s">
        <v>2745</v>
      </c>
    </row>
    <row r="5821" spans="10:14" x14ac:dyDescent="0.25">
      <c r="J5821" s="64" t="s">
        <v>1244</v>
      </c>
      <c r="K5821" s="64" t="s">
        <v>1987</v>
      </c>
      <c r="L5821" s="64" t="s">
        <v>1991</v>
      </c>
      <c r="M5821" s="64">
        <v>0</v>
      </c>
      <c r="N5821" s="64" t="s">
        <v>2829</v>
      </c>
    </row>
    <row r="5822" spans="10:14" x14ac:dyDescent="0.25">
      <c r="J5822" s="64" t="s">
        <v>1244</v>
      </c>
      <c r="K5822" s="64" t="s">
        <v>1987</v>
      </c>
      <c r="L5822" s="64" t="s">
        <v>1992</v>
      </c>
      <c r="M5822" s="64">
        <v>0</v>
      </c>
      <c r="N5822" s="64" t="s">
        <v>2908</v>
      </c>
    </row>
    <row r="5823" spans="10:14" x14ac:dyDescent="0.25">
      <c r="J5823" s="64" t="s">
        <v>1244</v>
      </c>
      <c r="K5823" s="64" t="s">
        <v>1987</v>
      </c>
      <c r="L5823" s="64" t="s">
        <v>1993</v>
      </c>
      <c r="M5823" s="64">
        <v>0</v>
      </c>
      <c r="N5823" s="64" t="s">
        <v>2820</v>
      </c>
    </row>
    <row r="5824" spans="10:14" x14ac:dyDescent="0.25">
      <c r="J5824" s="64" t="s">
        <v>1244</v>
      </c>
      <c r="K5824" s="64" t="s">
        <v>1987</v>
      </c>
      <c r="L5824" s="64" t="s">
        <v>1994</v>
      </c>
      <c r="M5824" s="64">
        <v>0</v>
      </c>
      <c r="N5824" s="64" t="s">
        <v>2457</v>
      </c>
    </row>
    <row r="5825" spans="10:14" x14ac:dyDescent="0.25">
      <c r="J5825" s="64" t="s">
        <v>1244</v>
      </c>
      <c r="K5825" s="64" t="s">
        <v>1987</v>
      </c>
      <c r="L5825" s="64" t="s">
        <v>1995</v>
      </c>
      <c r="M5825" s="64">
        <v>0</v>
      </c>
      <c r="N5825" s="64" t="s">
        <v>2912</v>
      </c>
    </row>
    <row r="5826" spans="10:14" x14ac:dyDescent="0.25">
      <c r="J5826" s="64" t="s">
        <v>1244</v>
      </c>
      <c r="K5826" s="64" t="s">
        <v>1987</v>
      </c>
      <c r="L5826" s="64" t="s">
        <v>1996</v>
      </c>
      <c r="M5826" s="64">
        <v>0</v>
      </c>
      <c r="N5826" s="64" t="s">
        <v>2913</v>
      </c>
    </row>
    <row r="5827" spans="10:14" x14ac:dyDescent="0.25">
      <c r="J5827" s="64" t="s">
        <v>1244</v>
      </c>
      <c r="K5827" s="64" t="s">
        <v>1987</v>
      </c>
      <c r="L5827" s="64" t="s">
        <v>1997</v>
      </c>
      <c r="M5827" s="64">
        <v>0</v>
      </c>
      <c r="N5827" s="64" t="s">
        <v>2914</v>
      </c>
    </row>
    <row r="5828" spans="10:14" x14ac:dyDescent="0.25">
      <c r="J5828" s="64" t="s">
        <v>1244</v>
      </c>
      <c r="K5828" s="64" t="s">
        <v>1998</v>
      </c>
      <c r="L5828" s="64" t="s">
        <v>1999</v>
      </c>
      <c r="M5828" s="64">
        <v>0</v>
      </c>
      <c r="N5828" s="64" t="s">
        <v>2916</v>
      </c>
    </row>
    <row r="5829" spans="10:14" x14ac:dyDescent="0.25">
      <c r="J5829" s="64" t="s">
        <v>1244</v>
      </c>
      <c r="K5829" s="64" t="s">
        <v>1998</v>
      </c>
      <c r="L5829" s="64" t="s">
        <v>2000</v>
      </c>
      <c r="M5829" s="64">
        <v>0</v>
      </c>
      <c r="N5829" s="64" t="s">
        <v>2843</v>
      </c>
    </row>
    <row r="5830" spans="10:14" x14ac:dyDescent="0.25">
      <c r="J5830" s="64" t="s">
        <v>1244</v>
      </c>
      <c r="K5830" s="64" t="s">
        <v>1998</v>
      </c>
      <c r="L5830" s="64" t="s">
        <v>2001</v>
      </c>
      <c r="M5830" s="64">
        <v>0</v>
      </c>
      <c r="N5830" s="64" t="s">
        <v>2903</v>
      </c>
    </row>
    <row r="5831" spans="10:14" x14ac:dyDescent="0.25">
      <c r="J5831" s="64" t="s">
        <v>1244</v>
      </c>
      <c r="K5831" s="64" t="s">
        <v>1998</v>
      </c>
      <c r="L5831" s="64" t="s">
        <v>2002</v>
      </c>
      <c r="M5831" s="64">
        <v>0</v>
      </c>
      <c r="N5831" s="64" t="s">
        <v>2879</v>
      </c>
    </row>
    <row r="5832" spans="10:14" x14ac:dyDescent="0.25">
      <c r="J5832" s="64" t="s">
        <v>1244</v>
      </c>
      <c r="K5832" s="64" t="s">
        <v>1998</v>
      </c>
      <c r="L5832" s="64" t="s">
        <v>2003</v>
      </c>
      <c r="M5832" s="64">
        <v>0</v>
      </c>
      <c r="N5832" s="64" t="s">
        <v>2807</v>
      </c>
    </row>
    <row r="5833" spans="10:14" x14ac:dyDescent="0.25">
      <c r="J5833" s="64" t="s">
        <v>1244</v>
      </c>
      <c r="K5833" s="64" t="s">
        <v>1998</v>
      </c>
      <c r="L5833" s="64" t="s">
        <v>2004</v>
      </c>
      <c r="M5833" s="64">
        <v>0</v>
      </c>
      <c r="N5833" s="64" t="s">
        <v>2617</v>
      </c>
    </row>
    <row r="5834" spans="10:14" x14ac:dyDescent="0.25">
      <c r="J5834" s="64" t="s">
        <v>1244</v>
      </c>
      <c r="K5834" s="64" t="s">
        <v>1998</v>
      </c>
      <c r="L5834" s="64" t="s">
        <v>2005</v>
      </c>
      <c r="M5834" s="64">
        <v>0</v>
      </c>
      <c r="N5834" s="64" t="s">
        <v>2917</v>
      </c>
    </row>
    <row r="5835" spans="10:14" x14ac:dyDescent="0.25">
      <c r="J5835" s="64" t="s">
        <v>1244</v>
      </c>
      <c r="K5835" s="64" t="s">
        <v>1998</v>
      </c>
      <c r="L5835" s="64" t="s">
        <v>2006</v>
      </c>
      <c r="M5835" s="64">
        <v>0</v>
      </c>
      <c r="N5835" s="64" t="s">
        <v>2483</v>
      </c>
    </row>
    <row r="5836" spans="10:14" x14ac:dyDescent="0.25">
      <c r="J5836" s="64" t="s">
        <v>1244</v>
      </c>
      <c r="K5836" s="64" t="s">
        <v>1998</v>
      </c>
      <c r="L5836" s="64" t="s">
        <v>2007</v>
      </c>
      <c r="M5836" s="64">
        <v>0</v>
      </c>
      <c r="N5836" s="64" t="s">
        <v>2862</v>
      </c>
    </row>
    <row r="5837" spans="10:14" x14ac:dyDescent="0.25">
      <c r="J5837" s="64" t="s">
        <v>1244</v>
      </c>
      <c r="K5837" s="64" t="s">
        <v>1998</v>
      </c>
      <c r="L5837" s="64" t="s">
        <v>2008</v>
      </c>
      <c r="M5837" s="64">
        <v>0</v>
      </c>
      <c r="N5837" s="64" t="s">
        <v>2918</v>
      </c>
    </row>
    <row r="5838" spans="10:14" x14ac:dyDescent="0.25">
      <c r="J5838" s="64" t="s">
        <v>1244</v>
      </c>
      <c r="K5838" s="64" t="s">
        <v>1998</v>
      </c>
      <c r="L5838" s="64" t="s">
        <v>2009</v>
      </c>
      <c r="M5838" s="64">
        <v>0</v>
      </c>
      <c r="N5838" s="64" t="s">
        <v>2919</v>
      </c>
    </row>
    <row r="5839" spans="10:14" x14ac:dyDescent="0.25">
      <c r="J5839" s="64" t="s">
        <v>1244</v>
      </c>
      <c r="K5839" s="64" t="s">
        <v>1998</v>
      </c>
      <c r="L5839" s="64" t="s">
        <v>2010</v>
      </c>
      <c r="M5839" s="64">
        <v>0</v>
      </c>
      <c r="N5839" s="64" t="s">
        <v>2744</v>
      </c>
    </row>
    <row r="5840" spans="10:14" x14ac:dyDescent="0.25">
      <c r="J5840" s="64" t="s">
        <v>1244</v>
      </c>
      <c r="K5840" s="64" t="s">
        <v>1998</v>
      </c>
      <c r="L5840" s="64" t="s">
        <v>2011</v>
      </c>
      <c r="M5840" s="64">
        <v>0</v>
      </c>
      <c r="N5840" s="64" t="s">
        <v>2824</v>
      </c>
    </row>
    <row r="5841" spans="10:14" x14ac:dyDescent="0.25">
      <c r="J5841" s="64" t="s">
        <v>1244</v>
      </c>
      <c r="K5841" s="64" t="s">
        <v>1998</v>
      </c>
      <c r="L5841" s="64" t="s">
        <v>2012</v>
      </c>
      <c r="M5841" s="64">
        <v>0</v>
      </c>
      <c r="N5841" s="64" t="s">
        <v>2435</v>
      </c>
    </row>
    <row r="5842" spans="10:14" x14ac:dyDescent="0.25">
      <c r="J5842" s="64" t="s">
        <v>1244</v>
      </c>
      <c r="K5842" s="64" t="s">
        <v>1998</v>
      </c>
      <c r="L5842" s="64" t="s">
        <v>2013</v>
      </c>
      <c r="M5842" s="64">
        <v>0</v>
      </c>
      <c r="N5842" s="64" t="s">
        <v>2877</v>
      </c>
    </row>
    <row r="5843" spans="10:14" x14ac:dyDescent="0.25">
      <c r="J5843" s="64" t="s">
        <v>1244</v>
      </c>
      <c r="K5843" s="64" t="s">
        <v>1998</v>
      </c>
      <c r="L5843" s="64" t="s">
        <v>2014</v>
      </c>
      <c r="M5843" s="64">
        <v>0</v>
      </c>
      <c r="N5843" s="64" t="s">
        <v>2581</v>
      </c>
    </row>
    <row r="5844" spans="10:14" x14ac:dyDescent="0.25">
      <c r="J5844" s="64" t="s">
        <v>1244</v>
      </c>
      <c r="K5844" s="64" t="s">
        <v>1998</v>
      </c>
      <c r="L5844" s="64" t="s">
        <v>2015</v>
      </c>
      <c r="M5844" s="64">
        <v>0</v>
      </c>
      <c r="N5844" s="64" t="s">
        <v>2719</v>
      </c>
    </row>
    <row r="5845" spans="10:14" x14ac:dyDescent="0.25">
      <c r="J5845" s="64" t="s">
        <v>1244</v>
      </c>
      <c r="K5845" s="64" t="s">
        <v>1998</v>
      </c>
      <c r="L5845" s="64" t="s">
        <v>2016</v>
      </c>
      <c r="M5845" s="64">
        <v>0</v>
      </c>
      <c r="N5845" s="64" t="s">
        <v>2752</v>
      </c>
    </row>
    <row r="5846" spans="10:14" x14ac:dyDescent="0.25">
      <c r="J5846" s="64" t="s">
        <v>1244</v>
      </c>
      <c r="K5846" s="64" t="s">
        <v>1998</v>
      </c>
      <c r="L5846" s="64" t="s">
        <v>2017</v>
      </c>
      <c r="M5846" s="64">
        <v>0</v>
      </c>
      <c r="N5846" s="64" t="s">
        <v>2780</v>
      </c>
    </row>
    <row r="5847" spans="10:14" x14ac:dyDescent="0.25">
      <c r="J5847" s="64" t="s">
        <v>1244</v>
      </c>
      <c r="K5847" s="64" t="s">
        <v>1998</v>
      </c>
      <c r="L5847" s="64" t="s">
        <v>2018</v>
      </c>
      <c r="M5847" s="64">
        <v>0</v>
      </c>
      <c r="N5847" s="64" t="s">
        <v>2920</v>
      </c>
    </row>
    <row r="5848" spans="10:14" x14ac:dyDescent="0.25">
      <c r="J5848" s="64" t="s">
        <v>1244</v>
      </c>
      <c r="K5848" s="64" t="s">
        <v>1998</v>
      </c>
      <c r="L5848" s="64" t="s">
        <v>2019</v>
      </c>
      <c r="M5848" s="64">
        <v>0</v>
      </c>
      <c r="N5848" s="64" t="s">
        <v>2921</v>
      </c>
    </row>
    <row r="5849" spans="10:14" x14ac:dyDescent="0.25">
      <c r="J5849" s="64" t="s">
        <v>1244</v>
      </c>
      <c r="K5849" s="64" t="s">
        <v>1998</v>
      </c>
      <c r="L5849" s="64" t="s">
        <v>2020</v>
      </c>
      <c r="M5849" s="64">
        <v>0</v>
      </c>
      <c r="N5849" s="64" t="s">
        <v>2922</v>
      </c>
    </row>
    <row r="5850" spans="10:14" x14ac:dyDescent="0.25">
      <c r="J5850" s="64" t="s">
        <v>1244</v>
      </c>
      <c r="K5850" s="64" t="s">
        <v>2021</v>
      </c>
      <c r="L5850" s="64" t="s">
        <v>2022</v>
      </c>
      <c r="M5850" s="64">
        <v>0</v>
      </c>
      <c r="N5850" s="64" t="s">
        <v>2559</v>
      </c>
    </row>
    <row r="5851" spans="10:14" x14ac:dyDescent="0.25">
      <c r="J5851" s="64" t="s">
        <v>1244</v>
      </c>
      <c r="K5851" s="64" t="s">
        <v>2021</v>
      </c>
      <c r="L5851" s="64" t="s">
        <v>2023</v>
      </c>
      <c r="M5851" s="64">
        <v>0</v>
      </c>
      <c r="N5851" s="64" t="s">
        <v>2477</v>
      </c>
    </row>
    <row r="5852" spans="10:14" x14ac:dyDescent="0.25">
      <c r="J5852" s="64" t="s">
        <v>1244</v>
      </c>
      <c r="K5852" s="64" t="s">
        <v>2021</v>
      </c>
      <c r="L5852" s="64" t="s">
        <v>2024</v>
      </c>
      <c r="M5852" s="64">
        <v>0</v>
      </c>
      <c r="N5852" s="64" t="s">
        <v>2580</v>
      </c>
    </row>
    <row r="5853" spans="10:14" x14ac:dyDescent="0.25">
      <c r="J5853" s="64" t="s">
        <v>1244</v>
      </c>
      <c r="K5853" s="64" t="s">
        <v>2021</v>
      </c>
      <c r="L5853" s="64" t="s">
        <v>2025</v>
      </c>
      <c r="M5853" s="64">
        <v>0</v>
      </c>
      <c r="N5853" s="64" t="s">
        <v>2878</v>
      </c>
    </row>
    <row r="5854" spans="10:14" x14ac:dyDescent="0.25">
      <c r="J5854" s="64" t="s">
        <v>1244</v>
      </c>
      <c r="K5854" s="64" t="s">
        <v>2021</v>
      </c>
      <c r="L5854" s="64" t="s">
        <v>2026</v>
      </c>
      <c r="M5854" s="64">
        <v>0</v>
      </c>
      <c r="N5854" s="64" t="s">
        <v>2923</v>
      </c>
    </row>
    <row r="5855" spans="10:14" x14ac:dyDescent="0.25">
      <c r="J5855" s="64" t="s">
        <v>1244</v>
      </c>
      <c r="K5855" s="64" t="s">
        <v>2021</v>
      </c>
      <c r="L5855" s="64" t="s">
        <v>2022</v>
      </c>
      <c r="M5855" s="64">
        <v>0</v>
      </c>
      <c r="N5855" s="64" t="s">
        <v>2488</v>
      </c>
    </row>
    <row r="5856" spans="10:14" x14ac:dyDescent="0.25">
      <c r="J5856" s="64" t="s">
        <v>1244</v>
      </c>
      <c r="K5856" s="64" t="s">
        <v>2021</v>
      </c>
      <c r="L5856" s="64" t="s">
        <v>2024</v>
      </c>
      <c r="M5856" s="64">
        <v>0</v>
      </c>
      <c r="N5856" s="64" t="s">
        <v>2485</v>
      </c>
    </row>
    <row r="5857" spans="10:14" x14ac:dyDescent="0.25">
      <c r="J5857" s="64" t="s">
        <v>1244</v>
      </c>
      <c r="K5857" s="64" t="s">
        <v>2021</v>
      </c>
      <c r="L5857" s="64" t="s">
        <v>2025</v>
      </c>
      <c r="M5857" s="64">
        <v>0</v>
      </c>
      <c r="N5857" s="64" t="s">
        <v>2834</v>
      </c>
    </row>
    <row r="5858" spans="10:14" x14ac:dyDescent="0.25">
      <c r="J5858" s="64" t="s">
        <v>1244</v>
      </c>
      <c r="K5858" s="64" t="s">
        <v>2021</v>
      </c>
      <c r="L5858" s="64" t="s">
        <v>2026</v>
      </c>
      <c r="M5858" s="64">
        <v>0</v>
      </c>
      <c r="N5858" s="64" t="s">
        <v>2924</v>
      </c>
    </row>
    <row r="5859" spans="10:14" x14ac:dyDescent="0.25">
      <c r="J5859" s="64" t="s">
        <v>1244</v>
      </c>
      <c r="K5859" s="64" t="s">
        <v>2021</v>
      </c>
      <c r="L5859" s="64" t="s">
        <v>2023</v>
      </c>
      <c r="M5859" s="64">
        <v>0</v>
      </c>
      <c r="N5859" s="64" t="s">
        <v>2887</v>
      </c>
    </row>
    <row r="5860" spans="10:14" x14ac:dyDescent="0.25">
      <c r="J5860" s="64" t="s">
        <v>1244</v>
      </c>
      <c r="K5860" s="64" t="s">
        <v>2044</v>
      </c>
      <c r="L5860" s="64" t="s">
        <v>2045</v>
      </c>
      <c r="M5860" s="64">
        <v>0</v>
      </c>
      <c r="N5860" s="64" t="s">
        <v>2700</v>
      </c>
    </row>
    <row r="5861" spans="10:14" x14ac:dyDescent="0.25">
      <c r="J5861" s="64" t="s">
        <v>1244</v>
      </c>
      <c r="K5861" s="64" t="s">
        <v>2044</v>
      </c>
      <c r="L5861" s="64" t="s">
        <v>2046</v>
      </c>
      <c r="M5861" s="64">
        <v>0</v>
      </c>
      <c r="N5861" s="64" t="s">
        <v>2907</v>
      </c>
    </row>
    <row r="5862" spans="10:14" x14ac:dyDescent="0.25">
      <c r="J5862" s="64" t="s">
        <v>1244</v>
      </c>
      <c r="K5862" s="64" t="s">
        <v>2044</v>
      </c>
      <c r="L5862" s="64" t="s">
        <v>2047</v>
      </c>
      <c r="M5862" s="64">
        <v>0</v>
      </c>
      <c r="N5862" s="64" t="s">
        <v>2465</v>
      </c>
    </row>
    <row r="5863" spans="10:14" x14ac:dyDescent="0.25">
      <c r="J5863" s="64" t="s">
        <v>1244</v>
      </c>
      <c r="K5863" s="64" t="s">
        <v>2044</v>
      </c>
      <c r="L5863" s="64" t="s">
        <v>2047</v>
      </c>
      <c r="M5863" s="64">
        <v>0</v>
      </c>
      <c r="N5863" s="64" t="s">
        <v>2580</v>
      </c>
    </row>
    <row r="5864" spans="10:14" x14ac:dyDescent="0.25">
      <c r="J5864" s="64" t="s">
        <v>1244</v>
      </c>
      <c r="K5864" s="64" t="s">
        <v>2044</v>
      </c>
      <c r="L5864" s="64" t="s">
        <v>2046</v>
      </c>
      <c r="M5864" s="64">
        <v>0</v>
      </c>
      <c r="N5864" s="64" t="s">
        <v>2925</v>
      </c>
    </row>
    <row r="5865" spans="10:14" x14ac:dyDescent="0.25">
      <c r="J5865" s="64" t="s">
        <v>1244</v>
      </c>
      <c r="K5865" s="64" t="s">
        <v>2044</v>
      </c>
      <c r="L5865" s="64" t="s">
        <v>2048</v>
      </c>
      <c r="M5865" s="64">
        <v>0</v>
      </c>
      <c r="N5865" s="64" t="s">
        <v>2829</v>
      </c>
    </row>
    <row r="5866" spans="10:14" x14ac:dyDescent="0.25">
      <c r="J5866" s="64" t="s">
        <v>1244</v>
      </c>
      <c r="K5866" s="64" t="s">
        <v>2044</v>
      </c>
      <c r="L5866" s="64" t="s">
        <v>2048</v>
      </c>
      <c r="M5866" s="64">
        <v>0</v>
      </c>
      <c r="N5866" s="64" t="s">
        <v>2926</v>
      </c>
    </row>
    <row r="5867" spans="10:14" x14ac:dyDescent="0.25">
      <c r="J5867" s="64" t="s">
        <v>1244</v>
      </c>
      <c r="K5867" s="64" t="s">
        <v>2044</v>
      </c>
      <c r="L5867" s="64" t="s">
        <v>2049</v>
      </c>
      <c r="M5867" s="64">
        <v>0</v>
      </c>
      <c r="N5867" s="64" t="s">
        <v>2927</v>
      </c>
    </row>
    <row r="5868" spans="10:14" x14ac:dyDescent="0.25">
      <c r="J5868" s="64" t="s">
        <v>1244</v>
      </c>
      <c r="K5868" s="64" t="s">
        <v>2044</v>
      </c>
      <c r="L5868" s="64" t="s">
        <v>2049</v>
      </c>
      <c r="M5868" s="64">
        <v>0</v>
      </c>
      <c r="N5868" s="64" t="s">
        <v>2928</v>
      </c>
    </row>
    <row r="5869" spans="10:14" x14ac:dyDescent="0.25">
      <c r="J5869" s="64" t="s">
        <v>1244</v>
      </c>
      <c r="K5869" s="64" t="s">
        <v>2044</v>
      </c>
      <c r="L5869" s="64" t="s">
        <v>2045</v>
      </c>
      <c r="M5869" s="64">
        <v>0</v>
      </c>
      <c r="N5869" s="64" t="s">
        <v>2432</v>
      </c>
    </row>
    <row r="5870" spans="10:14" x14ac:dyDescent="0.25">
      <c r="J5870" s="64" t="s">
        <v>1244</v>
      </c>
      <c r="K5870" s="64" t="s">
        <v>2044</v>
      </c>
      <c r="L5870" s="64" t="s">
        <v>2046</v>
      </c>
      <c r="M5870" s="64">
        <v>0</v>
      </c>
      <c r="N5870" s="64" t="s">
        <v>2811</v>
      </c>
    </row>
    <row r="5871" spans="10:14" x14ac:dyDescent="0.25">
      <c r="J5871" s="64" t="s">
        <v>1244</v>
      </c>
      <c r="K5871" s="64" t="s">
        <v>2044</v>
      </c>
      <c r="L5871" s="64" t="s">
        <v>2046</v>
      </c>
      <c r="M5871" s="64">
        <v>0</v>
      </c>
      <c r="N5871" s="64" t="s">
        <v>2763</v>
      </c>
    </row>
    <row r="5872" spans="10:14" x14ac:dyDescent="0.25">
      <c r="J5872" s="64" t="s">
        <v>1244</v>
      </c>
      <c r="K5872" s="64" t="s">
        <v>2044</v>
      </c>
      <c r="L5872" s="64" t="s">
        <v>2049</v>
      </c>
      <c r="M5872" s="64">
        <v>0</v>
      </c>
      <c r="N5872" s="64" t="s">
        <v>2857</v>
      </c>
    </row>
    <row r="5873" spans="10:14" x14ac:dyDescent="0.25">
      <c r="J5873" s="64" t="s">
        <v>1244</v>
      </c>
      <c r="K5873" s="64" t="s">
        <v>2044</v>
      </c>
      <c r="L5873" s="64" t="s">
        <v>2049</v>
      </c>
      <c r="M5873" s="64">
        <v>0</v>
      </c>
      <c r="N5873" s="64" t="s">
        <v>2729</v>
      </c>
    </row>
    <row r="5874" spans="10:14" x14ac:dyDescent="0.25">
      <c r="J5874" s="64" t="s">
        <v>1244</v>
      </c>
      <c r="K5874" s="64" t="s">
        <v>2044</v>
      </c>
      <c r="L5874" s="64" t="s">
        <v>2048</v>
      </c>
      <c r="M5874" s="64">
        <v>0</v>
      </c>
      <c r="N5874" s="64" t="s">
        <v>2878</v>
      </c>
    </row>
    <row r="5875" spans="10:14" x14ac:dyDescent="0.25">
      <c r="J5875" s="64" t="s">
        <v>1244</v>
      </c>
      <c r="K5875" s="64" t="s">
        <v>2044</v>
      </c>
      <c r="L5875" s="64" t="s">
        <v>2048</v>
      </c>
      <c r="M5875" s="64">
        <v>0</v>
      </c>
      <c r="N5875" s="64" t="s">
        <v>2879</v>
      </c>
    </row>
    <row r="5876" spans="10:14" x14ac:dyDescent="0.25">
      <c r="J5876" s="64" t="s">
        <v>1244</v>
      </c>
      <c r="K5876" s="64" t="s">
        <v>2044</v>
      </c>
      <c r="L5876" s="64" t="s">
        <v>2047</v>
      </c>
      <c r="M5876" s="64">
        <v>0</v>
      </c>
      <c r="N5876" s="64" t="s">
        <v>2594</v>
      </c>
    </row>
    <row r="5877" spans="10:14" x14ac:dyDescent="0.25">
      <c r="J5877" s="64" t="s">
        <v>1244</v>
      </c>
      <c r="K5877" s="64" t="s">
        <v>2044</v>
      </c>
      <c r="L5877" s="64" t="s">
        <v>2047</v>
      </c>
      <c r="M5877" s="64">
        <v>0</v>
      </c>
      <c r="N5877" s="64" t="s">
        <v>2597</v>
      </c>
    </row>
    <row r="5878" spans="10:14" x14ac:dyDescent="0.25">
      <c r="J5878" s="64" t="s">
        <v>1244</v>
      </c>
      <c r="K5878" s="64" t="s">
        <v>2044</v>
      </c>
      <c r="L5878" s="64" t="s">
        <v>2050</v>
      </c>
      <c r="M5878" s="64">
        <v>0</v>
      </c>
      <c r="N5878" s="64" t="s">
        <v>2929</v>
      </c>
    </row>
    <row r="5879" spans="10:14" x14ac:dyDescent="0.25">
      <c r="J5879" s="64" t="s">
        <v>1244</v>
      </c>
      <c r="K5879" s="64" t="s">
        <v>2051</v>
      </c>
      <c r="L5879" s="64" t="s">
        <v>2052</v>
      </c>
      <c r="M5879" s="64">
        <v>0</v>
      </c>
      <c r="N5879" s="64" t="s">
        <v>2812</v>
      </c>
    </row>
    <row r="5880" spans="10:14" x14ac:dyDescent="0.25">
      <c r="J5880" s="64" t="s">
        <v>1244</v>
      </c>
      <c r="K5880" s="64" t="s">
        <v>2051</v>
      </c>
      <c r="L5880" s="64" t="s">
        <v>2052</v>
      </c>
      <c r="M5880" s="64">
        <v>0</v>
      </c>
      <c r="N5880" s="64" t="s">
        <v>2930</v>
      </c>
    </row>
    <row r="5881" spans="10:14" x14ac:dyDescent="0.25">
      <c r="J5881" s="64" t="s">
        <v>1244</v>
      </c>
      <c r="K5881" s="64" t="s">
        <v>2051</v>
      </c>
      <c r="L5881" s="64" t="s">
        <v>2053</v>
      </c>
      <c r="M5881" s="64">
        <v>0</v>
      </c>
      <c r="N5881" s="64" t="s">
        <v>2747</v>
      </c>
    </row>
    <row r="5882" spans="10:14" x14ac:dyDescent="0.25">
      <c r="J5882" s="64" t="s">
        <v>1244</v>
      </c>
      <c r="K5882" s="64" t="s">
        <v>2051</v>
      </c>
      <c r="L5882" s="64" t="s">
        <v>2054</v>
      </c>
      <c r="M5882" s="64">
        <v>0</v>
      </c>
      <c r="N5882" s="64" t="s">
        <v>2642</v>
      </c>
    </row>
    <row r="5883" spans="10:14" x14ac:dyDescent="0.25">
      <c r="J5883" s="64" t="s">
        <v>1244</v>
      </c>
      <c r="K5883" s="64" t="s">
        <v>2051</v>
      </c>
      <c r="L5883" s="64" t="s">
        <v>2055</v>
      </c>
      <c r="M5883" s="64">
        <v>0</v>
      </c>
      <c r="N5883" s="64" t="s">
        <v>2873</v>
      </c>
    </row>
    <row r="5884" spans="10:14" x14ac:dyDescent="0.25">
      <c r="J5884" s="64" t="s">
        <v>1244</v>
      </c>
      <c r="K5884" s="64" t="s">
        <v>2051</v>
      </c>
      <c r="L5884" s="64" t="s">
        <v>2055</v>
      </c>
      <c r="M5884" s="64">
        <v>0</v>
      </c>
      <c r="N5884" s="64" t="s">
        <v>2843</v>
      </c>
    </row>
    <row r="5885" spans="10:14" x14ac:dyDescent="0.25">
      <c r="J5885" s="64" t="s">
        <v>1244</v>
      </c>
      <c r="K5885" s="64" t="s">
        <v>2051</v>
      </c>
      <c r="L5885" s="64" t="s">
        <v>2056</v>
      </c>
      <c r="M5885" s="64">
        <v>0</v>
      </c>
      <c r="N5885" s="64" t="s">
        <v>2604</v>
      </c>
    </row>
    <row r="5886" spans="10:14" x14ac:dyDescent="0.25">
      <c r="J5886" s="64" t="s">
        <v>1244</v>
      </c>
      <c r="K5886" s="64" t="s">
        <v>2051</v>
      </c>
      <c r="L5886" s="64" t="s">
        <v>2056</v>
      </c>
      <c r="M5886" s="64">
        <v>0</v>
      </c>
      <c r="N5886" s="64" t="s">
        <v>2514</v>
      </c>
    </row>
    <row r="5887" spans="10:14" x14ac:dyDescent="0.25">
      <c r="J5887" s="64" t="s">
        <v>1244</v>
      </c>
      <c r="K5887" s="64" t="s">
        <v>2051</v>
      </c>
      <c r="L5887" s="64" t="s">
        <v>2054</v>
      </c>
      <c r="M5887" s="64">
        <v>0</v>
      </c>
      <c r="N5887" s="64" t="s">
        <v>2642</v>
      </c>
    </row>
    <row r="5888" spans="10:14" x14ac:dyDescent="0.25">
      <c r="J5888" s="64" t="s">
        <v>1244</v>
      </c>
      <c r="K5888" s="64" t="s">
        <v>2051</v>
      </c>
      <c r="L5888" s="64" t="s">
        <v>2053</v>
      </c>
      <c r="M5888" s="64">
        <v>0</v>
      </c>
      <c r="N5888" s="64" t="s">
        <v>2931</v>
      </c>
    </row>
    <row r="5889" spans="10:14" x14ac:dyDescent="0.25">
      <c r="J5889" s="64" t="s">
        <v>1244</v>
      </c>
      <c r="K5889" s="64" t="s">
        <v>2057</v>
      </c>
      <c r="L5889" s="64" t="s">
        <v>2058</v>
      </c>
      <c r="M5889" s="64">
        <v>0</v>
      </c>
      <c r="N5889" s="64" t="s">
        <v>2468</v>
      </c>
    </row>
    <row r="5890" spans="10:14" x14ac:dyDescent="0.25">
      <c r="J5890" s="64" t="s">
        <v>1244</v>
      </c>
      <c r="K5890" s="64" t="s">
        <v>2057</v>
      </c>
      <c r="L5890" s="64" t="s">
        <v>2059</v>
      </c>
      <c r="M5890" s="64">
        <v>0</v>
      </c>
      <c r="N5890" s="64" t="s">
        <v>2932</v>
      </c>
    </row>
    <row r="5891" spans="10:14" x14ac:dyDescent="0.25">
      <c r="J5891" s="64" t="s">
        <v>1244</v>
      </c>
      <c r="K5891" s="64" t="s">
        <v>2057</v>
      </c>
      <c r="L5891" s="64" t="s">
        <v>2060</v>
      </c>
      <c r="M5891" s="64">
        <v>0</v>
      </c>
      <c r="N5891" s="64" t="s">
        <v>2847</v>
      </c>
    </row>
    <row r="5892" spans="10:14" x14ac:dyDescent="0.25">
      <c r="J5892" s="64" t="s">
        <v>1244</v>
      </c>
      <c r="K5892" s="64" t="s">
        <v>2057</v>
      </c>
      <c r="L5892" s="64" t="s">
        <v>2061</v>
      </c>
      <c r="M5892" s="64">
        <v>0</v>
      </c>
      <c r="N5892" s="64" t="s">
        <v>2493</v>
      </c>
    </row>
    <row r="5893" spans="10:14" x14ac:dyDescent="0.25">
      <c r="J5893" s="64" t="s">
        <v>1244</v>
      </c>
      <c r="K5893" s="64" t="s">
        <v>2057</v>
      </c>
      <c r="L5893" s="64" t="s">
        <v>2062</v>
      </c>
      <c r="M5893" s="64">
        <v>0</v>
      </c>
      <c r="N5893" s="64" t="s">
        <v>2933</v>
      </c>
    </row>
    <row r="5894" spans="10:14" x14ac:dyDescent="0.25">
      <c r="J5894" s="64" t="s">
        <v>1244</v>
      </c>
      <c r="K5894" s="64" t="s">
        <v>2057</v>
      </c>
      <c r="L5894" s="64" t="s">
        <v>2063</v>
      </c>
      <c r="M5894" s="64">
        <v>0</v>
      </c>
      <c r="N5894" s="64" t="s">
        <v>2455</v>
      </c>
    </row>
    <row r="5895" spans="10:14" x14ac:dyDescent="0.25">
      <c r="J5895" s="64" t="s">
        <v>1244</v>
      </c>
      <c r="K5895" s="64" t="s">
        <v>2057</v>
      </c>
      <c r="L5895" s="64" t="s">
        <v>2064</v>
      </c>
      <c r="M5895" s="64">
        <v>0</v>
      </c>
      <c r="N5895" s="64" t="s">
        <v>2934</v>
      </c>
    </row>
    <row r="5896" spans="10:14" x14ac:dyDescent="0.25">
      <c r="J5896" s="64" t="s">
        <v>1244</v>
      </c>
      <c r="K5896" s="64" t="s">
        <v>2057</v>
      </c>
      <c r="L5896" s="64" t="s">
        <v>2065</v>
      </c>
      <c r="M5896" s="64">
        <v>0</v>
      </c>
      <c r="N5896" s="64" t="s">
        <v>2474</v>
      </c>
    </row>
    <row r="5897" spans="10:14" x14ac:dyDescent="0.25">
      <c r="J5897" s="64" t="s">
        <v>1244</v>
      </c>
      <c r="K5897" s="64" t="s">
        <v>2057</v>
      </c>
      <c r="L5897" s="64" t="s">
        <v>2066</v>
      </c>
      <c r="M5897" s="64">
        <v>0</v>
      </c>
      <c r="N5897" s="64" t="s">
        <v>2583</v>
      </c>
    </row>
    <row r="5898" spans="10:14" x14ac:dyDescent="0.25">
      <c r="J5898" s="64" t="s">
        <v>1244</v>
      </c>
      <c r="K5898" s="64" t="s">
        <v>2057</v>
      </c>
      <c r="L5898" s="64" t="s">
        <v>2067</v>
      </c>
      <c r="M5898" s="64">
        <v>0</v>
      </c>
      <c r="N5898" s="64" t="s">
        <v>2470</v>
      </c>
    </row>
    <row r="5899" spans="10:14" x14ac:dyDescent="0.25">
      <c r="J5899" s="64" t="s">
        <v>1244</v>
      </c>
      <c r="K5899" s="64" t="s">
        <v>2057</v>
      </c>
      <c r="L5899" s="64" t="s">
        <v>2068</v>
      </c>
      <c r="M5899" s="64">
        <v>0</v>
      </c>
      <c r="N5899" s="64" t="s">
        <v>2935</v>
      </c>
    </row>
    <row r="5900" spans="10:14" x14ac:dyDescent="0.25">
      <c r="J5900" s="64" t="s">
        <v>1244</v>
      </c>
      <c r="K5900" s="64" t="s">
        <v>2057</v>
      </c>
      <c r="L5900" s="64" t="s">
        <v>2069</v>
      </c>
      <c r="M5900" s="64">
        <v>0</v>
      </c>
      <c r="N5900" s="64" t="s">
        <v>2769</v>
      </c>
    </row>
    <row r="5901" spans="10:14" x14ac:dyDescent="0.25">
      <c r="J5901" s="64" t="s">
        <v>1244</v>
      </c>
      <c r="K5901" s="64" t="s">
        <v>2057</v>
      </c>
      <c r="L5901" s="64" t="s">
        <v>2070</v>
      </c>
      <c r="M5901" s="64">
        <v>0</v>
      </c>
      <c r="N5901" s="64" t="s">
        <v>2936</v>
      </c>
    </row>
    <row r="5902" spans="10:14" x14ac:dyDescent="0.25">
      <c r="J5902" s="64" t="s">
        <v>1244</v>
      </c>
      <c r="K5902" s="64" t="s">
        <v>2057</v>
      </c>
      <c r="L5902" s="64" t="s">
        <v>2071</v>
      </c>
      <c r="M5902" s="64">
        <v>0</v>
      </c>
      <c r="N5902" s="64" t="s">
        <v>2937</v>
      </c>
    </row>
    <row r="5903" spans="10:14" x14ac:dyDescent="0.25">
      <c r="J5903" s="64" t="s">
        <v>1244</v>
      </c>
      <c r="K5903" s="64" t="s">
        <v>2086</v>
      </c>
      <c r="L5903" s="64" t="s">
        <v>2087</v>
      </c>
      <c r="M5903" s="64">
        <v>0</v>
      </c>
      <c r="N5903" s="64" t="s">
        <v>2815</v>
      </c>
    </row>
    <row r="5904" spans="10:14" x14ac:dyDescent="0.25">
      <c r="J5904" s="64" t="s">
        <v>1244</v>
      </c>
      <c r="K5904" s="64" t="s">
        <v>2086</v>
      </c>
      <c r="L5904" s="64" t="s">
        <v>2087</v>
      </c>
      <c r="M5904" s="64">
        <v>0</v>
      </c>
      <c r="N5904" s="64" t="s">
        <v>2728</v>
      </c>
    </row>
    <row r="5905" spans="10:14" x14ac:dyDescent="0.25">
      <c r="J5905" s="64" t="s">
        <v>1244</v>
      </c>
      <c r="K5905" s="64" t="s">
        <v>2088</v>
      </c>
      <c r="L5905" s="64" t="s">
        <v>2094</v>
      </c>
      <c r="M5905" s="64">
        <v>0</v>
      </c>
      <c r="N5905" s="64" t="s">
        <v>2695</v>
      </c>
    </row>
    <row r="5906" spans="10:14" x14ac:dyDescent="0.25">
      <c r="J5906" s="64" t="s">
        <v>1244</v>
      </c>
      <c r="K5906" s="64" t="s">
        <v>2088</v>
      </c>
      <c r="L5906" s="64" t="s">
        <v>2095</v>
      </c>
      <c r="M5906" s="64">
        <v>0</v>
      </c>
      <c r="N5906" s="64" t="s">
        <v>2563</v>
      </c>
    </row>
    <row r="5907" spans="10:14" x14ac:dyDescent="0.25">
      <c r="J5907" s="64" t="s">
        <v>1244</v>
      </c>
      <c r="K5907" s="64" t="s">
        <v>2088</v>
      </c>
      <c r="L5907" s="64" t="s">
        <v>2096</v>
      </c>
      <c r="M5907" s="64">
        <v>0</v>
      </c>
      <c r="N5907" s="64" t="s">
        <v>2688</v>
      </c>
    </row>
    <row r="5908" spans="10:14" x14ac:dyDescent="0.25">
      <c r="J5908" s="64" t="s">
        <v>1244</v>
      </c>
      <c r="K5908" s="64" t="s">
        <v>2088</v>
      </c>
      <c r="L5908" s="64" t="s">
        <v>2097</v>
      </c>
      <c r="M5908" s="64">
        <v>0</v>
      </c>
      <c r="N5908" s="64" t="s">
        <v>2453</v>
      </c>
    </row>
    <row r="5909" spans="10:14" x14ac:dyDescent="0.25">
      <c r="J5909" s="64" t="s">
        <v>1244</v>
      </c>
      <c r="K5909" s="64" t="s">
        <v>2088</v>
      </c>
      <c r="L5909" s="64" t="s">
        <v>2098</v>
      </c>
      <c r="M5909" s="64">
        <v>0</v>
      </c>
      <c r="N5909" s="64" t="s">
        <v>2938</v>
      </c>
    </row>
    <row r="5910" spans="10:14" x14ac:dyDescent="0.25">
      <c r="J5910" s="64" t="s">
        <v>1244</v>
      </c>
      <c r="K5910" s="64" t="s">
        <v>2088</v>
      </c>
      <c r="L5910" s="64" t="s">
        <v>2100</v>
      </c>
      <c r="M5910" s="64">
        <v>0</v>
      </c>
      <c r="N5910" s="64" t="s">
        <v>2547</v>
      </c>
    </row>
    <row r="5911" spans="10:14" x14ac:dyDescent="0.25">
      <c r="J5911" s="64" t="s">
        <v>1244</v>
      </c>
      <c r="K5911" s="64" t="s">
        <v>2088</v>
      </c>
      <c r="L5911" s="64" t="s">
        <v>2102</v>
      </c>
      <c r="M5911" s="64">
        <v>0</v>
      </c>
      <c r="N5911" s="64" t="s">
        <v>2586</v>
      </c>
    </row>
    <row r="5912" spans="10:14" x14ac:dyDescent="0.25">
      <c r="J5912" s="64" t="s">
        <v>1244</v>
      </c>
      <c r="K5912" s="64" t="s">
        <v>2088</v>
      </c>
      <c r="L5912" s="64" t="s">
        <v>2104</v>
      </c>
      <c r="M5912" s="64">
        <v>0</v>
      </c>
      <c r="N5912" s="64" t="s">
        <v>2598</v>
      </c>
    </row>
    <row r="5913" spans="10:14" x14ac:dyDescent="0.25">
      <c r="J5913" s="64" t="s">
        <v>1244</v>
      </c>
      <c r="K5913" s="64" t="s">
        <v>2088</v>
      </c>
      <c r="L5913" s="64" t="s">
        <v>2106</v>
      </c>
      <c r="M5913" s="64">
        <v>0</v>
      </c>
      <c r="N5913" s="64" t="s">
        <v>2682</v>
      </c>
    </row>
    <row r="5914" spans="10:14" x14ac:dyDescent="0.25">
      <c r="J5914" s="64" t="s">
        <v>1244</v>
      </c>
      <c r="K5914" s="64" t="s">
        <v>2088</v>
      </c>
      <c r="L5914" s="64" t="s">
        <v>2108</v>
      </c>
      <c r="M5914" s="64">
        <v>0</v>
      </c>
      <c r="N5914" s="64" t="s">
        <v>2939</v>
      </c>
    </row>
    <row r="5915" spans="10:14" x14ac:dyDescent="0.25">
      <c r="J5915" s="64" t="s">
        <v>1244</v>
      </c>
      <c r="K5915" s="64" t="s">
        <v>2109</v>
      </c>
      <c r="L5915" s="64" t="s">
        <v>2110</v>
      </c>
      <c r="M5915" s="64">
        <v>0</v>
      </c>
      <c r="N5915" s="64" t="s">
        <v>2530</v>
      </c>
    </row>
    <row r="5916" spans="10:14" x14ac:dyDescent="0.25">
      <c r="J5916" s="64" t="s">
        <v>1244</v>
      </c>
      <c r="K5916" s="64" t="s">
        <v>2109</v>
      </c>
      <c r="L5916" s="64" t="s">
        <v>2111</v>
      </c>
      <c r="M5916" s="64">
        <v>0</v>
      </c>
      <c r="N5916" s="64" t="s">
        <v>2559</v>
      </c>
    </row>
    <row r="5917" spans="10:14" x14ac:dyDescent="0.25">
      <c r="J5917" s="64" t="s">
        <v>1244</v>
      </c>
      <c r="K5917" s="64" t="s">
        <v>2109</v>
      </c>
      <c r="L5917" s="64" t="s">
        <v>2112</v>
      </c>
      <c r="M5917" s="64">
        <v>0</v>
      </c>
      <c r="N5917" s="64" t="s">
        <v>2490</v>
      </c>
    </row>
    <row r="5918" spans="10:14" x14ac:dyDescent="0.25">
      <c r="J5918" s="64" t="s">
        <v>1244</v>
      </c>
      <c r="K5918" s="64" t="s">
        <v>2109</v>
      </c>
      <c r="L5918" s="64" t="s">
        <v>2113</v>
      </c>
      <c r="M5918" s="64">
        <v>0</v>
      </c>
      <c r="N5918" s="64" t="s">
        <v>2671</v>
      </c>
    </row>
    <row r="5919" spans="10:14" x14ac:dyDescent="0.25">
      <c r="J5919" s="64" t="s">
        <v>1244</v>
      </c>
      <c r="K5919" s="64" t="s">
        <v>2109</v>
      </c>
      <c r="L5919" s="64" t="s">
        <v>2114</v>
      </c>
      <c r="M5919" s="64">
        <v>0</v>
      </c>
      <c r="N5919" s="64" t="s">
        <v>2926</v>
      </c>
    </row>
    <row r="5920" spans="10:14" x14ac:dyDescent="0.25">
      <c r="J5920" s="64" t="s">
        <v>1244</v>
      </c>
      <c r="K5920" s="64" t="s">
        <v>2115</v>
      </c>
      <c r="L5920" s="64" t="s">
        <v>2116</v>
      </c>
      <c r="M5920" s="64">
        <v>0</v>
      </c>
      <c r="N5920" s="64" t="s">
        <v>2554</v>
      </c>
    </row>
    <row r="5921" spans="10:14" x14ac:dyDescent="0.25">
      <c r="J5921" s="64" t="s">
        <v>1244</v>
      </c>
      <c r="K5921" s="64" t="s">
        <v>2115</v>
      </c>
      <c r="L5921" s="64" t="s">
        <v>2117</v>
      </c>
      <c r="M5921" s="64">
        <v>0</v>
      </c>
      <c r="N5921" s="64" t="s">
        <v>2469</v>
      </c>
    </row>
    <row r="5922" spans="10:14" x14ac:dyDescent="0.25">
      <c r="J5922" s="64" t="s">
        <v>1244</v>
      </c>
      <c r="K5922" s="64" t="s">
        <v>2115</v>
      </c>
      <c r="L5922" s="64" t="s">
        <v>2118</v>
      </c>
      <c r="M5922" s="64">
        <v>0</v>
      </c>
      <c r="N5922" s="64" t="s">
        <v>2701</v>
      </c>
    </row>
    <row r="5923" spans="10:14" x14ac:dyDescent="0.25">
      <c r="J5923" s="64" t="s">
        <v>1244</v>
      </c>
      <c r="K5923" s="64" t="s">
        <v>2115</v>
      </c>
      <c r="L5923" s="64" t="s">
        <v>2119</v>
      </c>
      <c r="M5923" s="64">
        <v>0</v>
      </c>
      <c r="N5923" s="64" t="s">
        <v>2872</v>
      </c>
    </row>
    <row r="5924" spans="10:14" x14ac:dyDescent="0.25">
      <c r="J5924" s="64" t="s">
        <v>1244</v>
      </c>
      <c r="K5924" s="64" t="s">
        <v>2115</v>
      </c>
      <c r="L5924" s="64" t="s">
        <v>2120</v>
      </c>
      <c r="M5924" s="64">
        <v>0</v>
      </c>
      <c r="N5924" s="64" t="s">
        <v>2484</v>
      </c>
    </row>
    <row r="5925" spans="10:14" x14ac:dyDescent="0.25">
      <c r="J5925" s="64" t="s">
        <v>1244</v>
      </c>
      <c r="K5925" s="64" t="s">
        <v>2115</v>
      </c>
      <c r="L5925" s="64" t="s">
        <v>2121</v>
      </c>
      <c r="M5925" s="64">
        <v>0</v>
      </c>
      <c r="N5925" s="64" t="s">
        <v>2907</v>
      </c>
    </row>
    <row r="5926" spans="10:14" x14ac:dyDescent="0.25">
      <c r="J5926" s="64" t="s">
        <v>1244</v>
      </c>
      <c r="K5926" s="64" t="s">
        <v>2115</v>
      </c>
      <c r="L5926" s="64" t="s">
        <v>2122</v>
      </c>
      <c r="M5926" s="64">
        <v>0</v>
      </c>
      <c r="N5926" s="64" t="s">
        <v>2481</v>
      </c>
    </row>
    <row r="5927" spans="10:14" x14ac:dyDescent="0.25">
      <c r="J5927" s="64" t="s">
        <v>1244</v>
      </c>
      <c r="K5927" s="64" t="s">
        <v>2115</v>
      </c>
      <c r="L5927" s="64" t="s">
        <v>2123</v>
      </c>
      <c r="M5927" s="64">
        <v>0</v>
      </c>
      <c r="N5927" s="64" t="s">
        <v>2466</v>
      </c>
    </row>
    <row r="5928" spans="10:14" x14ac:dyDescent="0.25">
      <c r="J5928" s="64" t="s">
        <v>1244</v>
      </c>
      <c r="K5928" s="64" t="s">
        <v>2115</v>
      </c>
      <c r="L5928" s="64" t="s">
        <v>2124</v>
      </c>
      <c r="M5928" s="64">
        <v>0</v>
      </c>
      <c r="N5928" s="64" t="s">
        <v>2712</v>
      </c>
    </row>
    <row r="5929" spans="10:14" x14ac:dyDescent="0.25">
      <c r="J5929" s="64" t="s">
        <v>1244</v>
      </c>
      <c r="K5929" s="64" t="s">
        <v>2115</v>
      </c>
      <c r="L5929" s="64" t="s">
        <v>2125</v>
      </c>
      <c r="M5929" s="64">
        <v>0</v>
      </c>
      <c r="N5929" s="64" t="s">
        <v>2940</v>
      </c>
    </row>
    <row r="5930" spans="10:14" x14ac:dyDescent="0.25">
      <c r="J5930" s="64" t="s">
        <v>1244</v>
      </c>
      <c r="K5930" s="64" t="s">
        <v>2115</v>
      </c>
      <c r="L5930" s="64" t="s">
        <v>2126</v>
      </c>
      <c r="M5930" s="64">
        <v>0</v>
      </c>
      <c r="N5930" s="64" t="s">
        <v>2941</v>
      </c>
    </row>
    <row r="5931" spans="10:14" x14ac:dyDescent="0.25">
      <c r="J5931" s="64" t="s">
        <v>1244</v>
      </c>
      <c r="K5931" s="64" t="s">
        <v>2115</v>
      </c>
      <c r="L5931" s="64" t="s">
        <v>2127</v>
      </c>
      <c r="M5931" s="64">
        <v>0</v>
      </c>
      <c r="N5931" s="64" t="s">
        <v>2942</v>
      </c>
    </row>
    <row r="5932" spans="10:14" x14ac:dyDescent="0.25">
      <c r="J5932" s="64" t="s">
        <v>1244</v>
      </c>
      <c r="K5932" s="64" t="s">
        <v>2115</v>
      </c>
      <c r="L5932" s="64" t="s">
        <v>2128</v>
      </c>
      <c r="M5932" s="64">
        <v>0</v>
      </c>
      <c r="N5932" s="64" t="s">
        <v>2943</v>
      </c>
    </row>
    <row r="5933" spans="10:14" x14ac:dyDescent="0.25">
      <c r="J5933" s="64" t="s">
        <v>1244</v>
      </c>
      <c r="K5933" s="64" t="s">
        <v>2129</v>
      </c>
      <c r="L5933" s="64" t="s">
        <v>2130</v>
      </c>
      <c r="M5933" s="64">
        <v>0</v>
      </c>
      <c r="N5933" s="64" t="s">
        <v>2700</v>
      </c>
    </row>
    <row r="5934" spans="10:14" x14ac:dyDescent="0.25">
      <c r="J5934" s="64" t="s">
        <v>1244</v>
      </c>
      <c r="K5934" s="64" t="s">
        <v>2129</v>
      </c>
      <c r="L5934" s="64" t="s">
        <v>2131</v>
      </c>
      <c r="M5934" s="64">
        <v>0</v>
      </c>
      <c r="N5934" s="64" t="s">
        <v>2814</v>
      </c>
    </row>
    <row r="5935" spans="10:14" x14ac:dyDescent="0.25">
      <c r="J5935" s="64" t="s">
        <v>1244</v>
      </c>
      <c r="K5935" s="64" t="s">
        <v>2132</v>
      </c>
      <c r="L5935" s="64" t="s">
        <v>2133</v>
      </c>
      <c r="M5935" s="64">
        <v>0</v>
      </c>
      <c r="N5935" s="64" t="s">
        <v>2887</v>
      </c>
    </row>
    <row r="5936" spans="10:14" x14ac:dyDescent="0.25">
      <c r="J5936" s="64" t="s">
        <v>1244</v>
      </c>
      <c r="K5936" s="64" t="s">
        <v>2132</v>
      </c>
      <c r="L5936" s="64" t="s">
        <v>2133</v>
      </c>
      <c r="M5936" s="64">
        <v>0</v>
      </c>
      <c r="N5936" s="64" t="s">
        <v>2477</v>
      </c>
    </row>
    <row r="5937" spans="10:14" x14ac:dyDescent="0.25">
      <c r="J5937" s="64" t="s">
        <v>1244</v>
      </c>
      <c r="K5937" s="64" t="s">
        <v>2132</v>
      </c>
      <c r="L5937" s="64" t="s">
        <v>2134</v>
      </c>
      <c r="M5937" s="64">
        <v>0</v>
      </c>
      <c r="N5937" s="64" t="s">
        <v>2580</v>
      </c>
    </row>
    <row r="5938" spans="10:14" x14ac:dyDescent="0.25">
      <c r="J5938" s="64" t="s">
        <v>1244</v>
      </c>
      <c r="K5938" s="64" t="s">
        <v>2132</v>
      </c>
      <c r="L5938" s="64" t="s">
        <v>2134</v>
      </c>
      <c r="M5938" s="64">
        <v>0</v>
      </c>
      <c r="N5938" s="64" t="s">
        <v>2485</v>
      </c>
    </row>
    <row r="5939" spans="10:14" x14ac:dyDescent="0.25">
      <c r="J5939" s="64" t="s">
        <v>1244</v>
      </c>
      <c r="K5939" s="64" t="s">
        <v>2132</v>
      </c>
      <c r="L5939" s="64" t="s">
        <v>2135</v>
      </c>
      <c r="M5939" s="64">
        <v>0</v>
      </c>
      <c r="N5939" s="64" t="s">
        <v>2631</v>
      </c>
    </row>
    <row r="5940" spans="10:14" x14ac:dyDescent="0.25">
      <c r="J5940" s="64" t="s">
        <v>1244</v>
      </c>
      <c r="K5940" s="64" t="s">
        <v>2132</v>
      </c>
      <c r="L5940" s="64" t="s">
        <v>2135</v>
      </c>
      <c r="M5940" s="64">
        <v>0</v>
      </c>
      <c r="N5940" s="64" t="s">
        <v>2591</v>
      </c>
    </row>
    <row r="5941" spans="10:14" x14ac:dyDescent="0.25">
      <c r="J5941" s="64" t="s">
        <v>1244</v>
      </c>
      <c r="K5941" s="64" t="s">
        <v>2132</v>
      </c>
      <c r="L5941" s="64" t="s">
        <v>2136</v>
      </c>
      <c r="M5941" s="64">
        <v>0</v>
      </c>
      <c r="N5941" s="64" t="s">
        <v>2746</v>
      </c>
    </row>
    <row r="5942" spans="10:14" x14ac:dyDescent="0.25">
      <c r="J5942" s="64" t="s">
        <v>1244</v>
      </c>
      <c r="K5942" s="64" t="s">
        <v>2132</v>
      </c>
      <c r="L5942" s="64" t="s">
        <v>2136</v>
      </c>
      <c r="M5942" s="64">
        <v>0</v>
      </c>
      <c r="N5942" s="64" t="s">
        <v>2587</v>
      </c>
    </row>
    <row r="5943" spans="10:14" x14ac:dyDescent="0.25">
      <c r="J5943" s="64" t="s">
        <v>1244</v>
      </c>
      <c r="K5943" s="64" t="s">
        <v>2137</v>
      </c>
      <c r="L5943" s="64" t="s">
        <v>2138</v>
      </c>
      <c r="M5943" s="64">
        <v>0</v>
      </c>
      <c r="N5943" s="64" t="s">
        <v>2906</v>
      </c>
    </row>
    <row r="5944" spans="10:14" x14ac:dyDescent="0.25">
      <c r="J5944" s="64" t="s">
        <v>1244</v>
      </c>
      <c r="K5944" s="64" t="s">
        <v>2137</v>
      </c>
      <c r="L5944" s="64" t="s">
        <v>2139</v>
      </c>
      <c r="M5944" s="64">
        <v>0</v>
      </c>
      <c r="N5944" s="64" t="s">
        <v>2901</v>
      </c>
    </row>
    <row r="5945" spans="10:14" x14ac:dyDescent="0.25">
      <c r="J5945" s="64" t="s">
        <v>1244</v>
      </c>
      <c r="K5945" s="64" t="s">
        <v>2137</v>
      </c>
      <c r="L5945" s="64" t="s">
        <v>2138</v>
      </c>
      <c r="M5945" s="64">
        <v>0</v>
      </c>
      <c r="N5945" s="64" t="s">
        <v>2603</v>
      </c>
    </row>
    <row r="5946" spans="10:14" x14ac:dyDescent="0.25">
      <c r="J5946" s="64" t="s">
        <v>1244</v>
      </c>
      <c r="K5946" s="64" t="s">
        <v>2137</v>
      </c>
      <c r="L5946" s="64" t="s">
        <v>2139</v>
      </c>
      <c r="M5946" s="64">
        <v>0</v>
      </c>
      <c r="N5946" s="64" t="s">
        <v>2822</v>
      </c>
    </row>
    <row r="5947" spans="10:14" x14ac:dyDescent="0.25">
      <c r="J5947" s="64" t="s">
        <v>1244</v>
      </c>
      <c r="K5947" s="64" t="s">
        <v>2137</v>
      </c>
      <c r="L5947" s="64" t="s">
        <v>2138</v>
      </c>
      <c r="M5947" s="64">
        <v>0</v>
      </c>
      <c r="N5947" s="64" t="s">
        <v>2652</v>
      </c>
    </row>
    <row r="5948" spans="10:14" x14ac:dyDescent="0.25">
      <c r="J5948" s="64" t="s">
        <v>1244</v>
      </c>
      <c r="K5948" s="64" t="s">
        <v>2137</v>
      </c>
      <c r="L5948" s="64" t="s">
        <v>2139</v>
      </c>
      <c r="M5948" s="64">
        <v>0</v>
      </c>
      <c r="N5948" s="64" t="s">
        <v>2944</v>
      </c>
    </row>
    <row r="5949" spans="10:14" x14ac:dyDescent="0.25">
      <c r="J5949" s="64" t="s">
        <v>1244</v>
      </c>
      <c r="K5949" s="64" t="s">
        <v>2140</v>
      </c>
      <c r="L5949" s="64" t="s">
        <v>2141</v>
      </c>
      <c r="M5949" s="64">
        <v>0</v>
      </c>
      <c r="N5949" s="64" t="s">
        <v>2426</v>
      </c>
    </row>
    <row r="5950" spans="10:14" x14ac:dyDescent="0.25">
      <c r="J5950" s="64" t="s">
        <v>1244</v>
      </c>
      <c r="K5950" s="64" t="s">
        <v>2140</v>
      </c>
      <c r="L5950" s="64" t="s">
        <v>2142</v>
      </c>
      <c r="M5950" s="64">
        <v>0</v>
      </c>
      <c r="N5950" s="64" t="s">
        <v>2561</v>
      </c>
    </row>
    <row r="5951" spans="10:14" x14ac:dyDescent="0.25">
      <c r="J5951" s="64" t="s">
        <v>1244</v>
      </c>
      <c r="K5951" s="64" t="s">
        <v>2140</v>
      </c>
      <c r="L5951" s="64" t="s">
        <v>2143</v>
      </c>
      <c r="M5951" s="64">
        <v>0</v>
      </c>
      <c r="N5951" s="64" t="s">
        <v>2488</v>
      </c>
    </row>
    <row r="5952" spans="10:14" x14ac:dyDescent="0.25">
      <c r="J5952" s="64" t="s">
        <v>1244</v>
      </c>
      <c r="K5952" s="64" t="s">
        <v>2140</v>
      </c>
      <c r="L5952" s="64" t="s">
        <v>2144</v>
      </c>
      <c r="M5952" s="64">
        <v>0</v>
      </c>
      <c r="N5952" s="64" t="s">
        <v>2612</v>
      </c>
    </row>
    <row r="5953" spans="10:14" x14ac:dyDescent="0.25">
      <c r="J5953" s="64" t="s">
        <v>1244</v>
      </c>
      <c r="K5953" s="64" t="s">
        <v>2140</v>
      </c>
      <c r="L5953" s="64" t="s">
        <v>2145</v>
      </c>
      <c r="M5953" s="64">
        <v>0</v>
      </c>
      <c r="N5953" s="64" t="s">
        <v>2847</v>
      </c>
    </row>
    <row r="5954" spans="10:14" x14ac:dyDescent="0.25">
      <c r="J5954" s="64" t="s">
        <v>1244</v>
      </c>
      <c r="K5954" s="64" t="s">
        <v>2140</v>
      </c>
      <c r="L5954" s="64" t="s">
        <v>2146</v>
      </c>
      <c r="M5954" s="64">
        <v>0</v>
      </c>
      <c r="N5954" s="64" t="s">
        <v>2925</v>
      </c>
    </row>
    <row r="5955" spans="10:14" x14ac:dyDescent="0.25">
      <c r="J5955" s="64" t="s">
        <v>1244</v>
      </c>
      <c r="K5955" s="64" t="s">
        <v>2140</v>
      </c>
      <c r="L5955" s="64" t="s">
        <v>2147</v>
      </c>
      <c r="M5955" s="64">
        <v>0</v>
      </c>
      <c r="N5955" s="64" t="s">
        <v>2548</v>
      </c>
    </row>
    <row r="5956" spans="10:14" x14ac:dyDescent="0.25">
      <c r="J5956" s="64" t="s">
        <v>1244</v>
      </c>
      <c r="K5956" s="64" t="s">
        <v>2140</v>
      </c>
      <c r="L5956" s="64" t="s">
        <v>2148</v>
      </c>
      <c r="M5956" s="64">
        <v>0</v>
      </c>
      <c r="N5956" s="64" t="s">
        <v>2548</v>
      </c>
    </row>
    <row r="5957" spans="10:14" x14ac:dyDescent="0.25">
      <c r="J5957" s="64" t="s">
        <v>1244</v>
      </c>
      <c r="K5957" s="64" t="s">
        <v>2140</v>
      </c>
      <c r="L5957" s="64" t="s">
        <v>2149</v>
      </c>
      <c r="M5957" s="64">
        <v>0</v>
      </c>
      <c r="N5957" s="64" t="s">
        <v>2435</v>
      </c>
    </row>
    <row r="5958" spans="10:14" x14ac:dyDescent="0.25">
      <c r="J5958" s="64" t="s">
        <v>1244</v>
      </c>
      <c r="K5958" s="64" t="s">
        <v>2140</v>
      </c>
      <c r="L5958" s="64" t="s">
        <v>2150</v>
      </c>
      <c r="M5958" s="64">
        <v>0</v>
      </c>
      <c r="N5958" s="64" t="s">
        <v>2645</v>
      </c>
    </row>
    <row r="5959" spans="10:14" x14ac:dyDescent="0.25">
      <c r="J5959" s="64" t="s">
        <v>1244</v>
      </c>
      <c r="K5959" s="64" t="s">
        <v>2140</v>
      </c>
      <c r="L5959" s="64" t="s">
        <v>2151</v>
      </c>
      <c r="M5959" s="64">
        <v>0</v>
      </c>
      <c r="N5959" s="64" t="s">
        <v>2837</v>
      </c>
    </row>
    <row r="5960" spans="10:14" x14ac:dyDescent="0.25">
      <c r="J5960" s="64" t="s">
        <v>1244</v>
      </c>
      <c r="K5960" s="64" t="s">
        <v>2140</v>
      </c>
      <c r="L5960" s="64" t="s">
        <v>2152</v>
      </c>
      <c r="M5960" s="64">
        <v>0</v>
      </c>
      <c r="N5960" s="64" t="s">
        <v>2766</v>
      </c>
    </row>
    <row r="5961" spans="10:14" x14ac:dyDescent="0.25">
      <c r="J5961" s="64" t="s">
        <v>1244</v>
      </c>
      <c r="K5961" s="64" t="s">
        <v>2140</v>
      </c>
      <c r="L5961" s="64" t="s">
        <v>2153</v>
      </c>
      <c r="M5961" s="64">
        <v>0</v>
      </c>
      <c r="N5961" s="64" t="s">
        <v>2468</v>
      </c>
    </row>
    <row r="5962" spans="10:14" x14ac:dyDescent="0.25">
      <c r="J5962" s="64" t="s">
        <v>1244</v>
      </c>
      <c r="K5962" s="64" t="s">
        <v>2140</v>
      </c>
      <c r="L5962" s="64" t="s">
        <v>2154</v>
      </c>
      <c r="M5962" s="64">
        <v>0</v>
      </c>
      <c r="N5962" s="64" t="s">
        <v>2463</v>
      </c>
    </row>
    <row r="5963" spans="10:14" x14ac:dyDescent="0.25">
      <c r="J5963" s="64" t="s">
        <v>1244</v>
      </c>
      <c r="K5963" s="64" t="s">
        <v>2140</v>
      </c>
      <c r="L5963" s="64" t="s">
        <v>2155</v>
      </c>
      <c r="M5963" s="64">
        <v>0</v>
      </c>
      <c r="N5963" s="64" t="s">
        <v>2490</v>
      </c>
    </row>
    <row r="5964" spans="10:14" x14ac:dyDescent="0.25">
      <c r="J5964" s="64" t="s">
        <v>1244</v>
      </c>
      <c r="K5964" s="64" t="s">
        <v>2140</v>
      </c>
      <c r="L5964" s="64" t="s">
        <v>2156</v>
      </c>
      <c r="M5964" s="64">
        <v>0</v>
      </c>
      <c r="N5964" s="64" t="s">
        <v>2437</v>
      </c>
    </row>
    <row r="5965" spans="10:14" x14ac:dyDescent="0.25">
      <c r="J5965" s="64" t="s">
        <v>1244</v>
      </c>
      <c r="K5965" s="64" t="s">
        <v>2140</v>
      </c>
      <c r="L5965" s="64" t="s">
        <v>2157</v>
      </c>
      <c r="M5965" s="64">
        <v>0</v>
      </c>
      <c r="N5965" s="64" t="s">
        <v>2599</v>
      </c>
    </row>
    <row r="5966" spans="10:14" x14ac:dyDescent="0.25">
      <c r="J5966" s="64" t="s">
        <v>1244</v>
      </c>
      <c r="K5966" s="64" t="s">
        <v>2140</v>
      </c>
      <c r="L5966" s="64" t="s">
        <v>2158</v>
      </c>
      <c r="M5966" s="64">
        <v>0</v>
      </c>
      <c r="N5966" s="64" t="s">
        <v>2560</v>
      </c>
    </row>
    <row r="5967" spans="10:14" x14ac:dyDescent="0.25">
      <c r="J5967" s="64" t="s">
        <v>1244</v>
      </c>
      <c r="K5967" s="64" t="s">
        <v>2140</v>
      </c>
      <c r="L5967" s="64" t="s">
        <v>2159</v>
      </c>
      <c r="M5967" s="64">
        <v>0</v>
      </c>
      <c r="N5967" s="64" t="s">
        <v>2465</v>
      </c>
    </row>
    <row r="5968" spans="10:14" x14ac:dyDescent="0.25">
      <c r="J5968" s="64" t="s">
        <v>1244</v>
      </c>
      <c r="K5968" s="64" t="s">
        <v>2140</v>
      </c>
      <c r="L5968" s="64" t="s">
        <v>2160</v>
      </c>
      <c r="M5968" s="64">
        <v>0</v>
      </c>
      <c r="N5968" s="64" t="s">
        <v>2907</v>
      </c>
    </row>
    <row r="5969" spans="10:14" x14ac:dyDescent="0.25">
      <c r="J5969" s="64" t="s">
        <v>1244</v>
      </c>
      <c r="K5969" s="64" t="s">
        <v>2140</v>
      </c>
      <c r="L5969" s="64" t="s">
        <v>2161</v>
      </c>
      <c r="M5969" s="64">
        <v>0</v>
      </c>
      <c r="N5969" s="64" t="s">
        <v>2681</v>
      </c>
    </row>
    <row r="5970" spans="10:14" x14ac:dyDescent="0.25">
      <c r="J5970" s="64" t="s">
        <v>1244</v>
      </c>
      <c r="K5970" s="64" t="s">
        <v>2140</v>
      </c>
      <c r="L5970" s="64" t="s">
        <v>2162</v>
      </c>
      <c r="M5970" s="64">
        <v>0</v>
      </c>
      <c r="N5970" s="64" t="s">
        <v>2705</v>
      </c>
    </row>
    <row r="5971" spans="10:14" x14ac:dyDescent="0.25">
      <c r="J5971" s="64" t="s">
        <v>1244</v>
      </c>
      <c r="K5971" s="64" t="s">
        <v>2140</v>
      </c>
      <c r="L5971" s="64" t="s">
        <v>2163</v>
      </c>
      <c r="M5971" s="64">
        <v>0</v>
      </c>
      <c r="N5971" s="64" t="s">
        <v>2437</v>
      </c>
    </row>
    <row r="5972" spans="10:14" x14ac:dyDescent="0.25">
      <c r="J5972" s="64" t="s">
        <v>1244</v>
      </c>
      <c r="K5972" s="64" t="s">
        <v>2140</v>
      </c>
      <c r="L5972" s="64" t="s">
        <v>2164</v>
      </c>
      <c r="M5972" s="64">
        <v>0</v>
      </c>
      <c r="N5972" s="64" t="s">
        <v>2589</v>
      </c>
    </row>
    <row r="5973" spans="10:14" x14ac:dyDescent="0.25">
      <c r="J5973" s="64" t="s">
        <v>1244</v>
      </c>
      <c r="K5973" s="64" t="s">
        <v>2140</v>
      </c>
      <c r="L5973" s="64" t="s">
        <v>2165</v>
      </c>
      <c r="M5973" s="64">
        <v>0</v>
      </c>
      <c r="N5973" s="64" t="s">
        <v>2468</v>
      </c>
    </row>
    <row r="5974" spans="10:14" x14ac:dyDescent="0.25">
      <c r="J5974" s="64" t="s">
        <v>1244</v>
      </c>
      <c r="K5974" s="64" t="s">
        <v>2140</v>
      </c>
      <c r="L5974" s="64" t="s">
        <v>2166</v>
      </c>
      <c r="M5974" s="64">
        <v>0</v>
      </c>
      <c r="N5974" s="64" t="s">
        <v>2463</v>
      </c>
    </row>
    <row r="5975" spans="10:14" x14ac:dyDescent="0.25">
      <c r="J5975" s="64" t="s">
        <v>1244</v>
      </c>
      <c r="K5975" s="64" t="s">
        <v>2140</v>
      </c>
      <c r="L5975" s="64" t="s">
        <v>2167</v>
      </c>
      <c r="M5975" s="64">
        <v>0</v>
      </c>
      <c r="N5975" s="64" t="s">
        <v>2490</v>
      </c>
    </row>
    <row r="5976" spans="10:14" x14ac:dyDescent="0.25">
      <c r="J5976" s="64" t="s">
        <v>1244</v>
      </c>
      <c r="K5976" s="64" t="s">
        <v>2140</v>
      </c>
      <c r="L5976" s="64" t="s">
        <v>2168</v>
      </c>
      <c r="M5976" s="64">
        <v>0</v>
      </c>
      <c r="N5976" s="64" t="s">
        <v>2437</v>
      </c>
    </row>
    <row r="5977" spans="10:14" x14ac:dyDescent="0.25">
      <c r="J5977" s="64" t="s">
        <v>1244</v>
      </c>
      <c r="K5977" s="64" t="s">
        <v>2140</v>
      </c>
      <c r="L5977" s="64" t="s">
        <v>2149</v>
      </c>
      <c r="M5977" s="64">
        <v>0</v>
      </c>
      <c r="N5977" s="64" t="s">
        <v>2602</v>
      </c>
    </row>
    <row r="5978" spans="10:14" x14ac:dyDescent="0.25">
      <c r="J5978" s="64" t="s">
        <v>1244</v>
      </c>
      <c r="K5978" s="64" t="s">
        <v>2140</v>
      </c>
      <c r="L5978" s="64" t="s">
        <v>2150</v>
      </c>
      <c r="M5978" s="64">
        <v>0</v>
      </c>
      <c r="N5978" s="64" t="s">
        <v>2492</v>
      </c>
    </row>
    <row r="5979" spans="10:14" x14ac:dyDescent="0.25">
      <c r="J5979" s="64" t="s">
        <v>1244</v>
      </c>
      <c r="K5979" s="64" t="s">
        <v>2140</v>
      </c>
      <c r="L5979" s="64" t="s">
        <v>2155</v>
      </c>
      <c r="M5979" s="64">
        <v>0</v>
      </c>
      <c r="N5979" s="64" t="s">
        <v>2689</v>
      </c>
    </row>
    <row r="5980" spans="10:14" x14ac:dyDescent="0.25">
      <c r="J5980" s="64" t="s">
        <v>1244</v>
      </c>
      <c r="K5980" s="64" t="s">
        <v>2140</v>
      </c>
      <c r="L5980" s="64" t="s">
        <v>2156</v>
      </c>
      <c r="M5980" s="64">
        <v>0</v>
      </c>
      <c r="N5980" s="64" t="s">
        <v>2901</v>
      </c>
    </row>
    <row r="5981" spans="10:14" x14ac:dyDescent="0.25">
      <c r="J5981" s="64" t="s">
        <v>1244</v>
      </c>
      <c r="K5981" s="64" t="s">
        <v>2140</v>
      </c>
      <c r="L5981" s="64" t="s">
        <v>2162</v>
      </c>
      <c r="M5981" s="64">
        <v>0</v>
      </c>
      <c r="N5981" s="64" t="s">
        <v>2587</v>
      </c>
    </row>
    <row r="5982" spans="10:14" x14ac:dyDescent="0.25">
      <c r="J5982" s="64" t="s">
        <v>1244</v>
      </c>
      <c r="K5982" s="64" t="s">
        <v>2140</v>
      </c>
      <c r="L5982" s="64" t="s">
        <v>2168</v>
      </c>
      <c r="M5982" s="64">
        <v>0</v>
      </c>
      <c r="N5982" s="64" t="s">
        <v>2602</v>
      </c>
    </row>
    <row r="5983" spans="10:14" x14ac:dyDescent="0.25">
      <c r="J5983" s="64" t="s">
        <v>1244</v>
      </c>
      <c r="K5983" s="64" t="s">
        <v>2169</v>
      </c>
      <c r="L5983" s="64" t="s">
        <v>2170</v>
      </c>
      <c r="M5983" s="64">
        <v>0</v>
      </c>
      <c r="N5983" s="64" t="s">
        <v>2688</v>
      </c>
    </row>
    <row r="5984" spans="10:14" x14ac:dyDescent="0.25">
      <c r="J5984" s="64" t="s">
        <v>1244</v>
      </c>
      <c r="K5984" s="64" t="s">
        <v>2169</v>
      </c>
      <c r="L5984" s="64" t="s">
        <v>2170</v>
      </c>
      <c r="M5984" s="64">
        <v>0</v>
      </c>
      <c r="N5984" s="64" t="s">
        <v>2766</v>
      </c>
    </row>
    <row r="5985" spans="10:14" x14ac:dyDescent="0.25">
      <c r="J5985" s="64" t="s">
        <v>1244</v>
      </c>
      <c r="K5985" s="64" t="s">
        <v>2169</v>
      </c>
      <c r="L5985" s="64" t="s">
        <v>2170</v>
      </c>
      <c r="M5985" s="64">
        <v>0</v>
      </c>
      <c r="N5985" s="64" t="s">
        <v>2509</v>
      </c>
    </row>
    <row r="5986" spans="10:14" x14ac:dyDescent="0.25">
      <c r="J5986" s="64" t="s">
        <v>1244</v>
      </c>
      <c r="K5986" s="64" t="s">
        <v>2169</v>
      </c>
      <c r="L5986" s="64" t="s">
        <v>2170</v>
      </c>
      <c r="M5986" s="64">
        <v>0</v>
      </c>
      <c r="N5986" s="64" t="s">
        <v>2859</v>
      </c>
    </row>
    <row r="5987" spans="10:14" x14ac:dyDescent="0.25">
      <c r="J5987" s="64" t="s">
        <v>1244</v>
      </c>
      <c r="K5987" s="64" t="s">
        <v>2169</v>
      </c>
      <c r="L5987" s="64" t="s">
        <v>2170</v>
      </c>
      <c r="M5987" s="64">
        <v>0</v>
      </c>
      <c r="N5987" s="64" t="s">
        <v>2766</v>
      </c>
    </row>
    <row r="5988" spans="10:14" x14ac:dyDescent="0.25">
      <c r="J5988" s="64" t="s">
        <v>1244</v>
      </c>
      <c r="K5988" s="64" t="s">
        <v>2169</v>
      </c>
      <c r="L5988" s="64" t="s">
        <v>2170</v>
      </c>
      <c r="M5988" s="64">
        <v>0</v>
      </c>
      <c r="N5988" s="64" t="s">
        <v>2745</v>
      </c>
    </row>
    <row r="5989" spans="10:14" x14ac:dyDescent="0.25">
      <c r="J5989" s="64" t="s">
        <v>1244</v>
      </c>
      <c r="K5989" s="64" t="s">
        <v>2169</v>
      </c>
      <c r="L5989" s="64" t="s">
        <v>2174</v>
      </c>
      <c r="M5989" s="64">
        <v>0</v>
      </c>
      <c r="N5989" s="64" t="s">
        <v>2931</v>
      </c>
    </row>
    <row r="5990" spans="10:14" x14ac:dyDescent="0.25">
      <c r="J5990" s="64" t="s">
        <v>1244</v>
      </c>
      <c r="K5990" s="64" t="s">
        <v>2169</v>
      </c>
      <c r="L5990" s="64" t="s">
        <v>2174</v>
      </c>
      <c r="M5990" s="64">
        <v>0</v>
      </c>
      <c r="N5990" s="64" t="s">
        <v>2945</v>
      </c>
    </row>
    <row r="5991" spans="10:14" x14ac:dyDescent="0.25">
      <c r="J5991" s="64" t="s">
        <v>1244</v>
      </c>
      <c r="K5991" s="64" t="s">
        <v>2169</v>
      </c>
      <c r="L5991" s="64" t="s">
        <v>2175</v>
      </c>
      <c r="M5991" s="64">
        <v>0</v>
      </c>
      <c r="N5991" s="64" t="s">
        <v>2879</v>
      </c>
    </row>
    <row r="5992" spans="10:14" x14ac:dyDescent="0.25">
      <c r="J5992" s="64" t="s">
        <v>1244</v>
      </c>
      <c r="K5992" s="64" t="s">
        <v>2169</v>
      </c>
      <c r="L5992" s="64" t="s">
        <v>2174</v>
      </c>
      <c r="M5992" s="64">
        <v>0</v>
      </c>
      <c r="N5992" s="64" t="s">
        <v>2944</v>
      </c>
    </row>
    <row r="5993" spans="10:14" x14ac:dyDescent="0.25">
      <c r="J5993" s="64" t="s">
        <v>1244</v>
      </c>
      <c r="K5993" s="64" t="s">
        <v>2169</v>
      </c>
      <c r="L5993" s="64" t="s">
        <v>2174</v>
      </c>
      <c r="M5993" s="64">
        <v>0</v>
      </c>
      <c r="N5993" s="64" t="s">
        <v>2875</v>
      </c>
    </row>
    <row r="5994" spans="10:14" x14ac:dyDescent="0.25">
      <c r="J5994" s="64" t="s">
        <v>1244</v>
      </c>
      <c r="K5994" s="64" t="s">
        <v>2169</v>
      </c>
      <c r="L5994" s="64" t="s">
        <v>2174</v>
      </c>
      <c r="M5994" s="64">
        <v>0</v>
      </c>
      <c r="N5994" s="64" t="s">
        <v>2946</v>
      </c>
    </row>
    <row r="5995" spans="10:14" x14ac:dyDescent="0.25">
      <c r="J5995" s="64" t="s">
        <v>1244</v>
      </c>
      <c r="K5995" s="64" t="s">
        <v>2169</v>
      </c>
      <c r="L5995" s="64" t="s">
        <v>2175</v>
      </c>
      <c r="M5995" s="64">
        <v>0</v>
      </c>
      <c r="N5995" s="64" t="s">
        <v>2947</v>
      </c>
    </row>
    <row r="5996" spans="10:14" x14ac:dyDescent="0.25">
      <c r="J5996" s="64" t="s">
        <v>1244</v>
      </c>
      <c r="K5996" s="64" t="s">
        <v>2169</v>
      </c>
      <c r="L5996" s="64" t="s">
        <v>2175</v>
      </c>
      <c r="M5996" s="64">
        <v>0</v>
      </c>
      <c r="N5996" s="64" t="s">
        <v>2812</v>
      </c>
    </row>
    <row r="5997" spans="10:14" x14ac:dyDescent="0.25">
      <c r="J5997" s="64" t="s">
        <v>1244</v>
      </c>
      <c r="K5997" s="64" t="s">
        <v>2169</v>
      </c>
      <c r="L5997" s="64" t="s">
        <v>2175</v>
      </c>
      <c r="M5997" s="64">
        <v>0</v>
      </c>
      <c r="N5997" s="64" t="s">
        <v>2719</v>
      </c>
    </row>
    <row r="5998" spans="10:14" x14ac:dyDescent="0.25">
      <c r="J5998" s="64" t="s">
        <v>1244</v>
      </c>
      <c r="K5998" s="64" t="s">
        <v>2169</v>
      </c>
      <c r="L5998" s="64" t="s">
        <v>2175</v>
      </c>
      <c r="M5998" s="64">
        <v>0</v>
      </c>
      <c r="N5998" s="64" t="s">
        <v>2719</v>
      </c>
    </row>
    <row r="5999" spans="10:14" x14ac:dyDescent="0.25">
      <c r="J5999" s="64" t="s">
        <v>1244</v>
      </c>
      <c r="K5999" s="64" t="s">
        <v>2169</v>
      </c>
      <c r="L5999" s="64" t="s">
        <v>2174</v>
      </c>
      <c r="M5999" s="64">
        <v>0</v>
      </c>
      <c r="N5999" s="64" t="s">
        <v>2948</v>
      </c>
    </row>
    <row r="6000" spans="10:14" x14ac:dyDescent="0.25">
      <c r="J6000" s="64" t="s">
        <v>1244</v>
      </c>
      <c r="K6000" s="64" t="s">
        <v>2169</v>
      </c>
      <c r="L6000" s="64" t="s">
        <v>2175</v>
      </c>
      <c r="M6000" s="64">
        <v>0</v>
      </c>
      <c r="N6000" s="64" t="s">
        <v>2742</v>
      </c>
    </row>
    <row r="6001" spans="10:14" x14ac:dyDescent="0.25">
      <c r="J6001" s="64" t="s">
        <v>1244</v>
      </c>
      <c r="K6001" s="64" t="s">
        <v>2176</v>
      </c>
      <c r="L6001" s="64" t="s">
        <v>2177</v>
      </c>
      <c r="M6001" s="64">
        <v>0</v>
      </c>
      <c r="N6001" s="64" t="s">
        <v>2483</v>
      </c>
    </row>
    <row r="6002" spans="10:14" x14ac:dyDescent="0.25">
      <c r="J6002" s="64" t="s">
        <v>1244</v>
      </c>
      <c r="K6002" s="64" t="s">
        <v>2176</v>
      </c>
      <c r="L6002" s="64" t="s">
        <v>2178</v>
      </c>
      <c r="M6002" s="64">
        <v>0</v>
      </c>
      <c r="N6002" s="64" t="s">
        <v>2580</v>
      </c>
    </row>
    <row r="6003" spans="10:14" x14ac:dyDescent="0.25">
      <c r="J6003" s="64" t="s">
        <v>1244</v>
      </c>
      <c r="K6003" s="64" t="s">
        <v>2176</v>
      </c>
      <c r="L6003" s="64" t="s">
        <v>2179</v>
      </c>
      <c r="M6003" s="64">
        <v>0</v>
      </c>
      <c r="N6003" s="64" t="s">
        <v>2574</v>
      </c>
    </row>
    <row r="6004" spans="10:14" x14ac:dyDescent="0.25">
      <c r="J6004" s="64" t="s">
        <v>1244</v>
      </c>
      <c r="K6004" s="64" t="s">
        <v>2176</v>
      </c>
      <c r="L6004" s="64" t="s">
        <v>2180</v>
      </c>
      <c r="M6004" s="64">
        <v>0</v>
      </c>
      <c r="N6004" s="64" t="s">
        <v>2949</v>
      </c>
    </row>
    <row r="6005" spans="10:14" x14ac:dyDescent="0.25">
      <c r="J6005" s="64" t="s">
        <v>1244</v>
      </c>
      <c r="K6005" s="64" t="s">
        <v>2176</v>
      </c>
      <c r="L6005" s="64" t="s">
        <v>2181</v>
      </c>
      <c r="M6005" s="64">
        <v>0</v>
      </c>
      <c r="N6005" s="64" t="s">
        <v>2581</v>
      </c>
    </row>
    <row r="6006" spans="10:14" x14ac:dyDescent="0.25">
      <c r="J6006" s="64" t="s">
        <v>1244</v>
      </c>
      <c r="K6006" s="64" t="s">
        <v>2176</v>
      </c>
      <c r="L6006" s="64" t="s">
        <v>2182</v>
      </c>
      <c r="M6006" s="64">
        <v>0</v>
      </c>
      <c r="N6006" s="64" t="s">
        <v>2722</v>
      </c>
    </row>
    <row r="6007" spans="10:14" x14ac:dyDescent="0.25">
      <c r="J6007" s="64" t="s">
        <v>1244</v>
      </c>
      <c r="K6007" s="64" t="s">
        <v>2176</v>
      </c>
      <c r="L6007" s="64" t="s">
        <v>2183</v>
      </c>
      <c r="M6007" s="64">
        <v>0</v>
      </c>
      <c r="N6007" s="64" t="s">
        <v>2711</v>
      </c>
    </row>
    <row r="6008" spans="10:14" x14ac:dyDescent="0.25">
      <c r="J6008" s="64" t="s">
        <v>1244</v>
      </c>
      <c r="K6008" s="64" t="s">
        <v>2187</v>
      </c>
      <c r="L6008" s="64" t="s">
        <v>2188</v>
      </c>
      <c r="M6008" s="64">
        <v>0</v>
      </c>
      <c r="N6008" s="64" t="s">
        <v>2433</v>
      </c>
    </row>
    <row r="6009" spans="10:14" x14ac:dyDescent="0.25">
      <c r="J6009" s="64" t="s">
        <v>1244</v>
      </c>
      <c r="K6009" s="64" t="s">
        <v>2187</v>
      </c>
      <c r="L6009" s="64" t="s">
        <v>2189</v>
      </c>
      <c r="M6009" s="64">
        <v>0</v>
      </c>
      <c r="N6009" s="64" t="s">
        <v>2659</v>
      </c>
    </row>
    <row r="6010" spans="10:14" x14ac:dyDescent="0.25">
      <c r="J6010" s="64" t="s">
        <v>1244</v>
      </c>
      <c r="K6010" s="64" t="s">
        <v>2187</v>
      </c>
      <c r="L6010" s="64" t="s">
        <v>2190</v>
      </c>
      <c r="M6010" s="64">
        <v>0</v>
      </c>
      <c r="N6010" s="64" t="s">
        <v>2568</v>
      </c>
    </row>
    <row r="6011" spans="10:14" x14ac:dyDescent="0.25">
      <c r="J6011" s="64" t="s">
        <v>1244</v>
      </c>
      <c r="K6011" s="64" t="s">
        <v>2187</v>
      </c>
      <c r="L6011" s="64" t="s">
        <v>2191</v>
      </c>
      <c r="M6011" s="64">
        <v>0</v>
      </c>
      <c r="N6011" s="64" t="s">
        <v>2659</v>
      </c>
    </row>
    <row r="6012" spans="10:14" x14ac:dyDescent="0.25">
      <c r="J6012" s="64" t="s">
        <v>1244</v>
      </c>
      <c r="K6012" s="64" t="s">
        <v>2187</v>
      </c>
      <c r="L6012" s="64" t="s">
        <v>2192</v>
      </c>
      <c r="M6012" s="64">
        <v>0</v>
      </c>
      <c r="N6012" s="64" t="s">
        <v>2563</v>
      </c>
    </row>
    <row r="6013" spans="10:14" x14ac:dyDescent="0.25">
      <c r="J6013" s="64" t="s">
        <v>1244</v>
      </c>
      <c r="K6013" s="64" t="s">
        <v>2187</v>
      </c>
      <c r="L6013" s="64" t="s">
        <v>2193</v>
      </c>
      <c r="M6013" s="64">
        <v>0</v>
      </c>
      <c r="N6013" s="64" t="s">
        <v>2676</v>
      </c>
    </row>
    <row r="6014" spans="10:14" x14ac:dyDescent="0.25">
      <c r="J6014" s="64" t="s">
        <v>1244</v>
      </c>
      <c r="K6014" s="64" t="s">
        <v>2187</v>
      </c>
      <c r="L6014" s="64" t="s">
        <v>2194</v>
      </c>
      <c r="M6014" s="64">
        <v>0</v>
      </c>
      <c r="N6014" s="64" t="s">
        <v>2950</v>
      </c>
    </row>
    <row r="6015" spans="10:14" x14ac:dyDescent="0.25">
      <c r="J6015" s="64" t="s">
        <v>1244</v>
      </c>
      <c r="K6015" s="64" t="s">
        <v>2187</v>
      </c>
      <c r="L6015" s="64" t="s">
        <v>2195</v>
      </c>
      <c r="M6015" s="64">
        <v>0</v>
      </c>
      <c r="N6015" s="64" t="s">
        <v>2516</v>
      </c>
    </row>
    <row r="6016" spans="10:14" x14ac:dyDescent="0.25">
      <c r="J6016" s="64" t="s">
        <v>1244</v>
      </c>
      <c r="K6016" s="64" t="s">
        <v>2187</v>
      </c>
      <c r="L6016" s="64" t="s">
        <v>2196</v>
      </c>
      <c r="M6016" s="64">
        <v>0</v>
      </c>
      <c r="N6016" s="64" t="s">
        <v>2614</v>
      </c>
    </row>
    <row r="6017" spans="10:14" x14ac:dyDescent="0.25">
      <c r="J6017" s="64" t="s">
        <v>1244</v>
      </c>
      <c r="K6017" s="64" t="s">
        <v>2187</v>
      </c>
      <c r="L6017" s="64" t="s">
        <v>2197</v>
      </c>
      <c r="M6017" s="64">
        <v>0</v>
      </c>
      <c r="N6017" s="64" t="s">
        <v>2507</v>
      </c>
    </row>
    <row r="6018" spans="10:14" x14ac:dyDescent="0.25">
      <c r="J6018" s="64" t="s">
        <v>1244</v>
      </c>
      <c r="K6018" s="64" t="s">
        <v>2187</v>
      </c>
      <c r="L6018" s="64" t="s">
        <v>2198</v>
      </c>
      <c r="M6018" s="64">
        <v>0</v>
      </c>
      <c r="N6018" s="64" t="s">
        <v>2433</v>
      </c>
    </row>
    <row r="6019" spans="10:14" x14ac:dyDescent="0.25">
      <c r="J6019" s="64" t="s">
        <v>1244</v>
      </c>
      <c r="K6019" s="64" t="s">
        <v>2187</v>
      </c>
      <c r="L6019" s="64" t="s">
        <v>2199</v>
      </c>
      <c r="M6019" s="64">
        <v>0</v>
      </c>
      <c r="N6019" s="64" t="s">
        <v>2659</v>
      </c>
    </row>
    <row r="6020" spans="10:14" x14ac:dyDescent="0.25">
      <c r="J6020" s="64" t="s">
        <v>1244</v>
      </c>
      <c r="K6020" s="64" t="s">
        <v>2187</v>
      </c>
      <c r="L6020" s="64" t="s">
        <v>2200</v>
      </c>
      <c r="M6020" s="64">
        <v>0</v>
      </c>
      <c r="N6020" s="64" t="s">
        <v>2659</v>
      </c>
    </row>
    <row r="6021" spans="10:14" x14ac:dyDescent="0.25">
      <c r="J6021" s="64" t="s">
        <v>1244</v>
      </c>
      <c r="K6021" s="64" t="s">
        <v>2187</v>
      </c>
      <c r="L6021" s="64" t="s">
        <v>2201</v>
      </c>
      <c r="M6021" s="64">
        <v>0</v>
      </c>
      <c r="N6021" s="64" t="s">
        <v>2568</v>
      </c>
    </row>
    <row r="6022" spans="10:14" x14ac:dyDescent="0.25">
      <c r="J6022" s="64" t="s">
        <v>1244</v>
      </c>
      <c r="K6022" s="64" t="s">
        <v>2187</v>
      </c>
      <c r="L6022" s="64" t="s">
        <v>2202</v>
      </c>
      <c r="M6022" s="64">
        <v>0</v>
      </c>
      <c r="N6022" s="64" t="s">
        <v>2563</v>
      </c>
    </row>
    <row r="6023" spans="10:14" x14ac:dyDescent="0.25">
      <c r="J6023" s="64" t="s">
        <v>1244</v>
      </c>
      <c r="K6023" s="64" t="s">
        <v>2187</v>
      </c>
      <c r="L6023" s="64" t="s">
        <v>2203</v>
      </c>
      <c r="M6023" s="64">
        <v>0</v>
      </c>
      <c r="N6023" s="64" t="s">
        <v>2676</v>
      </c>
    </row>
    <row r="6024" spans="10:14" x14ac:dyDescent="0.25">
      <c r="J6024" s="64" t="s">
        <v>1244</v>
      </c>
      <c r="K6024" s="64" t="s">
        <v>2187</v>
      </c>
      <c r="L6024" s="64" t="s">
        <v>2204</v>
      </c>
      <c r="M6024" s="64">
        <v>0</v>
      </c>
      <c r="N6024" s="64" t="s">
        <v>2950</v>
      </c>
    </row>
    <row r="6025" spans="10:14" x14ac:dyDescent="0.25">
      <c r="J6025" s="64" t="s">
        <v>1244</v>
      </c>
      <c r="K6025" s="64" t="s">
        <v>2187</v>
      </c>
      <c r="L6025" s="64" t="s">
        <v>2205</v>
      </c>
      <c r="M6025" s="64">
        <v>0</v>
      </c>
      <c r="N6025" s="64" t="s">
        <v>2516</v>
      </c>
    </row>
    <row r="6026" spans="10:14" x14ac:dyDescent="0.25">
      <c r="J6026" s="64" t="s">
        <v>1244</v>
      </c>
      <c r="K6026" s="64" t="s">
        <v>2187</v>
      </c>
      <c r="L6026" s="64" t="s">
        <v>2206</v>
      </c>
      <c r="M6026" s="64">
        <v>0</v>
      </c>
      <c r="N6026" s="64" t="s">
        <v>2614</v>
      </c>
    </row>
    <row r="6027" spans="10:14" x14ac:dyDescent="0.25">
      <c r="J6027" s="64" t="s">
        <v>1244</v>
      </c>
      <c r="K6027" s="64" t="s">
        <v>2187</v>
      </c>
      <c r="L6027" s="64" t="s">
        <v>2207</v>
      </c>
      <c r="M6027" s="64">
        <v>0</v>
      </c>
      <c r="N6027" s="64" t="s">
        <v>2507</v>
      </c>
    </row>
    <row r="6028" spans="10:14" x14ac:dyDescent="0.25">
      <c r="J6028" s="64" t="s">
        <v>1244</v>
      </c>
      <c r="K6028" s="64" t="s">
        <v>2208</v>
      </c>
      <c r="L6028" s="64" t="s">
        <v>2209</v>
      </c>
      <c r="M6028" s="64">
        <v>0</v>
      </c>
      <c r="N6028" s="64" t="s">
        <v>2951</v>
      </c>
    </row>
    <row r="6029" spans="10:14" x14ac:dyDescent="0.25">
      <c r="J6029" s="64" t="s">
        <v>1244</v>
      </c>
      <c r="K6029" s="64" t="s">
        <v>2208</v>
      </c>
      <c r="L6029" s="64" t="s">
        <v>2210</v>
      </c>
      <c r="M6029" s="64">
        <v>0</v>
      </c>
      <c r="N6029" s="64" t="s">
        <v>2604</v>
      </c>
    </row>
    <row r="6030" spans="10:14" x14ac:dyDescent="0.25">
      <c r="J6030" s="64" t="s">
        <v>1244</v>
      </c>
      <c r="K6030" s="64" t="s">
        <v>2208</v>
      </c>
      <c r="L6030" s="64" t="s">
        <v>2211</v>
      </c>
      <c r="M6030" s="64">
        <v>0</v>
      </c>
      <c r="N6030" s="64" t="s">
        <v>2700</v>
      </c>
    </row>
    <row r="6031" spans="10:14" x14ac:dyDescent="0.25">
      <c r="J6031" s="64" t="s">
        <v>1244</v>
      </c>
      <c r="K6031" s="64" t="s">
        <v>2208</v>
      </c>
      <c r="L6031" s="64" t="s">
        <v>2212</v>
      </c>
      <c r="M6031" s="64">
        <v>0</v>
      </c>
      <c r="N6031" s="64" t="s">
        <v>2952</v>
      </c>
    </row>
    <row r="6032" spans="10:14" x14ac:dyDescent="0.25">
      <c r="J6032" s="64" t="s">
        <v>1244</v>
      </c>
      <c r="K6032" s="64" t="s">
        <v>2208</v>
      </c>
      <c r="L6032" s="64" t="s">
        <v>2213</v>
      </c>
      <c r="M6032" s="64">
        <v>0</v>
      </c>
      <c r="N6032" s="64" t="s">
        <v>2768</v>
      </c>
    </row>
    <row r="6033" spans="10:14" x14ac:dyDescent="0.25">
      <c r="J6033" s="64" t="s">
        <v>1244</v>
      </c>
      <c r="K6033" s="64" t="s">
        <v>2208</v>
      </c>
      <c r="L6033" s="64" t="s">
        <v>2214</v>
      </c>
      <c r="M6033" s="64">
        <v>0</v>
      </c>
      <c r="N6033" s="64" t="s">
        <v>2953</v>
      </c>
    </row>
    <row r="6034" spans="10:14" x14ac:dyDescent="0.25">
      <c r="J6034" s="64" t="s">
        <v>1244</v>
      </c>
      <c r="K6034" s="64" t="s">
        <v>2208</v>
      </c>
      <c r="L6034" s="64" t="s">
        <v>2215</v>
      </c>
      <c r="M6034" s="64">
        <v>0</v>
      </c>
      <c r="N6034" s="64" t="s">
        <v>2852</v>
      </c>
    </row>
    <row r="6035" spans="10:14" x14ac:dyDescent="0.25">
      <c r="J6035" s="64" t="s">
        <v>1244</v>
      </c>
      <c r="K6035" s="64" t="s">
        <v>2208</v>
      </c>
      <c r="L6035" s="64" t="s">
        <v>2216</v>
      </c>
      <c r="M6035" s="64">
        <v>0</v>
      </c>
      <c r="N6035" s="64" t="s">
        <v>2470</v>
      </c>
    </row>
    <row r="6036" spans="10:14" x14ac:dyDescent="0.25">
      <c r="J6036" s="64" t="s">
        <v>1244</v>
      </c>
      <c r="K6036" s="64" t="s">
        <v>2208</v>
      </c>
      <c r="L6036" s="64" t="s">
        <v>2217</v>
      </c>
      <c r="M6036" s="64">
        <v>0</v>
      </c>
      <c r="N6036" s="64" t="s">
        <v>2746</v>
      </c>
    </row>
    <row r="6037" spans="10:14" x14ac:dyDescent="0.25">
      <c r="J6037" s="64" t="s">
        <v>1244</v>
      </c>
      <c r="K6037" s="64" t="s">
        <v>2208</v>
      </c>
      <c r="L6037" s="64" t="s">
        <v>2218</v>
      </c>
      <c r="M6037" s="64">
        <v>0</v>
      </c>
      <c r="N6037" s="64" t="s">
        <v>2435</v>
      </c>
    </row>
    <row r="6038" spans="10:14" x14ac:dyDescent="0.25">
      <c r="J6038" s="64" t="s">
        <v>1244</v>
      </c>
      <c r="K6038" s="64" t="s">
        <v>2208</v>
      </c>
      <c r="L6038" s="64" t="s">
        <v>2219</v>
      </c>
      <c r="M6038" s="64">
        <v>0</v>
      </c>
      <c r="N6038" s="64" t="s">
        <v>2440</v>
      </c>
    </row>
    <row r="6039" spans="10:14" x14ac:dyDescent="0.25">
      <c r="J6039" s="64" t="s">
        <v>1244</v>
      </c>
      <c r="K6039" s="64" t="s">
        <v>2208</v>
      </c>
      <c r="L6039" s="64" t="s">
        <v>2220</v>
      </c>
      <c r="M6039" s="64">
        <v>0</v>
      </c>
      <c r="N6039" s="64" t="s">
        <v>2497</v>
      </c>
    </row>
    <row r="6040" spans="10:14" x14ac:dyDescent="0.25">
      <c r="J6040" s="64" t="s">
        <v>1244</v>
      </c>
      <c r="K6040" s="64" t="s">
        <v>2208</v>
      </c>
      <c r="L6040" s="64" t="s">
        <v>2221</v>
      </c>
      <c r="M6040" s="64">
        <v>0</v>
      </c>
      <c r="N6040" s="64" t="s">
        <v>2692</v>
      </c>
    </row>
    <row r="6041" spans="10:14" x14ac:dyDescent="0.25">
      <c r="J6041" s="64" t="s">
        <v>1244</v>
      </c>
      <c r="K6041" s="64" t="s">
        <v>2208</v>
      </c>
      <c r="L6041" s="64" t="s">
        <v>2222</v>
      </c>
      <c r="M6041" s="64">
        <v>0</v>
      </c>
      <c r="N6041" s="64" t="s">
        <v>2830</v>
      </c>
    </row>
    <row r="6042" spans="10:14" x14ac:dyDescent="0.25">
      <c r="J6042" s="64" t="s">
        <v>1244</v>
      </c>
      <c r="K6042" s="64" t="s">
        <v>2208</v>
      </c>
      <c r="L6042" s="64" t="s">
        <v>2223</v>
      </c>
      <c r="M6042" s="64">
        <v>0</v>
      </c>
      <c r="N6042" s="64" t="s">
        <v>2825</v>
      </c>
    </row>
    <row r="6043" spans="10:14" x14ac:dyDescent="0.25">
      <c r="J6043" s="64" t="s">
        <v>1244</v>
      </c>
      <c r="K6043" s="64" t="s">
        <v>2208</v>
      </c>
      <c r="L6043" s="64" t="s">
        <v>2224</v>
      </c>
      <c r="M6043" s="64">
        <v>0</v>
      </c>
      <c r="N6043" s="64" t="s">
        <v>2614</v>
      </c>
    </row>
    <row r="6044" spans="10:14" x14ac:dyDescent="0.25">
      <c r="J6044" s="64" t="s">
        <v>1244</v>
      </c>
      <c r="K6044" s="64" t="s">
        <v>2208</v>
      </c>
      <c r="L6044" s="64" t="s">
        <v>2225</v>
      </c>
      <c r="M6044" s="64">
        <v>0</v>
      </c>
      <c r="N6044" s="64" t="s">
        <v>2658</v>
      </c>
    </row>
    <row r="6045" spans="10:14" x14ac:dyDescent="0.25">
      <c r="J6045" s="64" t="s">
        <v>1244</v>
      </c>
      <c r="K6045" s="64" t="s">
        <v>2208</v>
      </c>
      <c r="L6045" s="64" t="s">
        <v>2226</v>
      </c>
      <c r="M6045" s="64">
        <v>0</v>
      </c>
      <c r="N6045" s="64" t="s">
        <v>2954</v>
      </c>
    </row>
    <row r="6046" spans="10:14" x14ac:dyDescent="0.25">
      <c r="J6046" s="64" t="s">
        <v>1244</v>
      </c>
      <c r="K6046" s="64" t="s">
        <v>2208</v>
      </c>
      <c r="L6046" s="64" t="s">
        <v>2227</v>
      </c>
      <c r="M6046" s="64">
        <v>0</v>
      </c>
      <c r="N6046" s="64" t="s">
        <v>2908</v>
      </c>
    </row>
    <row r="6047" spans="10:14" x14ac:dyDescent="0.25">
      <c r="J6047" s="64" t="s">
        <v>1244</v>
      </c>
      <c r="K6047" s="64" t="s">
        <v>2208</v>
      </c>
      <c r="L6047" s="64" t="s">
        <v>2228</v>
      </c>
      <c r="M6047" s="64">
        <v>0</v>
      </c>
      <c r="N6047" s="64" t="s">
        <v>2890</v>
      </c>
    </row>
    <row r="6048" spans="10:14" x14ac:dyDescent="0.25">
      <c r="J6048" s="64" t="s">
        <v>1244</v>
      </c>
      <c r="K6048" s="64" t="s">
        <v>2208</v>
      </c>
      <c r="L6048" s="64" t="s">
        <v>2229</v>
      </c>
      <c r="M6048" s="64">
        <v>0</v>
      </c>
      <c r="N6048" s="64" t="s">
        <v>2951</v>
      </c>
    </row>
    <row r="6049" spans="10:14" x14ac:dyDescent="0.25">
      <c r="J6049" s="64" t="s">
        <v>1244</v>
      </c>
      <c r="K6049" s="64" t="s">
        <v>2208</v>
      </c>
      <c r="L6049" s="64" t="s">
        <v>2230</v>
      </c>
      <c r="M6049" s="64">
        <v>0</v>
      </c>
      <c r="N6049" s="64" t="s">
        <v>2604</v>
      </c>
    </row>
    <row r="6050" spans="10:14" x14ac:dyDescent="0.25">
      <c r="J6050" s="64" t="s">
        <v>1244</v>
      </c>
      <c r="K6050" s="64" t="s">
        <v>2208</v>
      </c>
      <c r="L6050" s="64" t="s">
        <v>2231</v>
      </c>
      <c r="M6050" s="64">
        <v>0</v>
      </c>
      <c r="N6050" s="64" t="s">
        <v>2470</v>
      </c>
    </row>
    <row r="6051" spans="10:14" x14ac:dyDescent="0.25">
      <c r="J6051" s="64" t="s">
        <v>1244</v>
      </c>
      <c r="K6051" s="64" t="s">
        <v>2208</v>
      </c>
      <c r="L6051" s="64" t="s">
        <v>2232</v>
      </c>
      <c r="M6051" s="64">
        <v>0</v>
      </c>
      <c r="N6051" s="64" t="s">
        <v>2768</v>
      </c>
    </row>
    <row r="6052" spans="10:14" x14ac:dyDescent="0.25">
      <c r="J6052" s="64" t="s">
        <v>1244</v>
      </c>
      <c r="K6052" s="64" t="s">
        <v>2208</v>
      </c>
      <c r="L6052" s="64" t="s">
        <v>2233</v>
      </c>
      <c r="M6052" s="64">
        <v>0</v>
      </c>
      <c r="N6052" s="64" t="s">
        <v>2435</v>
      </c>
    </row>
    <row r="6053" spans="10:14" x14ac:dyDescent="0.25">
      <c r="J6053" s="64" t="s">
        <v>1244</v>
      </c>
      <c r="K6053" s="64" t="s">
        <v>2208</v>
      </c>
      <c r="L6053" s="64" t="s">
        <v>2234</v>
      </c>
      <c r="M6053" s="64">
        <v>0</v>
      </c>
      <c r="N6053" s="64" t="s">
        <v>2497</v>
      </c>
    </row>
    <row r="6054" spans="10:14" x14ac:dyDescent="0.25">
      <c r="J6054" s="64" t="s">
        <v>1244</v>
      </c>
      <c r="K6054" s="64" t="s">
        <v>2208</v>
      </c>
      <c r="L6054" s="64" t="s">
        <v>2235</v>
      </c>
      <c r="M6054" s="64">
        <v>0</v>
      </c>
      <c r="N6054" s="64" t="s">
        <v>2825</v>
      </c>
    </row>
    <row r="6055" spans="10:14" x14ac:dyDescent="0.25">
      <c r="J6055" s="64" t="s">
        <v>1244</v>
      </c>
      <c r="K6055" s="64" t="s">
        <v>2208</v>
      </c>
      <c r="L6055" s="64" t="s">
        <v>2236</v>
      </c>
      <c r="M6055" s="64">
        <v>0</v>
      </c>
      <c r="N6055" s="64" t="s">
        <v>2830</v>
      </c>
    </row>
    <row r="6056" spans="10:14" x14ac:dyDescent="0.25">
      <c r="J6056" s="64" t="s">
        <v>1244</v>
      </c>
      <c r="K6056" s="64" t="s">
        <v>2208</v>
      </c>
      <c r="L6056" s="64" t="s">
        <v>2237</v>
      </c>
      <c r="M6056" s="64">
        <v>0</v>
      </c>
      <c r="N6056" s="64" t="s">
        <v>2890</v>
      </c>
    </row>
    <row r="6057" spans="10:14" x14ac:dyDescent="0.25">
      <c r="J6057" s="64" t="s">
        <v>1244</v>
      </c>
      <c r="K6057" s="64" t="s">
        <v>2208</v>
      </c>
      <c r="L6057" s="64" t="s">
        <v>2238</v>
      </c>
      <c r="M6057" s="64">
        <v>0</v>
      </c>
      <c r="N6057" s="64" t="s">
        <v>2954</v>
      </c>
    </row>
    <row r="6058" spans="10:14" x14ac:dyDescent="0.25">
      <c r="J6058" s="64" t="s">
        <v>1244</v>
      </c>
      <c r="K6058" s="64" t="s">
        <v>2208</v>
      </c>
      <c r="L6058" s="64" t="s">
        <v>2239</v>
      </c>
      <c r="M6058" s="64">
        <v>0</v>
      </c>
      <c r="N6058" s="64" t="s">
        <v>2700</v>
      </c>
    </row>
    <row r="6059" spans="10:14" x14ac:dyDescent="0.25">
      <c r="J6059" s="64" t="s">
        <v>1244</v>
      </c>
      <c r="K6059" s="64" t="s">
        <v>2208</v>
      </c>
      <c r="L6059" s="64" t="s">
        <v>2240</v>
      </c>
      <c r="M6059" s="64">
        <v>0</v>
      </c>
      <c r="N6059" s="64" t="s">
        <v>2952</v>
      </c>
    </row>
    <row r="6060" spans="10:14" x14ac:dyDescent="0.25">
      <c r="J6060" s="64" t="s">
        <v>1244</v>
      </c>
      <c r="K6060" s="64" t="s">
        <v>2208</v>
      </c>
      <c r="L6060" s="64" t="s">
        <v>2241</v>
      </c>
      <c r="M6060" s="64">
        <v>0</v>
      </c>
      <c r="N6060" s="64" t="s">
        <v>2953</v>
      </c>
    </row>
    <row r="6061" spans="10:14" x14ac:dyDescent="0.25">
      <c r="J6061" s="64" t="s">
        <v>1244</v>
      </c>
      <c r="K6061" s="64" t="s">
        <v>2208</v>
      </c>
      <c r="L6061" s="64" t="s">
        <v>2242</v>
      </c>
      <c r="M6061" s="64">
        <v>0</v>
      </c>
      <c r="N6061" s="64" t="s">
        <v>2852</v>
      </c>
    </row>
    <row r="6062" spans="10:14" x14ac:dyDescent="0.25">
      <c r="J6062" s="64" t="s">
        <v>1244</v>
      </c>
      <c r="K6062" s="64" t="s">
        <v>2208</v>
      </c>
      <c r="L6062" s="64" t="s">
        <v>2243</v>
      </c>
      <c r="M6062" s="64">
        <v>0</v>
      </c>
      <c r="N6062" s="64" t="s">
        <v>2746</v>
      </c>
    </row>
    <row r="6063" spans="10:14" x14ac:dyDescent="0.25">
      <c r="J6063" s="64" t="s">
        <v>1244</v>
      </c>
      <c r="K6063" s="64" t="s">
        <v>2208</v>
      </c>
      <c r="L6063" s="64" t="s">
        <v>2244</v>
      </c>
      <c r="M6063" s="64">
        <v>0</v>
      </c>
      <c r="N6063" s="64" t="s">
        <v>2440</v>
      </c>
    </row>
    <row r="6064" spans="10:14" x14ac:dyDescent="0.25">
      <c r="J6064" s="64" t="s">
        <v>1244</v>
      </c>
      <c r="K6064" s="64" t="s">
        <v>2208</v>
      </c>
      <c r="L6064" s="64" t="s">
        <v>2245</v>
      </c>
      <c r="M6064" s="64">
        <v>0</v>
      </c>
      <c r="N6064" s="64" t="s">
        <v>2614</v>
      </c>
    </row>
    <row r="6065" spans="10:14" x14ac:dyDescent="0.25">
      <c r="J6065" s="64" t="s">
        <v>1244</v>
      </c>
      <c r="K6065" s="64" t="s">
        <v>2208</v>
      </c>
      <c r="L6065" s="64" t="s">
        <v>2246</v>
      </c>
      <c r="M6065" s="64">
        <v>0</v>
      </c>
      <c r="N6065" s="64" t="s">
        <v>2692</v>
      </c>
    </row>
    <row r="6066" spans="10:14" x14ac:dyDescent="0.25">
      <c r="J6066" s="64" t="s">
        <v>1244</v>
      </c>
      <c r="K6066" s="64" t="s">
        <v>2208</v>
      </c>
      <c r="L6066" s="64" t="s">
        <v>2247</v>
      </c>
      <c r="M6066" s="64">
        <v>0</v>
      </c>
      <c r="N6066" s="64" t="s">
        <v>2908</v>
      </c>
    </row>
    <row r="6067" spans="10:14" x14ac:dyDescent="0.25">
      <c r="J6067" s="64" t="s">
        <v>1244</v>
      </c>
      <c r="K6067" s="64" t="s">
        <v>2208</v>
      </c>
      <c r="L6067" s="64" t="s">
        <v>2248</v>
      </c>
      <c r="M6067" s="64">
        <v>0</v>
      </c>
      <c r="N6067" s="64" t="s">
        <v>2658</v>
      </c>
    </row>
    <row r="6068" spans="10:14" x14ac:dyDescent="0.25">
      <c r="J6068" s="64" t="s">
        <v>1244</v>
      </c>
      <c r="K6068" s="64" t="s">
        <v>2249</v>
      </c>
      <c r="L6068" s="64" t="s">
        <v>2250</v>
      </c>
      <c r="M6068" s="64">
        <v>0</v>
      </c>
      <c r="N6068" s="64" t="s">
        <v>2561</v>
      </c>
    </row>
    <row r="6069" spans="10:14" x14ac:dyDescent="0.25">
      <c r="J6069" s="64" t="s">
        <v>1244</v>
      </c>
      <c r="K6069" s="64" t="s">
        <v>2249</v>
      </c>
      <c r="L6069" s="64" t="s">
        <v>2250</v>
      </c>
      <c r="M6069" s="64">
        <v>0</v>
      </c>
      <c r="N6069" s="64" t="s">
        <v>2955</v>
      </c>
    </row>
    <row r="6070" spans="10:14" x14ac:dyDescent="0.25">
      <c r="J6070" s="64" t="s">
        <v>1244</v>
      </c>
      <c r="K6070" s="64" t="s">
        <v>2249</v>
      </c>
      <c r="L6070" s="64" t="s">
        <v>2251</v>
      </c>
      <c r="M6070" s="64">
        <v>0</v>
      </c>
      <c r="N6070" s="64" t="s">
        <v>2956</v>
      </c>
    </row>
    <row r="6071" spans="10:14" x14ac:dyDescent="0.25">
      <c r="J6071" s="64" t="s">
        <v>1244</v>
      </c>
      <c r="K6071" s="64" t="s">
        <v>2249</v>
      </c>
      <c r="L6071" s="64" t="s">
        <v>2252</v>
      </c>
      <c r="M6071" s="64">
        <v>0</v>
      </c>
      <c r="N6071" s="64" t="s">
        <v>2728</v>
      </c>
    </row>
    <row r="6072" spans="10:14" x14ac:dyDescent="0.25">
      <c r="J6072" s="64" t="s">
        <v>1244</v>
      </c>
      <c r="K6072" s="64" t="s">
        <v>2249</v>
      </c>
      <c r="L6072" s="64" t="s">
        <v>2253</v>
      </c>
      <c r="M6072" s="64">
        <v>0</v>
      </c>
      <c r="N6072" s="64" t="s">
        <v>2510</v>
      </c>
    </row>
    <row r="6073" spans="10:14" x14ac:dyDescent="0.25">
      <c r="J6073" s="64" t="s">
        <v>1244</v>
      </c>
      <c r="K6073" s="64" t="s">
        <v>2249</v>
      </c>
      <c r="L6073" s="64" t="s">
        <v>2253</v>
      </c>
      <c r="M6073" s="64">
        <v>0</v>
      </c>
      <c r="N6073" s="64" t="s">
        <v>2895</v>
      </c>
    </row>
    <row r="6074" spans="10:14" x14ac:dyDescent="0.25">
      <c r="J6074" s="64" t="s">
        <v>1244</v>
      </c>
      <c r="K6074" s="64" t="s">
        <v>2249</v>
      </c>
      <c r="L6074" s="64" t="s">
        <v>2251</v>
      </c>
      <c r="M6074" s="64">
        <v>0</v>
      </c>
      <c r="N6074" s="64" t="s">
        <v>2957</v>
      </c>
    </row>
    <row r="6075" spans="10:14" x14ac:dyDescent="0.25">
      <c r="J6075" s="64" t="s">
        <v>1244</v>
      </c>
      <c r="K6075" s="64" t="s">
        <v>2249</v>
      </c>
      <c r="L6075" s="64" t="s">
        <v>2254</v>
      </c>
      <c r="M6075" s="64">
        <v>0</v>
      </c>
      <c r="N6075" s="64" t="s">
        <v>2958</v>
      </c>
    </row>
    <row r="6076" spans="10:14" x14ac:dyDescent="0.25">
      <c r="J6076" s="64" t="s">
        <v>1244</v>
      </c>
      <c r="K6076" s="64" t="s">
        <v>2249</v>
      </c>
      <c r="L6076" s="64" t="s">
        <v>2254</v>
      </c>
      <c r="M6076" s="64">
        <v>0</v>
      </c>
      <c r="N6076" s="64" t="s">
        <v>2592</v>
      </c>
    </row>
    <row r="6077" spans="10:14" x14ac:dyDescent="0.25">
      <c r="J6077" s="64" t="s">
        <v>1244</v>
      </c>
      <c r="K6077" s="64" t="s">
        <v>2249</v>
      </c>
      <c r="L6077" s="64" t="s">
        <v>2252</v>
      </c>
      <c r="M6077" s="64">
        <v>0</v>
      </c>
      <c r="N6077" s="64" t="s">
        <v>2478</v>
      </c>
    </row>
    <row r="6078" spans="10:14" x14ac:dyDescent="0.25">
      <c r="J6078" s="64" t="s">
        <v>1244</v>
      </c>
      <c r="K6078" s="64" t="s">
        <v>2249</v>
      </c>
      <c r="L6078" s="64" t="s">
        <v>2255</v>
      </c>
      <c r="M6078" s="64">
        <v>0</v>
      </c>
      <c r="N6078" s="64" t="s">
        <v>2959</v>
      </c>
    </row>
    <row r="6079" spans="10:14" x14ac:dyDescent="0.25">
      <c r="J6079" s="64" t="s">
        <v>1244</v>
      </c>
      <c r="K6079" s="64" t="s">
        <v>2249</v>
      </c>
      <c r="L6079" s="64" t="s">
        <v>2256</v>
      </c>
      <c r="M6079" s="64">
        <v>0</v>
      </c>
      <c r="N6079" s="64" t="s">
        <v>2960</v>
      </c>
    </row>
    <row r="6080" spans="10:14" x14ac:dyDescent="0.25">
      <c r="J6080" s="64" t="s">
        <v>1244</v>
      </c>
      <c r="K6080" s="64" t="s">
        <v>2249</v>
      </c>
      <c r="L6080" s="64" t="s">
        <v>2256</v>
      </c>
      <c r="M6080" s="64">
        <v>0</v>
      </c>
      <c r="N6080" s="64" t="s">
        <v>2827</v>
      </c>
    </row>
    <row r="6081" spans="10:14" x14ac:dyDescent="0.25">
      <c r="J6081" s="64" t="s">
        <v>1244</v>
      </c>
      <c r="K6081" s="64" t="s">
        <v>2249</v>
      </c>
      <c r="L6081" s="64" t="s">
        <v>2257</v>
      </c>
      <c r="M6081" s="64">
        <v>0</v>
      </c>
      <c r="N6081" s="64" t="s">
        <v>2961</v>
      </c>
    </row>
    <row r="6082" spans="10:14" x14ac:dyDescent="0.25">
      <c r="J6082" s="64" t="s">
        <v>1244</v>
      </c>
      <c r="K6082" s="64" t="s">
        <v>2249</v>
      </c>
      <c r="L6082" s="64" t="s">
        <v>2258</v>
      </c>
      <c r="M6082" s="64">
        <v>0</v>
      </c>
      <c r="N6082" s="64" t="s">
        <v>2962</v>
      </c>
    </row>
    <row r="6083" spans="10:14" x14ac:dyDescent="0.25">
      <c r="J6083" s="64" t="s">
        <v>1244</v>
      </c>
      <c r="K6083" s="64" t="s">
        <v>2249</v>
      </c>
      <c r="L6083" s="64" t="s">
        <v>2259</v>
      </c>
      <c r="M6083" s="64">
        <v>0</v>
      </c>
      <c r="N6083" s="64" t="s">
        <v>2963</v>
      </c>
    </row>
    <row r="6084" spans="10:14" x14ac:dyDescent="0.25">
      <c r="J6084" s="64" t="s">
        <v>1244</v>
      </c>
      <c r="K6084" s="64" t="s">
        <v>2249</v>
      </c>
      <c r="L6084" s="64" t="s">
        <v>2260</v>
      </c>
      <c r="M6084" s="64">
        <v>0</v>
      </c>
      <c r="N6084" s="64" t="s">
        <v>2964</v>
      </c>
    </row>
    <row r="6085" spans="10:14" x14ac:dyDescent="0.25">
      <c r="J6085" s="64" t="s">
        <v>1244</v>
      </c>
      <c r="K6085" s="64" t="s">
        <v>2249</v>
      </c>
      <c r="L6085" s="64" t="s">
        <v>2261</v>
      </c>
      <c r="M6085" s="64">
        <v>0</v>
      </c>
      <c r="N6085" s="64" t="s">
        <v>2935</v>
      </c>
    </row>
    <row r="6086" spans="10:14" x14ac:dyDescent="0.25">
      <c r="J6086" s="64" t="s">
        <v>1244</v>
      </c>
      <c r="K6086" s="64" t="s">
        <v>2249</v>
      </c>
      <c r="L6086" s="64" t="s">
        <v>2262</v>
      </c>
      <c r="M6086" s="64">
        <v>0</v>
      </c>
      <c r="N6086" s="64" t="s">
        <v>2594</v>
      </c>
    </row>
    <row r="6087" spans="10:14" x14ac:dyDescent="0.25">
      <c r="J6087" s="64" t="s">
        <v>1244</v>
      </c>
      <c r="K6087" s="64" t="s">
        <v>2263</v>
      </c>
      <c r="L6087" s="64" t="s">
        <v>2264</v>
      </c>
      <c r="M6087" s="64">
        <v>0</v>
      </c>
      <c r="N6087" s="64" t="s">
        <v>2858</v>
      </c>
    </row>
    <row r="6088" spans="10:14" x14ac:dyDescent="0.25">
      <c r="J6088" s="64" t="s">
        <v>1244</v>
      </c>
      <c r="K6088" s="64" t="s">
        <v>2263</v>
      </c>
      <c r="L6088" s="64" t="s">
        <v>2266</v>
      </c>
      <c r="M6088" s="64">
        <v>0</v>
      </c>
      <c r="N6088" s="64" t="s">
        <v>2767</v>
      </c>
    </row>
    <row r="6089" spans="10:14" x14ac:dyDescent="0.25">
      <c r="J6089" s="64" t="s">
        <v>1244</v>
      </c>
      <c r="K6089" s="64" t="s">
        <v>2263</v>
      </c>
      <c r="L6089" s="64" t="s">
        <v>2268</v>
      </c>
      <c r="M6089" s="64">
        <v>0</v>
      </c>
      <c r="N6089" s="64" t="s">
        <v>2630</v>
      </c>
    </row>
    <row r="6090" spans="10:14" x14ac:dyDescent="0.25">
      <c r="J6090" s="64" t="s">
        <v>1244</v>
      </c>
      <c r="K6090" s="64" t="s">
        <v>2263</v>
      </c>
      <c r="L6090" s="64" t="s">
        <v>2270</v>
      </c>
      <c r="M6090" s="64">
        <v>0</v>
      </c>
      <c r="N6090" s="64" t="s">
        <v>2965</v>
      </c>
    </row>
    <row r="6091" spans="10:14" x14ac:dyDescent="0.25">
      <c r="J6091" s="64" t="s">
        <v>1244</v>
      </c>
      <c r="K6091" s="64" t="s">
        <v>2263</v>
      </c>
      <c r="L6091" s="64" t="s">
        <v>2271</v>
      </c>
      <c r="M6091" s="64">
        <v>0</v>
      </c>
      <c r="N6091" s="64" t="s">
        <v>2823</v>
      </c>
    </row>
    <row r="6092" spans="10:14" x14ac:dyDescent="0.25">
      <c r="J6092" s="64" t="s">
        <v>1244</v>
      </c>
      <c r="K6092" s="64" t="s">
        <v>2263</v>
      </c>
      <c r="L6092" s="64" t="s">
        <v>2272</v>
      </c>
      <c r="M6092" s="64">
        <v>0</v>
      </c>
      <c r="N6092" s="64" t="s">
        <v>2481</v>
      </c>
    </row>
    <row r="6093" spans="10:14" x14ac:dyDescent="0.25">
      <c r="J6093" s="64" t="s">
        <v>1244</v>
      </c>
      <c r="K6093" s="64" t="s">
        <v>2263</v>
      </c>
      <c r="L6093" s="64" t="s">
        <v>2266</v>
      </c>
      <c r="M6093" s="64">
        <v>0</v>
      </c>
      <c r="N6093" s="64" t="s">
        <v>2893</v>
      </c>
    </row>
    <row r="6094" spans="10:14" x14ac:dyDescent="0.25">
      <c r="J6094" s="64" t="s">
        <v>1244</v>
      </c>
      <c r="K6094" s="64" t="s">
        <v>2263</v>
      </c>
      <c r="L6094" s="64" t="s">
        <v>2268</v>
      </c>
      <c r="M6094" s="64">
        <v>0</v>
      </c>
      <c r="N6094" s="64" t="s">
        <v>2738</v>
      </c>
    </row>
    <row r="6095" spans="10:14" x14ac:dyDescent="0.25">
      <c r="J6095" s="64" t="s">
        <v>1244</v>
      </c>
      <c r="K6095" s="64" t="s">
        <v>2263</v>
      </c>
      <c r="L6095" s="64" t="s">
        <v>2264</v>
      </c>
      <c r="M6095" s="64">
        <v>0</v>
      </c>
      <c r="N6095" s="64" t="s">
        <v>2966</v>
      </c>
    </row>
    <row r="6096" spans="10:14" x14ac:dyDescent="0.25">
      <c r="J6096" s="64" t="s">
        <v>1244</v>
      </c>
      <c r="K6096" s="64" t="s">
        <v>2263</v>
      </c>
      <c r="L6096" s="64" t="s">
        <v>2271</v>
      </c>
      <c r="M6096" s="64">
        <v>0</v>
      </c>
      <c r="N6096" s="64" t="s">
        <v>2827</v>
      </c>
    </row>
    <row r="6097" spans="10:14" x14ac:dyDescent="0.25">
      <c r="J6097" s="64" t="s">
        <v>1244</v>
      </c>
      <c r="K6097" s="64" t="s">
        <v>2263</v>
      </c>
      <c r="L6097" s="64" t="s">
        <v>2272</v>
      </c>
      <c r="M6097" s="64">
        <v>0</v>
      </c>
      <c r="N6097" s="64" t="s">
        <v>2645</v>
      </c>
    </row>
    <row r="6098" spans="10:14" x14ac:dyDescent="0.25">
      <c r="J6098" s="64" t="s">
        <v>1244</v>
      </c>
      <c r="K6098" s="64" t="s">
        <v>2273</v>
      </c>
      <c r="L6098" s="64" t="s">
        <v>2250</v>
      </c>
      <c r="M6098" s="64">
        <v>0</v>
      </c>
      <c r="N6098" s="64" t="s">
        <v>2600</v>
      </c>
    </row>
    <row r="6099" spans="10:14" x14ac:dyDescent="0.25">
      <c r="J6099" s="64" t="s">
        <v>1244</v>
      </c>
      <c r="K6099" s="64" t="s">
        <v>2273</v>
      </c>
      <c r="L6099" s="64" t="s">
        <v>2251</v>
      </c>
      <c r="M6099" s="64">
        <v>0</v>
      </c>
      <c r="N6099" s="64" t="s">
        <v>2967</v>
      </c>
    </row>
    <row r="6100" spans="10:14" x14ac:dyDescent="0.25">
      <c r="J6100" s="64" t="s">
        <v>1244</v>
      </c>
      <c r="K6100" s="64" t="s">
        <v>2273</v>
      </c>
      <c r="L6100" s="64" t="s">
        <v>2254</v>
      </c>
      <c r="M6100" s="64">
        <v>0</v>
      </c>
      <c r="N6100" s="64" t="s">
        <v>2763</v>
      </c>
    </row>
    <row r="6101" spans="10:14" x14ac:dyDescent="0.25">
      <c r="J6101" s="64" t="s">
        <v>1244</v>
      </c>
      <c r="K6101" s="64" t="s">
        <v>2273</v>
      </c>
      <c r="L6101" s="64" t="s">
        <v>2252</v>
      </c>
      <c r="M6101" s="64">
        <v>0</v>
      </c>
      <c r="N6101" s="64" t="s">
        <v>2852</v>
      </c>
    </row>
    <row r="6102" spans="10:14" x14ac:dyDescent="0.25">
      <c r="J6102" s="64" t="s">
        <v>1244</v>
      </c>
      <c r="K6102" s="64" t="s">
        <v>2273</v>
      </c>
      <c r="L6102" s="64" t="s">
        <v>2253</v>
      </c>
      <c r="M6102" s="64">
        <v>0</v>
      </c>
      <c r="N6102" s="64" t="s">
        <v>2681</v>
      </c>
    </row>
    <row r="6103" spans="10:14" x14ac:dyDescent="0.25">
      <c r="J6103" s="64" t="s">
        <v>1244</v>
      </c>
      <c r="K6103" s="64" t="s">
        <v>2273</v>
      </c>
      <c r="L6103" s="64" t="s">
        <v>2274</v>
      </c>
      <c r="M6103" s="64">
        <v>0</v>
      </c>
      <c r="N6103" s="64" t="s">
        <v>2955</v>
      </c>
    </row>
    <row r="6104" spans="10:14" x14ac:dyDescent="0.25">
      <c r="J6104" s="64" t="s">
        <v>1244</v>
      </c>
      <c r="K6104" s="64" t="s">
        <v>2273</v>
      </c>
      <c r="L6104" s="64" t="s">
        <v>2275</v>
      </c>
      <c r="M6104" s="64">
        <v>0</v>
      </c>
      <c r="N6104" s="64" t="s">
        <v>2968</v>
      </c>
    </row>
    <row r="6105" spans="10:14" x14ac:dyDescent="0.25">
      <c r="J6105" s="64" t="s">
        <v>1244</v>
      </c>
      <c r="K6105" s="64" t="s">
        <v>2273</v>
      </c>
      <c r="L6105" s="64" t="s">
        <v>2256</v>
      </c>
      <c r="M6105" s="64">
        <v>0</v>
      </c>
      <c r="N6105" s="64" t="s">
        <v>2969</v>
      </c>
    </row>
    <row r="6106" spans="10:14" x14ac:dyDescent="0.25">
      <c r="J6106" s="64" t="s">
        <v>1244</v>
      </c>
      <c r="K6106" s="64" t="s">
        <v>2273</v>
      </c>
      <c r="L6106" s="64" t="s">
        <v>2276</v>
      </c>
      <c r="M6106" s="64">
        <v>0</v>
      </c>
      <c r="N6106" s="64" t="s">
        <v>2901</v>
      </c>
    </row>
    <row r="6107" spans="10:14" x14ac:dyDescent="0.25">
      <c r="J6107" s="64" t="s">
        <v>1244</v>
      </c>
      <c r="K6107" s="64" t="s">
        <v>2273</v>
      </c>
      <c r="L6107" s="64" t="s">
        <v>2255</v>
      </c>
      <c r="M6107" s="64">
        <v>0</v>
      </c>
      <c r="N6107" s="64" t="s">
        <v>2704</v>
      </c>
    </row>
    <row r="6108" spans="10:14" x14ac:dyDescent="0.25">
      <c r="J6108" s="64" t="s">
        <v>1244</v>
      </c>
      <c r="K6108" s="64" t="s">
        <v>2277</v>
      </c>
      <c r="L6108" s="64" t="s">
        <v>2250</v>
      </c>
      <c r="M6108" s="64">
        <v>0</v>
      </c>
      <c r="N6108" s="64" t="s">
        <v>2970</v>
      </c>
    </row>
    <row r="6109" spans="10:14" x14ac:dyDescent="0.25">
      <c r="J6109" s="64" t="s">
        <v>1244</v>
      </c>
      <c r="K6109" s="64" t="s">
        <v>2277</v>
      </c>
      <c r="L6109" s="64" t="s">
        <v>2250</v>
      </c>
      <c r="M6109" s="64">
        <v>0</v>
      </c>
      <c r="N6109" s="64" t="s">
        <v>2971</v>
      </c>
    </row>
    <row r="6110" spans="10:14" x14ac:dyDescent="0.25">
      <c r="J6110" s="64" t="s">
        <v>1244</v>
      </c>
      <c r="K6110" s="64" t="s">
        <v>2277</v>
      </c>
      <c r="L6110" s="64" t="s">
        <v>2251</v>
      </c>
      <c r="M6110" s="64">
        <v>0</v>
      </c>
      <c r="N6110" s="64" t="s">
        <v>2972</v>
      </c>
    </row>
    <row r="6111" spans="10:14" x14ac:dyDescent="0.25">
      <c r="J6111" s="64" t="s">
        <v>1244</v>
      </c>
      <c r="K6111" s="64" t="s">
        <v>2277</v>
      </c>
      <c r="L6111" s="64" t="s">
        <v>2251</v>
      </c>
      <c r="M6111" s="64">
        <v>0</v>
      </c>
      <c r="N6111" s="64" t="s">
        <v>2973</v>
      </c>
    </row>
    <row r="6112" spans="10:14" x14ac:dyDescent="0.25">
      <c r="J6112" s="64" t="s">
        <v>1244</v>
      </c>
      <c r="K6112" s="64" t="s">
        <v>2277</v>
      </c>
      <c r="L6112" s="64" t="s">
        <v>2254</v>
      </c>
      <c r="M6112" s="64">
        <v>0</v>
      </c>
      <c r="N6112" s="64" t="s">
        <v>2974</v>
      </c>
    </row>
    <row r="6113" spans="10:14" x14ac:dyDescent="0.25">
      <c r="J6113" s="64" t="s">
        <v>1244</v>
      </c>
      <c r="K6113" s="64" t="s">
        <v>2277</v>
      </c>
      <c r="L6113" s="64" t="s">
        <v>2254</v>
      </c>
      <c r="M6113" s="64">
        <v>0</v>
      </c>
      <c r="N6113" s="64" t="s">
        <v>2811</v>
      </c>
    </row>
    <row r="6114" spans="10:14" x14ac:dyDescent="0.25">
      <c r="J6114" s="64" t="s">
        <v>1244</v>
      </c>
      <c r="K6114" s="64" t="s">
        <v>2277</v>
      </c>
      <c r="L6114" s="64" t="s">
        <v>2252</v>
      </c>
      <c r="M6114" s="64">
        <v>0</v>
      </c>
      <c r="N6114" s="64" t="s">
        <v>2622</v>
      </c>
    </row>
    <row r="6115" spans="10:14" x14ac:dyDescent="0.25">
      <c r="J6115" s="64" t="s">
        <v>1244</v>
      </c>
      <c r="K6115" s="64" t="s">
        <v>2277</v>
      </c>
      <c r="L6115" s="64" t="s">
        <v>2252</v>
      </c>
      <c r="M6115" s="64">
        <v>0</v>
      </c>
      <c r="N6115" s="64" t="s">
        <v>2975</v>
      </c>
    </row>
    <row r="6116" spans="10:14" x14ac:dyDescent="0.25">
      <c r="J6116" s="64" t="s">
        <v>1244</v>
      </c>
      <c r="K6116" s="64" t="s">
        <v>2277</v>
      </c>
      <c r="L6116" s="64" t="s">
        <v>2253</v>
      </c>
      <c r="M6116" s="64">
        <v>0</v>
      </c>
      <c r="N6116" s="64" t="s">
        <v>2472</v>
      </c>
    </row>
    <row r="6117" spans="10:14" x14ac:dyDescent="0.25">
      <c r="J6117" s="64" t="s">
        <v>1244</v>
      </c>
      <c r="K6117" s="64" t="s">
        <v>2277</v>
      </c>
      <c r="L6117" s="64" t="s">
        <v>2253</v>
      </c>
      <c r="M6117" s="64">
        <v>0</v>
      </c>
      <c r="N6117" s="64" t="s">
        <v>2747</v>
      </c>
    </row>
    <row r="6118" spans="10:14" x14ac:dyDescent="0.25">
      <c r="J6118" s="64" t="s">
        <v>1244</v>
      </c>
      <c r="K6118" s="64" t="s">
        <v>2277</v>
      </c>
      <c r="L6118" s="64" t="s">
        <v>2274</v>
      </c>
      <c r="M6118" s="64">
        <v>0</v>
      </c>
      <c r="N6118" s="64" t="s">
        <v>2976</v>
      </c>
    </row>
    <row r="6119" spans="10:14" x14ac:dyDescent="0.25">
      <c r="J6119" s="64" t="s">
        <v>1244</v>
      </c>
      <c r="K6119" s="64" t="s">
        <v>2277</v>
      </c>
      <c r="L6119" s="64" t="s">
        <v>2274</v>
      </c>
      <c r="M6119" s="64">
        <v>0</v>
      </c>
      <c r="N6119" s="64" t="s">
        <v>2977</v>
      </c>
    </row>
    <row r="6120" spans="10:14" x14ac:dyDescent="0.25">
      <c r="J6120" s="64" t="s">
        <v>1244</v>
      </c>
      <c r="K6120" s="64" t="s">
        <v>2277</v>
      </c>
      <c r="L6120" s="64" t="s">
        <v>2275</v>
      </c>
      <c r="M6120" s="64">
        <v>0</v>
      </c>
      <c r="N6120" s="64" t="s">
        <v>2489</v>
      </c>
    </row>
    <row r="6121" spans="10:14" x14ac:dyDescent="0.25">
      <c r="J6121" s="64" t="s">
        <v>1244</v>
      </c>
      <c r="K6121" s="64" t="s">
        <v>2277</v>
      </c>
      <c r="L6121" s="64" t="s">
        <v>2275</v>
      </c>
      <c r="M6121" s="64">
        <v>0</v>
      </c>
      <c r="N6121" s="64" t="s">
        <v>2978</v>
      </c>
    </row>
    <row r="6122" spans="10:14" x14ac:dyDescent="0.25">
      <c r="J6122" s="64" t="s">
        <v>1244</v>
      </c>
      <c r="K6122" s="64" t="s">
        <v>2277</v>
      </c>
      <c r="L6122" s="64" t="s">
        <v>2256</v>
      </c>
      <c r="M6122" s="64">
        <v>0</v>
      </c>
      <c r="N6122" s="64" t="s">
        <v>2979</v>
      </c>
    </row>
    <row r="6123" spans="10:14" x14ac:dyDescent="0.25">
      <c r="J6123" s="64" t="s">
        <v>1244</v>
      </c>
      <c r="K6123" s="64" t="s">
        <v>2277</v>
      </c>
      <c r="L6123" s="64" t="s">
        <v>2256</v>
      </c>
      <c r="M6123" s="64">
        <v>0</v>
      </c>
      <c r="N6123" s="64" t="s">
        <v>2827</v>
      </c>
    </row>
    <row r="6124" spans="10:14" x14ac:dyDescent="0.25">
      <c r="J6124" s="64" t="s">
        <v>1244</v>
      </c>
      <c r="K6124" s="64" t="s">
        <v>2277</v>
      </c>
      <c r="L6124" s="64" t="s">
        <v>2276</v>
      </c>
      <c r="M6124" s="64">
        <v>0</v>
      </c>
      <c r="N6124" s="64" t="s">
        <v>2935</v>
      </c>
    </row>
    <row r="6125" spans="10:14" x14ac:dyDescent="0.25">
      <c r="J6125" s="64" t="s">
        <v>1244</v>
      </c>
      <c r="K6125" s="64" t="s">
        <v>2277</v>
      </c>
      <c r="L6125" s="64" t="s">
        <v>2276</v>
      </c>
      <c r="M6125" s="64">
        <v>0</v>
      </c>
      <c r="N6125" s="64" t="s">
        <v>2635</v>
      </c>
    </row>
    <row r="6126" spans="10:14" x14ac:dyDescent="0.25">
      <c r="J6126" s="64" t="s">
        <v>1244</v>
      </c>
      <c r="K6126" s="64" t="s">
        <v>2277</v>
      </c>
      <c r="L6126" s="64" t="s">
        <v>2255</v>
      </c>
      <c r="M6126" s="64">
        <v>0</v>
      </c>
      <c r="N6126" s="64" t="s">
        <v>2980</v>
      </c>
    </row>
    <row r="6127" spans="10:14" x14ac:dyDescent="0.25">
      <c r="J6127" s="64" t="s">
        <v>1244</v>
      </c>
      <c r="K6127" s="64" t="s">
        <v>2278</v>
      </c>
      <c r="L6127" s="64" t="s">
        <v>2415</v>
      </c>
      <c r="M6127" s="64" t="s">
        <v>2279</v>
      </c>
      <c r="N6127" s="64">
        <v>8.6999999999999993</v>
      </c>
    </row>
    <row r="6128" spans="10:14" x14ac:dyDescent="0.25">
      <c r="J6128" s="64" t="s">
        <v>1244</v>
      </c>
      <c r="K6128" s="64" t="s">
        <v>2278</v>
      </c>
      <c r="L6128" s="64" t="s">
        <v>2415</v>
      </c>
      <c r="M6128" s="64" t="s">
        <v>2280</v>
      </c>
      <c r="N6128" s="64">
        <v>6.6</v>
      </c>
    </row>
    <row r="6129" spans="10:14" x14ac:dyDescent="0.25">
      <c r="J6129" s="64" t="s">
        <v>1244</v>
      </c>
      <c r="K6129" s="64" t="s">
        <v>2278</v>
      </c>
      <c r="L6129" s="64" t="s">
        <v>2415</v>
      </c>
      <c r="M6129" s="64" t="s">
        <v>2281</v>
      </c>
      <c r="N6129" s="64">
        <v>6.6</v>
      </c>
    </row>
    <row r="6130" spans="10:14" x14ac:dyDescent="0.25">
      <c r="J6130" s="64" t="s">
        <v>1244</v>
      </c>
      <c r="K6130" s="64" t="s">
        <v>2278</v>
      </c>
      <c r="L6130" s="64" t="s">
        <v>2415</v>
      </c>
      <c r="M6130" s="64" t="s">
        <v>2282</v>
      </c>
      <c r="N6130" s="64">
        <v>4.0999999999999996</v>
      </c>
    </row>
    <row r="6131" spans="10:14" x14ac:dyDescent="0.25">
      <c r="J6131" s="64" t="s">
        <v>1244</v>
      </c>
      <c r="K6131" s="64" t="s">
        <v>2278</v>
      </c>
      <c r="L6131" s="64" t="s">
        <v>2415</v>
      </c>
      <c r="M6131" s="64" t="s">
        <v>2283</v>
      </c>
      <c r="N6131" s="64">
        <v>3.4</v>
      </c>
    </row>
    <row r="6132" spans="10:14" x14ac:dyDescent="0.25">
      <c r="J6132" s="64" t="s">
        <v>1244</v>
      </c>
      <c r="K6132" s="64" t="s">
        <v>2278</v>
      </c>
      <c r="L6132" s="64" t="s">
        <v>2415</v>
      </c>
      <c r="M6132" s="64" t="s">
        <v>2284</v>
      </c>
      <c r="N6132" s="64">
        <v>2.1</v>
      </c>
    </row>
    <row r="6133" spans="10:14" x14ac:dyDescent="0.25">
      <c r="J6133" s="64" t="s">
        <v>1244</v>
      </c>
      <c r="K6133" s="64" t="s">
        <v>2278</v>
      </c>
      <c r="L6133" s="64" t="s">
        <v>2415</v>
      </c>
      <c r="M6133" s="64" t="s">
        <v>2285</v>
      </c>
      <c r="N6133" s="64">
        <v>1</v>
      </c>
    </row>
    <row r="6134" spans="10:14" x14ac:dyDescent="0.25">
      <c r="J6134" s="64" t="s">
        <v>1244</v>
      </c>
      <c r="K6134" s="64" t="s">
        <v>2278</v>
      </c>
      <c r="L6134" s="64" t="s">
        <v>2416</v>
      </c>
      <c r="M6134" s="64" t="s">
        <v>2279</v>
      </c>
      <c r="N6134" s="64">
        <v>6.2</v>
      </c>
    </row>
    <row r="6135" spans="10:14" x14ac:dyDescent="0.25">
      <c r="J6135" s="64" t="s">
        <v>1244</v>
      </c>
      <c r="K6135" s="64" t="s">
        <v>2278</v>
      </c>
      <c r="L6135" s="64" t="s">
        <v>2416</v>
      </c>
      <c r="M6135" s="64" t="s">
        <v>2280</v>
      </c>
      <c r="N6135" s="64">
        <v>5.8</v>
      </c>
    </row>
    <row r="6136" spans="10:14" x14ac:dyDescent="0.25">
      <c r="J6136" s="64" t="s">
        <v>1244</v>
      </c>
      <c r="K6136" s="64" t="s">
        <v>2278</v>
      </c>
      <c r="L6136" s="64" t="s">
        <v>2416</v>
      </c>
      <c r="M6136" s="64" t="s">
        <v>2281</v>
      </c>
      <c r="N6136" s="64">
        <v>4.9000000000000004</v>
      </c>
    </row>
    <row r="6137" spans="10:14" x14ac:dyDescent="0.25">
      <c r="J6137" s="64" t="s">
        <v>1244</v>
      </c>
      <c r="K6137" s="64" t="s">
        <v>2278</v>
      </c>
      <c r="L6137" s="64" t="s">
        <v>2416</v>
      </c>
      <c r="M6137" s="64" t="s">
        <v>2282</v>
      </c>
      <c r="N6137" s="64">
        <v>4.2</v>
      </c>
    </row>
    <row r="6138" spans="10:14" x14ac:dyDescent="0.25">
      <c r="J6138" s="64" t="s">
        <v>1244</v>
      </c>
      <c r="K6138" s="64" t="s">
        <v>2278</v>
      </c>
      <c r="L6138" s="64" t="s">
        <v>2416</v>
      </c>
      <c r="M6138" s="64" t="s">
        <v>2283</v>
      </c>
      <c r="N6138" s="64">
        <v>3</v>
      </c>
    </row>
    <row r="6139" spans="10:14" x14ac:dyDescent="0.25">
      <c r="J6139" s="64" t="s">
        <v>1244</v>
      </c>
      <c r="K6139" s="64" t="s">
        <v>2278</v>
      </c>
      <c r="L6139" s="64" t="s">
        <v>2416</v>
      </c>
      <c r="M6139" s="64" t="s">
        <v>2284</v>
      </c>
      <c r="N6139" s="64">
        <v>2</v>
      </c>
    </row>
    <row r="6140" spans="10:14" x14ac:dyDescent="0.25">
      <c r="J6140" s="64" t="s">
        <v>1244</v>
      </c>
      <c r="K6140" s="64" t="s">
        <v>2278</v>
      </c>
      <c r="L6140" s="64" t="s">
        <v>2416</v>
      </c>
      <c r="M6140" s="64" t="s">
        <v>2285</v>
      </c>
      <c r="N6140" s="64">
        <v>1</v>
      </c>
    </row>
    <row r="6141" spans="10:14" x14ac:dyDescent="0.25">
      <c r="J6141" s="64" t="s">
        <v>1244</v>
      </c>
      <c r="K6141" s="64" t="s">
        <v>2278</v>
      </c>
      <c r="L6141" s="64" t="s">
        <v>83</v>
      </c>
      <c r="M6141" s="64" t="s">
        <v>2279</v>
      </c>
      <c r="N6141" s="64">
        <v>70</v>
      </c>
    </row>
    <row r="6142" spans="10:14" x14ac:dyDescent="0.25">
      <c r="J6142" s="64" t="s">
        <v>1244</v>
      </c>
      <c r="K6142" s="64" t="s">
        <v>2278</v>
      </c>
      <c r="L6142" s="64" t="s">
        <v>83</v>
      </c>
      <c r="M6142" s="64" t="s">
        <v>2280</v>
      </c>
      <c r="N6142" s="64">
        <v>6.1</v>
      </c>
    </row>
    <row r="6143" spans="10:14" x14ac:dyDescent="0.25">
      <c r="J6143" s="64" t="s">
        <v>1244</v>
      </c>
      <c r="K6143" s="64" t="s">
        <v>2278</v>
      </c>
      <c r="L6143" s="64" t="s">
        <v>83</v>
      </c>
      <c r="M6143" s="64" t="s">
        <v>2281</v>
      </c>
      <c r="N6143" s="64">
        <v>5.2</v>
      </c>
    </row>
    <row r="6144" spans="10:14" x14ac:dyDescent="0.25">
      <c r="J6144" s="64" t="s">
        <v>1244</v>
      </c>
      <c r="K6144" s="64" t="s">
        <v>2278</v>
      </c>
      <c r="L6144" s="64" t="s">
        <v>83</v>
      </c>
      <c r="M6144" s="64" t="s">
        <v>2282</v>
      </c>
      <c r="N6144" s="64">
        <v>4.2</v>
      </c>
    </row>
    <row r="6145" spans="10:14" x14ac:dyDescent="0.25">
      <c r="J6145" s="64" t="s">
        <v>1244</v>
      </c>
      <c r="K6145" s="64" t="s">
        <v>2278</v>
      </c>
      <c r="L6145" s="64" t="s">
        <v>83</v>
      </c>
      <c r="M6145" s="64" t="s">
        <v>2283</v>
      </c>
      <c r="N6145" s="64">
        <v>3</v>
      </c>
    </row>
    <row r="6146" spans="10:14" x14ac:dyDescent="0.25">
      <c r="J6146" s="64" t="s">
        <v>1244</v>
      </c>
      <c r="K6146" s="64" t="s">
        <v>2278</v>
      </c>
      <c r="L6146" s="64" t="s">
        <v>83</v>
      </c>
      <c r="M6146" s="64" t="s">
        <v>2284</v>
      </c>
      <c r="N6146" s="64">
        <v>2</v>
      </c>
    </row>
    <row r="6147" spans="10:14" x14ac:dyDescent="0.25">
      <c r="J6147" s="64" t="s">
        <v>1244</v>
      </c>
      <c r="K6147" s="64" t="s">
        <v>2278</v>
      </c>
      <c r="L6147" s="64" t="s">
        <v>83</v>
      </c>
      <c r="M6147" s="64" t="s">
        <v>2285</v>
      </c>
      <c r="N6147" s="64">
        <v>1</v>
      </c>
    </row>
    <row r="6148" spans="10:14" x14ac:dyDescent="0.25">
      <c r="J6148" s="64" t="s">
        <v>2286</v>
      </c>
      <c r="K6148" s="64" t="s">
        <v>2287</v>
      </c>
      <c r="L6148" s="64" t="s">
        <v>2288</v>
      </c>
      <c r="M6148" s="64">
        <v>0</v>
      </c>
      <c r="N6148" s="64">
        <v>15.9</v>
      </c>
    </row>
    <row r="6149" spans="10:14" x14ac:dyDescent="0.25">
      <c r="J6149" s="64" t="s">
        <v>2286</v>
      </c>
      <c r="K6149" s="64" t="s">
        <v>2289</v>
      </c>
      <c r="L6149" s="64" t="s">
        <v>2290</v>
      </c>
      <c r="M6149" s="64">
        <v>0</v>
      </c>
      <c r="N6149" s="64">
        <v>26</v>
      </c>
    </row>
    <row r="6150" spans="10:14" x14ac:dyDescent="0.25">
      <c r="J6150" s="64" t="s">
        <v>2286</v>
      </c>
      <c r="K6150" s="64" t="s">
        <v>2291</v>
      </c>
      <c r="L6150" s="64" t="s">
        <v>2292</v>
      </c>
      <c r="M6150" s="64">
        <v>0</v>
      </c>
      <c r="N6150" s="64">
        <v>41.7</v>
      </c>
    </row>
    <row r="6151" spans="10:14" x14ac:dyDescent="0.25">
      <c r="J6151" s="64" t="s">
        <v>2286</v>
      </c>
      <c r="K6151" s="64" t="s">
        <v>2293</v>
      </c>
      <c r="L6151" s="64" t="s">
        <v>2294</v>
      </c>
      <c r="M6151" s="64">
        <v>0</v>
      </c>
      <c r="N6151" s="64">
        <v>71.900000000000006</v>
      </c>
    </row>
    <row r="6152" spans="10:14" x14ac:dyDescent="0.25">
      <c r="J6152" s="64" t="s">
        <v>2286</v>
      </c>
      <c r="K6152" s="64" t="s">
        <v>2295</v>
      </c>
      <c r="L6152" s="64" t="s">
        <v>2296</v>
      </c>
      <c r="M6152" s="64">
        <v>0</v>
      </c>
      <c r="N6152" s="64">
        <v>5.3</v>
      </c>
    </row>
    <row r="6153" spans="10:14" x14ac:dyDescent="0.25">
      <c r="J6153" s="64" t="s">
        <v>2286</v>
      </c>
      <c r="K6153" s="64" t="s">
        <v>2297</v>
      </c>
      <c r="L6153" s="64" t="s">
        <v>2288</v>
      </c>
      <c r="M6153" s="64">
        <v>0</v>
      </c>
      <c r="N6153" s="64">
        <v>9.1999999999999993</v>
      </c>
    </row>
    <row r="6154" spans="10:14" x14ac:dyDescent="0.25">
      <c r="J6154" s="64" t="s">
        <v>2286</v>
      </c>
      <c r="K6154" s="64" t="s">
        <v>2298</v>
      </c>
      <c r="L6154" s="64" t="s">
        <v>2290</v>
      </c>
      <c r="M6154" s="64">
        <v>0</v>
      </c>
      <c r="N6154" s="64">
        <v>15.9</v>
      </c>
    </row>
    <row r="6155" spans="10:14" x14ac:dyDescent="0.25">
      <c r="J6155" s="64" t="s">
        <v>2286</v>
      </c>
      <c r="K6155" s="64" t="s">
        <v>2299</v>
      </c>
      <c r="L6155" s="64" t="s">
        <v>2292</v>
      </c>
      <c r="M6155" s="64">
        <v>0</v>
      </c>
      <c r="N6155" s="64">
        <v>26</v>
      </c>
    </row>
    <row r="6156" spans="10:14" x14ac:dyDescent="0.25">
      <c r="J6156" s="64" t="s">
        <v>2286</v>
      </c>
      <c r="K6156" s="64" t="s">
        <v>2300</v>
      </c>
      <c r="L6156" s="64" t="s">
        <v>2294</v>
      </c>
      <c r="M6156" s="64">
        <v>0</v>
      </c>
      <c r="N6156" s="64">
        <v>41.7</v>
      </c>
    </row>
    <row r="6157" spans="10:14" x14ac:dyDescent="0.25">
      <c r="J6157" s="64" t="s">
        <v>2286</v>
      </c>
      <c r="K6157" s="64" t="s">
        <v>2301</v>
      </c>
      <c r="L6157" s="64" t="s">
        <v>2302</v>
      </c>
      <c r="M6157" s="64" t="s">
        <v>2303</v>
      </c>
      <c r="N6157" s="64">
        <v>5.6</v>
      </c>
    </row>
    <row r="6158" spans="10:14" x14ac:dyDescent="0.25">
      <c r="J6158" s="64" t="s">
        <v>2286</v>
      </c>
      <c r="K6158" s="64" t="s">
        <v>2301</v>
      </c>
      <c r="L6158" s="64" t="s">
        <v>2302</v>
      </c>
      <c r="M6158" s="64" t="s">
        <v>2304</v>
      </c>
      <c r="N6158" s="64">
        <v>7.5</v>
      </c>
    </row>
    <row r="6159" spans="10:14" x14ac:dyDescent="0.25">
      <c r="J6159" s="64" t="s">
        <v>2286</v>
      </c>
      <c r="K6159" s="64" t="s">
        <v>2301</v>
      </c>
      <c r="L6159" s="64" t="s">
        <v>2302</v>
      </c>
      <c r="M6159" s="64" t="s">
        <v>2305</v>
      </c>
      <c r="N6159" s="64">
        <v>8.8000000000000007</v>
      </c>
    </row>
    <row r="6160" spans="10:14" x14ac:dyDescent="0.25">
      <c r="J6160" s="64" t="s">
        <v>2286</v>
      </c>
      <c r="K6160" s="64" t="s">
        <v>2301</v>
      </c>
      <c r="L6160" s="64" t="s">
        <v>2302</v>
      </c>
      <c r="M6160" s="64" t="s">
        <v>2306</v>
      </c>
      <c r="N6160" s="64">
        <v>8.8000000000000007</v>
      </c>
    </row>
    <row r="6161" spans="10:14" x14ac:dyDescent="0.25">
      <c r="J6161" s="64" t="s">
        <v>2286</v>
      </c>
      <c r="K6161" s="64" t="s">
        <v>2301</v>
      </c>
      <c r="L6161" s="64" t="s">
        <v>2307</v>
      </c>
      <c r="M6161" s="64" t="s">
        <v>2303</v>
      </c>
      <c r="N6161" s="64">
        <v>7.1</v>
      </c>
    </row>
    <row r="6162" spans="10:14" x14ac:dyDescent="0.25">
      <c r="J6162" s="64" t="s">
        <v>2286</v>
      </c>
      <c r="K6162" s="64" t="s">
        <v>2301</v>
      </c>
      <c r="L6162" s="64" t="s">
        <v>2307</v>
      </c>
      <c r="M6162" s="64" t="s">
        <v>2304</v>
      </c>
      <c r="N6162" s="64">
        <v>9.6</v>
      </c>
    </row>
    <row r="6163" spans="10:14" x14ac:dyDescent="0.25">
      <c r="J6163" s="64" t="s">
        <v>2286</v>
      </c>
      <c r="K6163" s="64" t="s">
        <v>2301</v>
      </c>
      <c r="L6163" s="64" t="s">
        <v>2307</v>
      </c>
      <c r="M6163" s="64" t="s">
        <v>2305</v>
      </c>
      <c r="N6163" s="64">
        <v>11.7</v>
      </c>
    </row>
    <row r="6164" spans="10:14" x14ac:dyDescent="0.25">
      <c r="J6164" s="64" t="s">
        <v>2286</v>
      </c>
      <c r="K6164" s="64" t="s">
        <v>2301</v>
      </c>
      <c r="L6164" s="64" t="s">
        <v>2307</v>
      </c>
      <c r="M6164" s="64" t="s">
        <v>2306</v>
      </c>
      <c r="N6164" s="64">
        <v>13.4</v>
      </c>
    </row>
    <row r="6165" spans="10:14" x14ac:dyDescent="0.25">
      <c r="J6165" s="64" t="s">
        <v>2286</v>
      </c>
      <c r="K6165" s="64" t="s">
        <v>2301</v>
      </c>
      <c r="L6165" s="64" t="s">
        <v>2308</v>
      </c>
      <c r="M6165" s="64" t="s">
        <v>2303</v>
      </c>
      <c r="N6165" s="64">
        <v>8.1</v>
      </c>
    </row>
    <row r="6166" spans="10:14" x14ac:dyDescent="0.25">
      <c r="J6166" s="64" t="s">
        <v>2286</v>
      </c>
      <c r="K6166" s="64" t="s">
        <v>2301</v>
      </c>
      <c r="L6166" s="64" t="s">
        <v>2308</v>
      </c>
      <c r="M6166" s="64" t="s">
        <v>2304</v>
      </c>
      <c r="N6166" s="64">
        <v>11.4</v>
      </c>
    </row>
    <row r="6167" spans="10:14" x14ac:dyDescent="0.25">
      <c r="J6167" s="64" t="s">
        <v>2286</v>
      </c>
      <c r="K6167" s="64" t="s">
        <v>2301</v>
      </c>
      <c r="L6167" s="64" t="s">
        <v>2308</v>
      </c>
      <c r="M6167" s="64" t="s">
        <v>2305</v>
      </c>
      <c r="N6167" s="64">
        <v>14.9</v>
      </c>
    </row>
    <row r="6168" spans="10:14" x14ac:dyDescent="0.25">
      <c r="J6168" s="64" t="s">
        <v>2286</v>
      </c>
      <c r="K6168" s="64" t="s">
        <v>2301</v>
      </c>
      <c r="L6168" s="64" t="s">
        <v>2308</v>
      </c>
      <c r="M6168" s="64" t="s">
        <v>2306</v>
      </c>
      <c r="N6168" s="64">
        <v>17.5</v>
      </c>
    </row>
    <row r="6169" spans="10:14" x14ac:dyDescent="0.25">
      <c r="J6169" s="64" t="s">
        <v>2286</v>
      </c>
      <c r="K6169" s="64" t="s">
        <v>2301</v>
      </c>
      <c r="L6169" s="64" t="s">
        <v>2309</v>
      </c>
      <c r="M6169" s="64" t="s">
        <v>2303</v>
      </c>
      <c r="N6169" s="64">
        <v>12.2</v>
      </c>
    </row>
    <row r="6170" spans="10:14" x14ac:dyDescent="0.25">
      <c r="J6170" s="64" t="s">
        <v>2286</v>
      </c>
      <c r="K6170" s="64" t="s">
        <v>2301</v>
      </c>
      <c r="L6170" s="64" t="s">
        <v>2309</v>
      </c>
      <c r="M6170" s="64" t="s">
        <v>2304</v>
      </c>
      <c r="N6170" s="64">
        <v>18.2</v>
      </c>
    </row>
    <row r="6171" spans="10:14" x14ac:dyDescent="0.25">
      <c r="J6171" s="64" t="s">
        <v>2286</v>
      </c>
      <c r="K6171" s="64" t="s">
        <v>2301</v>
      </c>
      <c r="L6171" s="64" t="s">
        <v>2309</v>
      </c>
      <c r="M6171" s="64" t="s">
        <v>2305</v>
      </c>
      <c r="N6171" s="64">
        <v>23.2</v>
      </c>
    </row>
    <row r="6172" spans="10:14" x14ac:dyDescent="0.25">
      <c r="J6172" s="64" t="s">
        <v>2286</v>
      </c>
      <c r="K6172" s="64" t="s">
        <v>2301</v>
      </c>
      <c r="L6172" s="64" t="s">
        <v>2309</v>
      </c>
      <c r="M6172" s="64" t="s">
        <v>2306</v>
      </c>
      <c r="N6172" s="64">
        <v>28.3</v>
      </c>
    </row>
    <row r="6173" spans="10:14" x14ac:dyDescent="0.25">
      <c r="J6173" s="64" t="s">
        <v>2286</v>
      </c>
      <c r="K6173" s="64" t="s">
        <v>2301</v>
      </c>
      <c r="L6173" s="64" t="s">
        <v>2310</v>
      </c>
      <c r="M6173" s="64" t="s">
        <v>2303</v>
      </c>
      <c r="N6173" s="64">
        <v>13.4</v>
      </c>
    </row>
    <row r="6174" spans="10:14" x14ac:dyDescent="0.25">
      <c r="J6174" s="64" t="s">
        <v>2286</v>
      </c>
      <c r="K6174" s="64" t="s">
        <v>2301</v>
      </c>
      <c r="L6174" s="64" t="s">
        <v>2310</v>
      </c>
      <c r="M6174" s="64" t="s">
        <v>2304</v>
      </c>
      <c r="N6174" s="64">
        <v>19.600000000000001</v>
      </c>
    </row>
    <row r="6175" spans="10:14" x14ac:dyDescent="0.25">
      <c r="J6175" s="64" t="s">
        <v>2286</v>
      </c>
      <c r="K6175" s="64" t="s">
        <v>2301</v>
      </c>
      <c r="L6175" s="64" t="s">
        <v>2310</v>
      </c>
      <c r="M6175" s="64" t="s">
        <v>2305</v>
      </c>
      <c r="N6175" s="64">
        <v>26.4</v>
      </c>
    </row>
    <row r="6176" spans="10:14" x14ac:dyDescent="0.25">
      <c r="J6176" s="64" t="s">
        <v>2286</v>
      </c>
      <c r="K6176" s="64" t="s">
        <v>2301</v>
      </c>
      <c r="L6176" s="64" t="s">
        <v>2310</v>
      </c>
      <c r="M6176" s="64" t="s">
        <v>2306</v>
      </c>
      <c r="N6176" s="64">
        <v>32.200000000000003</v>
      </c>
    </row>
    <row r="6177" spans="10:14" x14ac:dyDescent="0.25">
      <c r="J6177" s="64" t="s">
        <v>2286</v>
      </c>
      <c r="K6177" s="64" t="s">
        <v>2321</v>
      </c>
      <c r="L6177" s="64" t="s">
        <v>2312</v>
      </c>
      <c r="M6177" s="64">
        <v>0</v>
      </c>
      <c r="N6177" s="64">
        <v>4.5999999999999996</v>
      </c>
    </row>
    <row r="6178" spans="10:14" x14ac:dyDescent="0.25">
      <c r="J6178" s="64" t="s">
        <v>2286</v>
      </c>
      <c r="K6178" s="64" t="s">
        <v>2322</v>
      </c>
      <c r="L6178" s="64" t="s">
        <v>2314</v>
      </c>
      <c r="M6178" s="64">
        <v>0</v>
      </c>
      <c r="N6178" s="64">
        <v>4.5999999999999996</v>
      </c>
    </row>
    <row r="6179" spans="10:14" x14ac:dyDescent="0.25">
      <c r="J6179" s="64" t="s">
        <v>2286</v>
      </c>
      <c r="K6179" s="64" t="s">
        <v>2323</v>
      </c>
      <c r="L6179" s="64" t="s">
        <v>2316</v>
      </c>
      <c r="M6179" s="64">
        <v>0</v>
      </c>
      <c r="N6179" s="64">
        <v>7.8</v>
      </c>
    </row>
    <row r="6180" spans="10:14" x14ac:dyDescent="0.25">
      <c r="J6180" s="64" t="s">
        <v>2286</v>
      </c>
      <c r="K6180" s="64" t="s">
        <v>2324</v>
      </c>
      <c r="L6180" s="64" t="s">
        <v>2318</v>
      </c>
      <c r="M6180" s="64">
        <v>0</v>
      </c>
      <c r="N6180" s="64">
        <v>14.4</v>
      </c>
    </row>
    <row r="6181" spans="10:14" x14ac:dyDescent="0.25">
      <c r="J6181" s="64" t="s">
        <v>2286</v>
      </c>
      <c r="K6181" s="64" t="s">
        <v>2325</v>
      </c>
      <c r="L6181" s="64" t="s">
        <v>2320</v>
      </c>
      <c r="M6181" s="64">
        <v>0</v>
      </c>
      <c r="N6181" s="64">
        <v>23.5</v>
      </c>
    </row>
    <row r="6182" spans="10:14" x14ac:dyDescent="0.25">
      <c r="J6182" s="64" t="s">
        <v>2286</v>
      </c>
      <c r="K6182" s="64" t="s">
        <v>2326</v>
      </c>
      <c r="L6182" s="64" t="s">
        <v>2312</v>
      </c>
      <c r="M6182" s="64">
        <v>0</v>
      </c>
      <c r="N6182" s="64">
        <v>4.4000000000000004</v>
      </c>
    </row>
    <row r="6183" spans="10:14" x14ac:dyDescent="0.25">
      <c r="J6183" s="64" t="s">
        <v>2286</v>
      </c>
      <c r="K6183" s="64" t="s">
        <v>2327</v>
      </c>
      <c r="L6183" s="64" t="s">
        <v>2314</v>
      </c>
      <c r="M6183" s="64">
        <v>0</v>
      </c>
      <c r="N6183" s="64">
        <v>4.4000000000000004</v>
      </c>
    </row>
    <row r="6184" spans="10:14" x14ac:dyDescent="0.25">
      <c r="J6184" s="64" t="s">
        <v>2286</v>
      </c>
      <c r="K6184" s="64" t="s">
        <v>2328</v>
      </c>
      <c r="L6184" s="64" t="s">
        <v>2316</v>
      </c>
      <c r="M6184" s="64">
        <v>0</v>
      </c>
      <c r="N6184" s="64">
        <v>8.1</v>
      </c>
    </row>
    <row r="6185" spans="10:14" x14ac:dyDescent="0.25">
      <c r="J6185" s="64" t="s">
        <v>2286</v>
      </c>
      <c r="K6185" s="64" t="s">
        <v>2329</v>
      </c>
      <c r="L6185" s="64" t="s">
        <v>2318</v>
      </c>
      <c r="M6185" s="64">
        <v>0</v>
      </c>
      <c r="N6185" s="64">
        <v>14.6</v>
      </c>
    </row>
    <row r="6186" spans="10:14" x14ac:dyDescent="0.25">
      <c r="J6186" s="64" t="s">
        <v>2286</v>
      </c>
      <c r="K6186" s="64" t="s">
        <v>2330</v>
      </c>
      <c r="L6186" s="64" t="s">
        <v>2320</v>
      </c>
      <c r="M6186" s="64">
        <v>0</v>
      </c>
      <c r="N6186" s="64">
        <v>22.9</v>
      </c>
    </row>
    <row r="6187" spans="10:14" x14ac:dyDescent="0.25">
      <c r="J6187" s="64" t="s">
        <v>2286</v>
      </c>
      <c r="K6187" s="64" t="s">
        <v>2331</v>
      </c>
      <c r="L6187" s="64" t="s">
        <v>2332</v>
      </c>
      <c r="M6187" s="64">
        <v>0</v>
      </c>
      <c r="N6187" s="64">
        <v>37.299999999999997</v>
      </c>
    </row>
    <row r="6188" spans="10:14" x14ac:dyDescent="0.25">
      <c r="J6188" s="64" t="s">
        <v>2286</v>
      </c>
      <c r="K6188" s="64" t="s">
        <v>2331</v>
      </c>
      <c r="L6188" s="64" t="s">
        <v>2333</v>
      </c>
      <c r="M6188" s="64">
        <v>0</v>
      </c>
      <c r="N6188" s="64">
        <v>62.8</v>
      </c>
    </row>
    <row r="6189" spans="10:14" x14ac:dyDescent="0.25">
      <c r="J6189" s="64" t="s">
        <v>2286</v>
      </c>
      <c r="K6189" s="64" t="s">
        <v>2334</v>
      </c>
      <c r="L6189" s="64" t="s">
        <v>2296</v>
      </c>
      <c r="M6189" s="64">
        <v>0</v>
      </c>
      <c r="N6189" s="64">
        <v>5.3</v>
      </c>
    </row>
    <row r="6190" spans="10:14" x14ac:dyDescent="0.25">
      <c r="J6190" s="64" t="s">
        <v>2286</v>
      </c>
      <c r="K6190" s="64" t="s">
        <v>2335</v>
      </c>
      <c r="L6190" s="64" t="s">
        <v>2288</v>
      </c>
      <c r="M6190" s="64">
        <v>0</v>
      </c>
      <c r="N6190" s="64">
        <v>9.1999999999999993</v>
      </c>
    </row>
    <row r="6191" spans="10:14" x14ac:dyDescent="0.25">
      <c r="J6191" s="64" t="s">
        <v>2286</v>
      </c>
      <c r="K6191" s="64" t="s">
        <v>2336</v>
      </c>
      <c r="L6191" s="64" t="s">
        <v>2290</v>
      </c>
      <c r="M6191" s="64">
        <v>0</v>
      </c>
      <c r="N6191" s="64">
        <v>15.9</v>
      </c>
    </row>
    <row r="6192" spans="10:14" x14ac:dyDescent="0.25">
      <c r="J6192" s="64" t="s">
        <v>2286</v>
      </c>
      <c r="K6192" s="64" t="s">
        <v>2337</v>
      </c>
      <c r="L6192" s="64" t="s">
        <v>2292</v>
      </c>
      <c r="M6192" s="64">
        <v>0</v>
      </c>
      <c r="N6192" s="64">
        <v>26</v>
      </c>
    </row>
    <row r="6193" spans="10:14" x14ac:dyDescent="0.25">
      <c r="J6193" s="64" t="s">
        <v>2286</v>
      </c>
      <c r="K6193" s="64" t="s">
        <v>2338</v>
      </c>
      <c r="L6193" s="64" t="s">
        <v>2294</v>
      </c>
      <c r="M6193" s="64">
        <v>0</v>
      </c>
      <c r="N6193" s="64">
        <v>41.7</v>
      </c>
    </row>
    <row r="6194" spans="10:14" x14ac:dyDescent="0.25">
      <c r="J6194" s="64" t="s">
        <v>2286</v>
      </c>
      <c r="K6194" s="64" t="s">
        <v>2339</v>
      </c>
      <c r="L6194" s="64" t="s">
        <v>2416</v>
      </c>
      <c r="M6194" s="64">
        <v>0</v>
      </c>
      <c r="N6194" s="64">
        <v>4.3</v>
      </c>
    </row>
    <row r="6195" spans="10:14" x14ac:dyDescent="0.25">
      <c r="J6195" s="64" t="s">
        <v>2286</v>
      </c>
      <c r="K6195" s="64" t="s">
        <v>2340</v>
      </c>
      <c r="L6195" s="64" t="s">
        <v>83</v>
      </c>
      <c r="M6195" s="64">
        <v>0</v>
      </c>
      <c r="N6195" s="64">
        <v>7.5</v>
      </c>
    </row>
    <row r="6196" spans="10:14" x14ac:dyDescent="0.25">
      <c r="J6196" s="64" t="s">
        <v>2286</v>
      </c>
      <c r="K6196" s="64" t="s">
        <v>2341</v>
      </c>
      <c r="L6196" s="64" t="s">
        <v>2412</v>
      </c>
      <c r="M6196" s="64">
        <v>0</v>
      </c>
      <c r="N6196" s="64">
        <v>13.3</v>
      </c>
    </row>
    <row r="6197" spans="10:14" x14ac:dyDescent="0.25">
      <c r="J6197" s="64" t="s">
        <v>2286</v>
      </c>
      <c r="K6197" s="64" t="s">
        <v>2342</v>
      </c>
      <c r="L6197" s="64" t="s">
        <v>2413</v>
      </c>
      <c r="M6197" s="64">
        <v>0</v>
      </c>
      <c r="N6197" s="64">
        <v>21.7</v>
      </c>
    </row>
    <row r="6198" spans="10:14" x14ac:dyDescent="0.25">
      <c r="J6198" s="64" t="s">
        <v>2286</v>
      </c>
      <c r="K6198" s="64" t="s">
        <v>2343</v>
      </c>
      <c r="L6198" s="64" t="s">
        <v>2414</v>
      </c>
      <c r="M6198" s="64">
        <v>0</v>
      </c>
      <c r="N6198" s="64">
        <v>34.6</v>
      </c>
    </row>
    <row r="6199" spans="10:14" x14ac:dyDescent="0.25">
      <c r="J6199" s="64" t="s">
        <v>2286</v>
      </c>
      <c r="K6199" s="64" t="s">
        <v>2344</v>
      </c>
      <c r="L6199" s="64" t="s">
        <v>2418</v>
      </c>
      <c r="M6199" s="64">
        <v>0</v>
      </c>
      <c r="N6199" s="64">
        <v>56.5</v>
      </c>
    </row>
    <row r="6200" spans="10:14" x14ac:dyDescent="0.25">
      <c r="J6200" s="64" t="s">
        <v>2286</v>
      </c>
      <c r="K6200" s="64" t="s">
        <v>2345</v>
      </c>
      <c r="L6200" s="64" t="s">
        <v>2419</v>
      </c>
      <c r="M6200" s="64">
        <v>0</v>
      </c>
      <c r="N6200" s="64">
        <v>105.5</v>
      </c>
    </row>
    <row r="6201" spans="10:14" x14ac:dyDescent="0.25">
      <c r="J6201" s="64" t="s">
        <v>2286</v>
      </c>
      <c r="K6201" s="64" t="s">
        <v>2346</v>
      </c>
      <c r="L6201" s="64" t="s">
        <v>2416</v>
      </c>
      <c r="M6201" s="64">
        <v>0</v>
      </c>
      <c r="N6201" s="64">
        <v>4.3</v>
      </c>
    </row>
    <row r="6202" spans="10:14" x14ac:dyDescent="0.25">
      <c r="J6202" s="64" t="s">
        <v>2286</v>
      </c>
      <c r="K6202" s="64" t="s">
        <v>2347</v>
      </c>
      <c r="L6202" s="64" t="s">
        <v>83</v>
      </c>
      <c r="M6202" s="64">
        <v>0</v>
      </c>
      <c r="N6202" s="64">
        <v>7.5</v>
      </c>
    </row>
    <row r="6203" spans="10:14" x14ac:dyDescent="0.25">
      <c r="J6203" s="64" t="s">
        <v>2286</v>
      </c>
      <c r="K6203" s="64" t="s">
        <v>2348</v>
      </c>
      <c r="L6203" s="64" t="s">
        <v>2412</v>
      </c>
      <c r="M6203" s="64">
        <v>0</v>
      </c>
      <c r="N6203" s="64">
        <v>13.3</v>
      </c>
    </row>
    <row r="6204" spans="10:14" x14ac:dyDescent="0.25">
      <c r="J6204" s="64" t="s">
        <v>2286</v>
      </c>
      <c r="K6204" s="64" t="s">
        <v>2349</v>
      </c>
      <c r="L6204" s="64" t="s">
        <v>2413</v>
      </c>
      <c r="M6204" s="64">
        <v>0</v>
      </c>
      <c r="N6204" s="64">
        <v>21.7</v>
      </c>
    </row>
    <row r="6205" spans="10:14" x14ac:dyDescent="0.25">
      <c r="J6205" s="64" t="s">
        <v>2286</v>
      </c>
      <c r="K6205" s="64" t="s">
        <v>2350</v>
      </c>
      <c r="L6205" s="64" t="s">
        <v>2414</v>
      </c>
      <c r="M6205" s="64">
        <v>0</v>
      </c>
      <c r="N6205" s="64">
        <v>34.6</v>
      </c>
    </row>
    <row r="6206" spans="10:14" x14ac:dyDescent="0.25">
      <c r="J6206" s="64" t="s">
        <v>2286</v>
      </c>
      <c r="K6206" s="64" t="s">
        <v>2351</v>
      </c>
      <c r="L6206" s="64" t="s">
        <v>2418</v>
      </c>
      <c r="M6206" s="64">
        <v>0</v>
      </c>
      <c r="N6206" s="64">
        <v>56.5</v>
      </c>
    </row>
    <row r="6207" spans="10:14" x14ac:dyDescent="0.25">
      <c r="J6207" s="64" t="s">
        <v>2286</v>
      </c>
      <c r="K6207" s="64" t="s">
        <v>2352</v>
      </c>
      <c r="L6207" s="64" t="s">
        <v>2419</v>
      </c>
      <c r="M6207" s="64">
        <v>0</v>
      </c>
      <c r="N6207" s="64">
        <v>105.5</v>
      </c>
    </row>
    <row r="6208" spans="10:14" x14ac:dyDescent="0.25">
      <c r="J6208" s="64" t="s">
        <v>2286</v>
      </c>
      <c r="K6208" s="64" t="s">
        <v>2353</v>
      </c>
      <c r="L6208" s="64" t="s">
        <v>2354</v>
      </c>
      <c r="M6208" s="64">
        <v>1</v>
      </c>
      <c r="N6208" s="64">
        <v>2.7</v>
      </c>
    </row>
    <row r="6209" spans="10:14" x14ac:dyDescent="0.25">
      <c r="J6209" s="64" t="s">
        <v>2286</v>
      </c>
      <c r="K6209" s="64" t="s">
        <v>2353</v>
      </c>
      <c r="L6209" s="64" t="s">
        <v>2354</v>
      </c>
      <c r="M6209" s="64">
        <v>2</v>
      </c>
      <c r="N6209" s="64">
        <v>2.4</v>
      </c>
    </row>
    <row r="6210" spans="10:14" x14ac:dyDescent="0.25">
      <c r="J6210" s="64" t="s">
        <v>2286</v>
      </c>
      <c r="K6210" s="64" t="s">
        <v>2353</v>
      </c>
      <c r="L6210" s="64" t="s">
        <v>2354</v>
      </c>
      <c r="M6210" s="64">
        <v>3</v>
      </c>
      <c r="N6210" s="64">
        <v>2.2000000000000002</v>
      </c>
    </row>
    <row r="6211" spans="10:14" x14ac:dyDescent="0.25">
      <c r="J6211" s="64" t="s">
        <v>2286</v>
      </c>
      <c r="K6211" s="64" t="s">
        <v>2353</v>
      </c>
      <c r="L6211" s="64" t="s">
        <v>2354</v>
      </c>
      <c r="M6211" s="64">
        <v>4</v>
      </c>
      <c r="N6211" s="64">
        <v>1.9</v>
      </c>
    </row>
    <row r="6212" spans="10:14" x14ac:dyDescent="0.25">
      <c r="J6212" s="64" t="s">
        <v>2286</v>
      </c>
      <c r="K6212" s="64" t="s">
        <v>2353</v>
      </c>
      <c r="L6212" s="64" t="s">
        <v>2354</v>
      </c>
      <c r="M6212" s="64">
        <v>5</v>
      </c>
      <c r="N6212" s="64">
        <v>1.6</v>
      </c>
    </row>
    <row r="6213" spans="10:14" x14ac:dyDescent="0.25">
      <c r="J6213" s="64" t="s">
        <v>2286</v>
      </c>
      <c r="K6213" s="64" t="s">
        <v>2353</v>
      </c>
      <c r="L6213" s="64" t="s">
        <v>2355</v>
      </c>
      <c r="M6213" s="64">
        <v>1</v>
      </c>
      <c r="N6213" s="64">
        <v>1.5</v>
      </c>
    </row>
    <row r="6214" spans="10:14" x14ac:dyDescent="0.25">
      <c r="J6214" s="64" t="s">
        <v>2286</v>
      </c>
      <c r="K6214" s="64" t="s">
        <v>2353</v>
      </c>
      <c r="L6214" s="64" t="s">
        <v>2355</v>
      </c>
      <c r="M6214" s="64">
        <v>2</v>
      </c>
      <c r="N6214" s="64">
        <v>1.3</v>
      </c>
    </row>
    <row r="6215" spans="10:14" x14ac:dyDescent="0.25">
      <c r="J6215" s="64" t="s">
        <v>2286</v>
      </c>
      <c r="K6215" s="64" t="s">
        <v>2353</v>
      </c>
      <c r="L6215" s="64" t="s">
        <v>2355</v>
      </c>
      <c r="M6215" s="64">
        <v>3</v>
      </c>
      <c r="N6215" s="64">
        <v>1.2</v>
      </c>
    </row>
    <row r="6216" spans="10:14" x14ac:dyDescent="0.25">
      <c r="J6216" s="64" t="s">
        <v>2286</v>
      </c>
      <c r="K6216" s="64" t="s">
        <v>2353</v>
      </c>
      <c r="L6216" s="64" t="s">
        <v>2355</v>
      </c>
      <c r="M6216" s="64">
        <v>4</v>
      </c>
      <c r="N6216" s="64">
        <v>1.1000000000000001</v>
      </c>
    </row>
    <row r="6217" spans="10:14" x14ac:dyDescent="0.25">
      <c r="J6217" s="64" t="s">
        <v>2286</v>
      </c>
      <c r="K6217" s="64" t="s">
        <v>2353</v>
      </c>
      <c r="L6217" s="64" t="s">
        <v>2355</v>
      </c>
      <c r="M6217" s="64">
        <v>5</v>
      </c>
      <c r="N6217" s="64">
        <v>0.9</v>
      </c>
    </row>
    <row r="6218" spans="10:14" x14ac:dyDescent="0.25">
      <c r="J6218" s="64" t="s">
        <v>2286</v>
      </c>
      <c r="K6218" s="64" t="s">
        <v>2356</v>
      </c>
      <c r="L6218" s="64" t="s">
        <v>2357</v>
      </c>
      <c r="M6218" s="64">
        <v>1</v>
      </c>
      <c r="N6218" s="64">
        <v>4.9000000000000004</v>
      </c>
    </row>
    <row r="6219" spans="10:14" x14ac:dyDescent="0.25">
      <c r="J6219" s="64" t="s">
        <v>2286</v>
      </c>
      <c r="K6219" s="64" t="s">
        <v>2356</v>
      </c>
      <c r="L6219" s="64" t="s">
        <v>2357</v>
      </c>
      <c r="M6219" s="64">
        <v>2</v>
      </c>
      <c r="N6219" s="64">
        <v>4.3</v>
      </c>
    </row>
    <row r="6220" spans="10:14" x14ac:dyDescent="0.25">
      <c r="J6220" s="64" t="s">
        <v>2286</v>
      </c>
      <c r="K6220" s="64" t="s">
        <v>2356</v>
      </c>
      <c r="L6220" s="64" t="s">
        <v>2357</v>
      </c>
      <c r="M6220" s="64">
        <v>3</v>
      </c>
      <c r="N6220" s="64">
        <v>3.8</v>
      </c>
    </row>
    <row r="6221" spans="10:14" x14ac:dyDescent="0.25">
      <c r="J6221" s="64" t="s">
        <v>2286</v>
      </c>
      <c r="K6221" s="64" t="s">
        <v>2356</v>
      </c>
      <c r="L6221" s="64" t="s">
        <v>2357</v>
      </c>
      <c r="M6221" s="64">
        <v>4</v>
      </c>
      <c r="N6221" s="64">
        <v>3.1</v>
      </c>
    </row>
    <row r="6222" spans="10:14" x14ac:dyDescent="0.25">
      <c r="J6222" s="64" t="s">
        <v>2286</v>
      </c>
      <c r="K6222" s="64" t="s">
        <v>2356</v>
      </c>
      <c r="L6222" s="64" t="s">
        <v>2357</v>
      </c>
      <c r="M6222" s="64">
        <v>5</v>
      </c>
      <c r="N6222" s="64">
        <v>2.4</v>
      </c>
    </row>
    <row r="6223" spans="10:14" x14ac:dyDescent="0.25">
      <c r="J6223" s="64" t="s">
        <v>2286</v>
      </c>
      <c r="K6223" s="64" t="s">
        <v>2356</v>
      </c>
      <c r="L6223" s="64" t="s">
        <v>2358</v>
      </c>
      <c r="M6223" s="64">
        <v>1</v>
      </c>
      <c r="N6223" s="64">
        <v>2.6</v>
      </c>
    </row>
    <row r="6224" spans="10:14" x14ac:dyDescent="0.25">
      <c r="J6224" s="64" t="s">
        <v>2286</v>
      </c>
      <c r="K6224" s="64" t="s">
        <v>2356</v>
      </c>
      <c r="L6224" s="64" t="s">
        <v>2358</v>
      </c>
      <c r="M6224" s="64">
        <v>2</v>
      </c>
      <c r="N6224" s="64">
        <v>2.2000000000000002</v>
      </c>
    </row>
    <row r="6225" spans="10:14" x14ac:dyDescent="0.25">
      <c r="J6225" s="64" t="s">
        <v>2286</v>
      </c>
      <c r="K6225" s="64" t="s">
        <v>2356</v>
      </c>
      <c r="L6225" s="64" t="s">
        <v>2358</v>
      </c>
      <c r="M6225" s="64">
        <v>3</v>
      </c>
      <c r="N6225" s="64">
        <v>1.9</v>
      </c>
    </row>
    <row r="6226" spans="10:14" x14ac:dyDescent="0.25">
      <c r="J6226" s="64" t="s">
        <v>2286</v>
      </c>
      <c r="K6226" s="64" t="s">
        <v>2356</v>
      </c>
      <c r="L6226" s="64" t="s">
        <v>2358</v>
      </c>
      <c r="M6226" s="64">
        <v>4</v>
      </c>
      <c r="N6226" s="64">
        <v>1.5</v>
      </c>
    </row>
    <row r="6227" spans="10:14" x14ac:dyDescent="0.25">
      <c r="J6227" s="64" t="s">
        <v>2286</v>
      </c>
      <c r="K6227" s="64" t="s">
        <v>2356</v>
      </c>
      <c r="L6227" s="64" t="s">
        <v>2358</v>
      </c>
      <c r="M6227" s="64">
        <v>5</v>
      </c>
      <c r="N6227" s="64">
        <v>1.2</v>
      </c>
    </row>
    <row r="6228" spans="10:14" x14ac:dyDescent="0.25">
      <c r="J6228" s="64" t="s">
        <v>2286</v>
      </c>
      <c r="K6228" s="64" t="s">
        <v>2359</v>
      </c>
      <c r="L6228" s="64" t="s">
        <v>2360</v>
      </c>
      <c r="M6228" s="64">
        <v>1</v>
      </c>
      <c r="N6228" s="64">
        <v>7.8</v>
      </c>
    </row>
    <row r="6229" spans="10:14" x14ac:dyDescent="0.25">
      <c r="J6229" s="64" t="s">
        <v>2286</v>
      </c>
      <c r="K6229" s="64" t="s">
        <v>2359</v>
      </c>
      <c r="L6229" s="64" t="s">
        <v>2360</v>
      </c>
      <c r="M6229" s="64">
        <v>2</v>
      </c>
      <c r="N6229" s="64">
        <v>6.7</v>
      </c>
    </row>
    <row r="6230" spans="10:14" x14ac:dyDescent="0.25">
      <c r="J6230" s="64" t="s">
        <v>2286</v>
      </c>
      <c r="K6230" s="64" t="s">
        <v>2359</v>
      </c>
      <c r="L6230" s="64" t="s">
        <v>2360</v>
      </c>
      <c r="M6230" s="64">
        <v>3</v>
      </c>
      <c r="N6230" s="64">
        <v>5.8</v>
      </c>
    </row>
    <row r="6231" spans="10:14" x14ac:dyDescent="0.25">
      <c r="J6231" s="64" t="s">
        <v>2286</v>
      </c>
      <c r="K6231" s="64" t="s">
        <v>2359</v>
      </c>
      <c r="L6231" s="64" t="s">
        <v>2360</v>
      </c>
      <c r="M6231" s="64">
        <v>4</v>
      </c>
      <c r="N6231" s="64">
        <v>4.9000000000000004</v>
      </c>
    </row>
    <row r="6232" spans="10:14" x14ac:dyDescent="0.25">
      <c r="J6232" s="64" t="s">
        <v>2286</v>
      </c>
      <c r="K6232" s="64" t="s">
        <v>2359</v>
      </c>
      <c r="L6232" s="64" t="s">
        <v>2360</v>
      </c>
      <c r="M6232" s="64">
        <v>5</v>
      </c>
      <c r="N6232" s="64">
        <v>4.2</v>
      </c>
    </row>
    <row r="6233" spans="10:14" x14ac:dyDescent="0.25">
      <c r="J6233" s="64" t="s">
        <v>2286</v>
      </c>
      <c r="K6233" s="64" t="s">
        <v>2359</v>
      </c>
      <c r="L6233" s="64" t="s">
        <v>2361</v>
      </c>
      <c r="M6233" s="64">
        <v>1</v>
      </c>
      <c r="N6233" s="64">
        <v>4.7</v>
      </c>
    </row>
    <row r="6234" spans="10:14" x14ac:dyDescent="0.25">
      <c r="J6234" s="64" t="s">
        <v>2286</v>
      </c>
      <c r="K6234" s="64" t="s">
        <v>2359</v>
      </c>
      <c r="L6234" s="64" t="s">
        <v>2361</v>
      </c>
      <c r="M6234" s="64">
        <v>2</v>
      </c>
      <c r="N6234" s="64">
        <v>3.7</v>
      </c>
    </row>
    <row r="6235" spans="10:14" x14ac:dyDescent="0.25">
      <c r="J6235" s="64" t="s">
        <v>2286</v>
      </c>
      <c r="K6235" s="64" t="s">
        <v>2359</v>
      </c>
      <c r="L6235" s="64" t="s">
        <v>2361</v>
      </c>
      <c r="M6235" s="64">
        <v>3</v>
      </c>
      <c r="N6235" s="64">
        <v>3.3</v>
      </c>
    </row>
    <row r="6236" spans="10:14" x14ac:dyDescent="0.25">
      <c r="J6236" s="64" t="s">
        <v>2286</v>
      </c>
      <c r="K6236" s="64" t="s">
        <v>2359</v>
      </c>
      <c r="L6236" s="64" t="s">
        <v>2361</v>
      </c>
      <c r="M6236" s="64">
        <v>4</v>
      </c>
      <c r="N6236" s="64">
        <v>2.8</v>
      </c>
    </row>
    <row r="6237" spans="10:14" x14ac:dyDescent="0.25">
      <c r="J6237" s="64" t="s">
        <v>2286</v>
      </c>
      <c r="K6237" s="64" t="s">
        <v>2359</v>
      </c>
      <c r="L6237" s="64" t="s">
        <v>2361</v>
      </c>
      <c r="M6237" s="64">
        <v>5</v>
      </c>
      <c r="N6237" s="64">
        <v>2.2000000000000002</v>
      </c>
    </row>
    <row r="6238" spans="10:14" x14ac:dyDescent="0.25">
      <c r="J6238" s="64" t="s">
        <v>2286</v>
      </c>
      <c r="K6238" s="64" t="s">
        <v>2362</v>
      </c>
      <c r="L6238" s="64" t="s">
        <v>2416</v>
      </c>
      <c r="M6238" s="64">
        <v>1</v>
      </c>
      <c r="N6238" s="64">
        <v>2.5</v>
      </c>
    </row>
    <row r="6239" spans="10:14" x14ac:dyDescent="0.25">
      <c r="J6239" s="64" t="s">
        <v>2286</v>
      </c>
      <c r="K6239" s="64" t="s">
        <v>2362</v>
      </c>
      <c r="L6239" s="64" t="s">
        <v>2416</v>
      </c>
      <c r="M6239" s="64">
        <v>2</v>
      </c>
      <c r="N6239" s="64">
        <v>2.2999999999999998</v>
      </c>
    </row>
    <row r="6240" spans="10:14" x14ac:dyDescent="0.25">
      <c r="J6240" s="64" t="s">
        <v>2286</v>
      </c>
      <c r="K6240" s="64" t="s">
        <v>2362</v>
      </c>
      <c r="L6240" s="64" t="s">
        <v>2416</v>
      </c>
      <c r="M6240" s="64">
        <v>3</v>
      </c>
      <c r="N6240" s="64">
        <v>2.1</v>
      </c>
    </row>
    <row r="6241" spans="10:14" x14ac:dyDescent="0.25">
      <c r="J6241" s="64" t="s">
        <v>2286</v>
      </c>
      <c r="K6241" s="64" t="s">
        <v>2362</v>
      </c>
      <c r="L6241" s="64" t="s">
        <v>2416</v>
      </c>
      <c r="M6241" s="64">
        <v>4</v>
      </c>
      <c r="N6241" s="64">
        <v>2</v>
      </c>
    </row>
    <row r="6242" spans="10:14" x14ac:dyDescent="0.25">
      <c r="J6242" s="64" t="s">
        <v>2286</v>
      </c>
      <c r="K6242" s="64" t="s">
        <v>2362</v>
      </c>
      <c r="L6242" s="64" t="s">
        <v>2416</v>
      </c>
      <c r="M6242" s="64">
        <v>5</v>
      </c>
      <c r="N6242" s="64">
        <v>1.8</v>
      </c>
    </row>
    <row r="6243" spans="10:14" x14ac:dyDescent="0.25">
      <c r="J6243" s="64" t="s">
        <v>2286</v>
      </c>
      <c r="K6243" s="64" t="s">
        <v>2362</v>
      </c>
      <c r="L6243" s="64" t="s">
        <v>2416</v>
      </c>
      <c r="M6243" s="64">
        <v>6</v>
      </c>
      <c r="N6243" s="64">
        <v>1.7</v>
      </c>
    </row>
    <row r="6244" spans="10:14" x14ac:dyDescent="0.25">
      <c r="J6244" s="64" t="s">
        <v>2286</v>
      </c>
      <c r="K6244" s="64" t="s">
        <v>2362</v>
      </c>
      <c r="L6244" s="64" t="s">
        <v>2416</v>
      </c>
      <c r="M6244" s="64">
        <v>7</v>
      </c>
      <c r="N6244" s="64">
        <v>1.6</v>
      </c>
    </row>
    <row r="6245" spans="10:14" x14ac:dyDescent="0.25">
      <c r="J6245" s="64" t="s">
        <v>2286</v>
      </c>
      <c r="K6245" s="64" t="s">
        <v>2362</v>
      </c>
      <c r="L6245" s="64" t="s">
        <v>2416</v>
      </c>
      <c r="M6245" s="64">
        <v>8</v>
      </c>
      <c r="N6245" s="64">
        <v>1.4</v>
      </c>
    </row>
    <row r="6246" spans="10:14" x14ac:dyDescent="0.25">
      <c r="J6246" s="64" t="s">
        <v>2286</v>
      </c>
      <c r="K6246" s="64" t="s">
        <v>2363</v>
      </c>
      <c r="L6246" s="64" t="s">
        <v>83</v>
      </c>
      <c r="M6246" s="64">
        <v>1</v>
      </c>
      <c r="N6246" s="64">
        <v>3.3</v>
      </c>
    </row>
    <row r="6247" spans="10:14" x14ac:dyDescent="0.25">
      <c r="J6247" s="64" t="s">
        <v>2286</v>
      </c>
      <c r="K6247" s="64" t="s">
        <v>2363</v>
      </c>
      <c r="L6247" s="64" t="s">
        <v>83</v>
      </c>
      <c r="M6247" s="64">
        <v>2</v>
      </c>
      <c r="N6247" s="64">
        <v>3.1</v>
      </c>
    </row>
    <row r="6248" spans="10:14" x14ac:dyDescent="0.25">
      <c r="J6248" s="64" t="s">
        <v>2286</v>
      </c>
      <c r="K6248" s="64" t="s">
        <v>2363</v>
      </c>
      <c r="L6248" s="64" t="s">
        <v>83</v>
      </c>
      <c r="M6248" s="64">
        <v>3</v>
      </c>
      <c r="N6248" s="64">
        <v>2.8</v>
      </c>
    </row>
    <row r="6249" spans="10:14" x14ac:dyDescent="0.25">
      <c r="J6249" s="64" t="s">
        <v>2286</v>
      </c>
      <c r="K6249" s="64" t="s">
        <v>2363</v>
      </c>
      <c r="L6249" s="64" t="s">
        <v>83</v>
      </c>
      <c r="M6249" s="64">
        <v>4</v>
      </c>
      <c r="N6249" s="64">
        <v>2.6</v>
      </c>
    </row>
    <row r="6250" spans="10:14" x14ac:dyDescent="0.25">
      <c r="J6250" s="64" t="s">
        <v>2286</v>
      </c>
      <c r="K6250" s="64" t="s">
        <v>2363</v>
      </c>
      <c r="L6250" s="64" t="s">
        <v>83</v>
      </c>
      <c r="M6250" s="64">
        <v>5</v>
      </c>
      <c r="N6250" s="64">
        <v>2.4</v>
      </c>
    </row>
    <row r="6251" spans="10:14" x14ac:dyDescent="0.25">
      <c r="J6251" s="64" t="s">
        <v>2286</v>
      </c>
      <c r="K6251" s="64" t="s">
        <v>2363</v>
      </c>
      <c r="L6251" s="64" t="s">
        <v>83</v>
      </c>
      <c r="M6251" s="64">
        <v>6</v>
      </c>
      <c r="N6251" s="64">
        <v>2.2999999999999998</v>
      </c>
    </row>
    <row r="6252" spans="10:14" x14ac:dyDescent="0.25">
      <c r="J6252" s="64" t="s">
        <v>2286</v>
      </c>
      <c r="K6252" s="64" t="s">
        <v>2363</v>
      </c>
      <c r="L6252" s="64" t="s">
        <v>83</v>
      </c>
      <c r="M6252" s="64">
        <v>7</v>
      </c>
      <c r="N6252" s="64">
        <v>2.1</v>
      </c>
    </row>
    <row r="6253" spans="10:14" x14ac:dyDescent="0.25">
      <c r="J6253" s="64" t="s">
        <v>2286</v>
      </c>
      <c r="K6253" s="64" t="s">
        <v>2363</v>
      </c>
      <c r="L6253" s="64" t="s">
        <v>83</v>
      </c>
      <c r="M6253" s="64">
        <v>8</v>
      </c>
      <c r="N6253" s="64">
        <v>1.9</v>
      </c>
    </row>
    <row r="6254" spans="10:14" x14ac:dyDescent="0.25">
      <c r="J6254" s="64" t="s">
        <v>2286</v>
      </c>
      <c r="K6254" s="64" t="s">
        <v>2364</v>
      </c>
      <c r="L6254" s="64" t="s">
        <v>2412</v>
      </c>
      <c r="M6254" s="64">
        <v>1</v>
      </c>
      <c r="N6254" s="64">
        <v>6.4</v>
      </c>
    </row>
    <row r="6255" spans="10:14" x14ac:dyDescent="0.25">
      <c r="J6255" s="64" t="s">
        <v>2286</v>
      </c>
      <c r="K6255" s="64" t="s">
        <v>2364</v>
      </c>
      <c r="L6255" s="64" t="s">
        <v>2412</v>
      </c>
      <c r="M6255" s="64">
        <v>2</v>
      </c>
      <c r="N6255" s="64">
        <v>5.7</v>
      </c>
    </row>
    <row r="6256" spans="10:14" x14ac:dyDescent="0.25">
      <c r="J6256" s="64" t="s">
        <v>2286</v>
      </c>
      <c r="K6256" s="64" t="s">
        <v>2364</v>
      </c>
      <c r="L6256" s="64" t="s">
        <v>2412</v>
      </c>
      <c r="M6256" s="64">
        <v>3</v>
      </c>
      <c r="N6256" s="64">
        <v>5.5</v>
      </c>
    </row>
    <row r="6257" spans="10:14" x14ac:dyDescent="0.25">
      <c r="J6257" s="64" t="s">
        <v>2286</v>
      </c>
      <c r="K6257" s="64" t="s">
        <v>2364</v>
      </c>
      <c r="L6257" s="64" t="s">
        <v>2412</v>
      </c>
      <c r="M6257" s="64">
        <v>4</v>
      </c>
      <c r="N6257" s="64">
        <v>5.2</v>
      </c>
    </row>
    <row r="6258" spans="10:14" x14ac:dyDescent="0.25">
      <c r="J6258" s="64" t="s">
        <v>2286</v>
      </c>
      <c r="K6258" s="64" t="s">
        <v>2364</v>
      </c>
      <c r="L6258" s="64" t="s">
        <v>2412</v>
      </c>
      <c r="M6258" s="64">
        <v>5</v>
      </c>
      <c r="N6258" s="64">
        <v>4.9000000000000004</v>
      </c>
    </row>
    <row r="6259" spans="10:14" x14ac:dyDescent="0.25">
      <c r="J6259" s="64" t="s">
        <v>2286</v>
      </c>
      <c r="K6259" s="64" t="s">
        <v>2364</v>
      </c>
      <c r="L6259" s="64" t="s">
        <v>2412</v>
      </c>
      <c r="M6259" s="64">
        <v>6</v>
      </c>
      <c r="N6259" s="64">
        <v>4.5999999999999996</v>
      </c>
    </row>
    <row r="6260" spans="10:14" x14ac:dyDescent="0.25">
      <c r="J6260" s="64" t="s">
        <v>2286</v>
      </c>
      <c r="K6260" s="64" t="s">
        <v>2364</v>
      </c>
      <c r="L6260" s="64" t="s">
        <v>2412</v>
      </c>
      <c r="M6260" s="64">
        <v>7</v>
      </c>
      <c r="N6260" s="64">
        <v>4.4000000000000004</v>
      </c>
    </row>
    <row r="6261" spans="10:14" x14ac:dyDescent="0.25">
      <c r="J6261" s="64" t="s">
        <v>2286</v>
      </c>
      <c r="K6261" s="64" t="s">
        <v>2364</v>
      </c>
      <c r="L6261" s="64" t="s">
        <v>2412</v>
      </c>
      <c r="M6261" s="64">
        <v>8</v>
      </c>
      <c r="N6261" s="64">
        <v>4.2</v>
      </c>
    </row>
    <row r="6262" spans="10:14" x14ac:dyDescent="0.25">
      <c r="J6262" s="64" t="s">
        <v>2286</v>
      </c>
      <c r="K6262" s="64" t="s">
        <v>2365</v>
      </c>
      <c r="L6262" s="64" t="s">
        <v>2416</v>
      </c>
      <c r="M6262" s="64">
        <v>1</v>
      </c>
      <c r="N6262" s="64">
        <v>2.6</v>
      </c>
    </row>
    <row r="6263" spans="10:14" x14ac:dyDescent="0.25">
      <c r="J6263" s="64" t="s">
        <v>2286</v>
      </c>
      <c r="K6263" s="64" t="s">
        <v>2365</v>
      </c>
      <c r="L6263" s="64" t="s">
        <v>2416</v>
      </c>
      <c r="M6263" s="64">
        <v>2</v>
      </c>
      <c r="N6263" s="64">
        <v>2.5</v>
      </c>
    </row>
    <row r="6264" spans="10:14" x14ac:dyDescent="0.25">
      <c r="J6264" s="64" t="s">
        <v>2286</v>
      </c>
      <c r="K6264" s="64" t="s">
        <v>2365</v>
      </c>
      <c r="L6264" s="64" t="s">
        <v>2416</v>
      </c>
      <c r="M6264" s="64">
        <v>3</v>
      </c>
      <c r="N6264" s="64">
        <v>2.2999999999999998</v>
      </c>
    </row>
    <row r="6265" spans="10:14" x14ac:dyDescent="0.25">
      <c r="J6265" s="64" t="s">
        <v>2286</v>
      </c>
      <c r="K6265" s="64" t="s">
        <v>2365</v>
      </c>
      <c r="L6265" s="64" t="s">
        <v>2416</v>
      </c>
      <c r="M6265" s="64">
        <v>4</v>
      </c>
      <c r="N6265" s="64">
        <v>2.2000000000000002</v>
      </c>
    </row>
    <row r="6266" spans="10:14" x14ac:dyDescent="0.25">
      <c r="J6266" s="64" t="s">
        <v>2286</v>
      </c>
      <c r="K6266" s="64" t="s">
        <v>2365</v>
      </c>
      <c r="L6266" s="64" t="s">
        <v>2416</v>
      </c>
      <c r="M6266" s="64">
        <v>5</v>
      </c>
      <c r="N6266" s="64">
        <v>2.1</v>
      </c>
    </row>
    <row r="6267" spans="10:14" x14ac:dyDescent="0.25">
      <c r="J6267" s="64" t="s">
        <v>2286</v>
      </c>
      <c r="K6267" s="64" t="s">
        <v>2365</v>
      </c>
      <c r="L6267" s="64" t="s">
        <v>2416</v>
      </c>
      <c r="M6267" s="64">
        <v>6</v>
      </c>
      <c r="N6267" s="64">
        <v>1.9</v>
      </c>
    </row>
    <row r="6268" spans="10:14" x14ac:dyDescent="0.25">
      <c r="J6268" s="64" t="s">
        <v>2286</v>
      </c>
      <c r="K6268" s="64" t="s">
        <v>2365</v>
      </c>
      <c r="L6268" s="64" t="s">
        <v>2416</v>
      </c>
      <c r="M6268" s="64">
        <v>7</v>
      </c>
      <c r="N6268" s="64">
        <v>1.8</v>
      </c>
    </row>
    <row r="6269" spans="10:14" x14ac:dyDescent="0.25">
      <c r="J6269" s="64" t="s">
        <v>2286</v>
      </c>
      <c r="K6269" s="64" t="s">
        <v>2365</v>
      </c>
      <c r="L6269" s="64" t="s">
        <v>2416</v>
      </c>
      <c r="M6269" s="64">
        <v>8</v>
      </c>
      <c r="N6269" s="64">
        <v>1.7</v>
      </c>
    </row>
    <row r="6270" spans="10:14" x14ac:dyDescent="0.25">
      <c r="J6270" s="64" t="s">
        <v>2286</v>
      </c>
      <c r="K6270" s="64" t="s">
        <v>2365</v>
      </c>
      <c r="L6270" s="64" t="s">
        <v>2416</v>
      </c>
      <c r="M6270" s="64">
        <v>9</v>
      </c>
      <c r="N6270" s="64">
        <v>1.6</v>
      </c>
    </row>
    <row r="6271" spans="10:14" x14ac:dyDescent="0.25">
      <c r="J6271" s="64" t="s">
        <v>2286</v>
      </c>
      <c r="K6271" s="64" t="s">
        <v>2366</v>
      </c>
      <c r="L6271" s="64" t="s">
        <v>83</v>
      </c>
      <c r="M6271" s="64">
        <v>1</v>
      </c>
      <c r="N6271" s="64">
        <v>3.3</v>
      </c>
    </row>
    <row r="6272" spans="10:14" x14ac:dyDescent="0.25">
      <c r="J6272" s="64" t="s">
        <v>2286</v>
      </c>
      <c r="K6272" s="64" t="s">
        <v>2366</v>
      </c>
      <c r="L6272" s="64" t="s">
        <v>83</v>
      </c>
      <c r="M6272" s="64">
        <v>2</v>
      </c>
      <c r="N6272" s="64">
        <v>3.2</v>
      </c>
    </row>
    <row r="6273" spans="10:14" x14ac:dyDescent="0.25">
      <c r="J6273" s="64" t="s">
        <v>2286</v>
      </c>
      <c r="K6273" s="64" t="s">
        <v>2366</v>
      </c>
      <c r="L6273" s="64" t="s">
        <v>83</v>
      </c>
      <c r="M6273" s="64">
        <v>3</v>
      </c>
      <c r="N6273" s="64">
        <v>3</v>
      </c>
    </row>
    <row r="6274" spans="10:14" x14ac:dyDescent="0.25">
      <c r="J6274" s="64" t="s">
        <v>2286</v>
      </c>
      <c r="K6274" s="64" t="s">
        <v>2366</v>
      </c>
      <c r="L6274" s="64" t="s">
        <v>83</v>
      </c>
      <c r="M6274" s="64">
        <v>4</v>
      </c>
      <c r="N6274" s="64">
        <v>2.8</v>
      </c>
    </row>
    <row r="6275" spans="10:14" x14ac:dyDescent="0.25">
      <c r="J6275" s="64" t="s">
        <v>2286</v>
      </c>
      <c r="K6275" s="64" t="s">
        <v>2366</v>
      </c>
      <c r="L6275" s="64" t="s">
        <v>83</v>
      </c>
      <c r="M6275" s="64">
        <v>5</v>
      </c>
      <c r="N6275" s="64">
        <v>2.7</v>
      </c>
    </row>
    <row r="6276" spans="10:14" x14ac:dyDescent="0.25">
      <c r="J6276" s="64" t="s">
        <v>2286</v>
      </c>
      <c r="K6276" s="64" t="s">
        <v>2366</v>
      </c>
      <c r="L6276" s="64" t="s">
        <v>83</v>
      </c>
      <c r="M6276" s="64">
        <v>6</v>
      </c>
      <c r="N6276" s="64">
        <v>2.5</v>
      </c>
    </row>
    <row r="6277" spans="10:14" x14ac:dyDescent="0.25">
      <c r="J6277" s="64" t="s">
        <v>2286</v>
      </c>
      <c r="K6277" s="64" t="s">
        <v>2366</v>
      </c>
      <c r="L6277" s="64" t="s">
        <v>83</v>
      </c>
      <c r="M6277" s="64">
        <v>7</v>
      </c>
      <c r="N6277" s="64">
        <v>2.2999999999999998</v>
      </c>
    </row>
    <row r="6278" spans="10:14" x14ac:dyDescent="0.25">
      <c r="J6278" s="64" t="s">
        <v>2286</v>
      </c>
      <c r="K6278" s="64" t="s">
        <v>2366</v>
      </c>
      <c r="L6278" s="64" t="s">
        <v>83</v>
      </c>
      <c r="M6278" s="64">
        <v>8</v>
      </c>
      <c r="N6278" s="64">
        <v>2.2000000000000002</v>
      </c>
    </row>
    <row r="6279" spans="10:14" x14ac:dyDescent="0.25">
      <c r="J6279" s="64" t="s">
        <v>2286</v>
      </c>
      <c r="K6279" s="64" t="s">
        <v>2366</v>
      </c>
      <c r="L6279" s="64" t="s">
        <v>83</v>
      </c>
      <c r="M6279" s="64">
        <v>9</v>
      </c>
      <c r="N6279" s="64">
        <v>2</v>
      </c>
    </row>
    <row r="6280" spans="10:14" x14ac:dyDescent="0.25">
      <c r="J6280" s="64" t="s">
        <v>2286</v>
      </c>
      <c r="K6280" s="64" t="s">
        <v>2367</v>
      </c>
      <c r="L6280" s="64" t="s">
        <v>2416</v>
      </c>
      <c r="M6280" s="64">
        <v>1</v>
      </c>
      <c r="N6280" s="64">
        <v>10.3</v>
      </c>
    </row>
    <row r="6281" spans="10:14" x14ac:dyDescent="0.25">
      <c r="J6281" s="64" t="s">
        <v>2286</v>
      </c>
      <c r="K6281" s="64" t="s">
        <v>2367</v>
      </c>
      <c r="L6281" s="64" t="s">
        <v>2416</v>
      </c>
      <c r="M6281" s="64">
        <v>2</v>
      </c>
      <c r="N6281" s="64">
        <v>14</v>
      </c>
    </row>
    <row r="6282" spans="10:14" x14ac:dyDescent="0.25">
      <c r="J6282" s="64" t="s">
        <v>2286</v>
      </c>
      <c r="K6282" s="64" t="s">
        <v>2367</v>
      </c>
      <c r="L6282" s="64" t="s">
        <v>2416</v>
      </c>
      <c r="M6282" s="64">
        <v>3</v>
      </c>
      <c r="N6282" s="64">
        <v>16.5</v>
      </c>
    </row>
    <row r="6283" spans="10:14" x14ac:dyDescent="0.25">
      <c r="J6283" s="64" t="s">
        <v>2286</v>
      </c>
      <c r="K6283" s="64" t="s">
        <v>2367</v>
      </c>
      <c r="L6283" s="64" t="s">
        <v>2416</v>
      </c>
      <c r="M6283" s="64">
        <v>4</v>
      </c>
      <c r="N6283" s="64">
        <v>17.8</v>
      </c>
    </row>
    <row r="6284" spans="10:14" x14ac:dyDescent="0.25">
      <c r="J6284" s="64" t="s">
        <v>2286</v>
      </c>
      <c r="K6284" s="64" t="s">
        <v>2368</v>
      </c>
      <c r="L6284" s="64" t="s">
        <v>83</v>
      </c>
      <c r="M6284" s="64">
        <v>1</v>
      </c>
      <c r="N6284" s="64">
        <v>14.6</v>
      </c>
    </row>
    <row r="6285" spans="10:14" x14ac:dyDescent="0.25">
      <c r="J6285" s="64" t="s">
        <v>2286</v>
      </c>
      <c r="K6285" s="64" t="s">
        <v>2368</v>
      </c>
      <c r="L6285" s="64" t="s">
        <v>83</v>
      </c>
      <c r="M6285" s="64">
        <v>2</v>
      </c>
      <c r="N6285" s="64">
        <v>21.8</v>
      </c>
    </row>
    <row r="6286" spans="10:14" x14ac:dyDescent="0.25">
      <c r="J6286" s="64" t="s">
        <v>2286</v>
      </c>
      <c r="K6286" s="64" t="s">
        <v>2368</v>
      </c>
      <c r="L6286" s="64" t="s">
        <v>83</v>
      </c>
      <c r="M6286" s="64">
        <v>3</v>
      </c>
      <c r="N6286" s="64">
        <v>27.5</v>
      </c>
    </row>
    <row r="6287" spans="10:14" x14ac:dyDescent="0.25">
      <c r="J6287" s="64" t="s">
        <v>2286</v>
      </c>
      <c r="K6287" s="64" t="s">
        <v>2368</v>
      </c>
      <c r="L6287" s="64" t="s">
        <v>83</v>
      </c>
      <c r="M6287" s="64">
        <v>4</v>
      </c>
      <c r="N6287" s="64">
        <v>32.1</v>
      </c>
    </row>
    <row r="6288" spans="10:14" x14ac:dyDescent="0.25">
      <c r="J6288" s="64" t="s">
        <v>2286</v>
      </c>
      <c r="K6288" s="64" t="s">
        <v>2369</v>
      </c>
      <c r="L6288" s="64" t="s">
        <v>2412</v>
      </c>
      <c r="M6288" s="64">
        <v>1</v>
      </c>
      <c r="N6288" s="64">
        <v>19.399999999999999</v>
      </c>
    </row>
    <row r="6289" spans="10:14" x14ac:dyDescent="0.25">
      <c r="J6289" s="64" t="s">
        <v>2286</v>
      </c>
      <c r="K6289" s="64" t="s">
        <v>2369</v>
      </c>
      <c r="L6289" s="64" t="s">
        <v>2412</v>
      </c>
      <c r="M6289" s="64">
        <v>2</v>
      </c>
      <c r="N6289" s="64">
        <v>31.7</v>
      </c>
    </row>
    <row r="6290" spans="10:14" x14ac:dyDescent="0.25">
      <c r="J6290" s="64" t="s">
        <v>2286</v>
      </c>
      <c r="K6290" s="64" t="s">
        <v>2369</v>
      </c>
      <c r="L6290" s="64" t="s">
        <v>2412</v>
      </c>
      <c r="M6290" s="64">
        <v>3</v>
      </c>
      <c r="N6290" s="64">
        <v>41.3</v>
      </c>
    </row>
    <row r="6291" spans="10:14" x14ac:dyDescent="0.25">
      <c r="J6291" s="64" t="s">
        <v>2286</v>
      </c>
      <c r="K6291" s="64" t="s">
        <v>2369</v>
      </c>
      <c r="L6291" s="64" t="s">
        <v>2412</v>
      </c>
      <c r="M6291" s="64">
        <v>4</v>
      </c>
      <c r="N6291" s="64">
        <v>50.1</v>
      </c>
    </row>
    <row r="6292" spans="10:14" x14ac:dyDescent="0.25">
      <c r="J6292" s="64" t="s">
        <v>2286</v>
      </c>
      <c r="K6292" s="64" t="s">
        <v>2370</v>
      </c>
      <c r="L6292" s="64" t="s">
        <v>2413</v>
      </c>
      <c r="M6292" s="64">
        <v>1</v>
      </c>
      <c r="N6292" s="64">
        <v>41.4</v>
      </c>
    </row>
    <row r="6293" spans="10:14" x14ac:dyDescent="0.25">
      <c r="J6293" s="64" t="s">
        <v>2286</v>
      </c>
      <c r="K6293" s="64" t="s">
        <v>2370</v>
      </c>
      <c r="L6293" s="64" t="s">
        <v>2413</v>
      </c>
      <c r="M6293" s="64">
        <v>2</v>
      </c>
      <c r="N6293" s="64">
        <v>46.9</v>
      </c>
    </row>
    <row r="6294" spans="10:14" x14ac:dyDescent="0.25">
      <c r="J6294" s="64" t="s">
        <v>2286</v>
      </c>
      <c r="K6294" s="64" t="s">
        <v>2370</v>
      </c>
      <c r="L6294" s="64" t="s">
        <v>2413</v>
      </c>
      <c r="M6294" s="64">
        <v>3</v>
      </c>
      <c r="N6294" s="64">
        <v>56.9</v>
      </c>
    </row>
    <row r="6295" spans="10:14" x14ac:dyDescent="0.25">
      <c r="J6295" s="64" t="s">
        <v>2286</v>
      </c>
      <c r="K6295" s="64" t="s">
        <v>2370</v>
      </c>
      <c r="L6295" s="64" t="s">
        <v>2413</v>
      </c>
      <c r="M6295" s="64">
        <v>4</v>
      </c>
      <c r="N6295" s="64">
        <v>70.099999999999994</v>
      </c>
    </row>
    <row r="6296" spans="10:14" x14ac:dyDescent="0.25">
      <c r="J6296" s="64" t="s">
        <v>2286</v>
      </c>
      <c r="K6296" s="64" t="s">
        <v>2371</v>
      </c>
      <c r="L6296" s="64" t="s">
        <v>2372</v>
      </c>
      <c r="M6296" s="64">
        <v>0</v>
      </c>
      <c r="N6296" s="64">
        <v>9.1999999999999993</v>
      </c>
    </row>
    <row r="6297" spans="10:14" x14ac:dyDescent="0.25">
      <c r="J6297" s="64" t="s">
        <v>2286</v>
      </c>
      <c r="K6297" s="64" t="s">
        <v>2371</v>
      </c>
      <c r="L6297" s="64" t="s">
        <v>2373</v>
      </c>
      <c r="M6297" s="64">
        <v>0</v>
      </c>
      <c r="N6297" s="64">
        <v>16</v>
      </c>
    </row>
    <row r="6298" spans="10:14" x14ac:dyDescent="0.25">
      <c r="J6298" s="64" t="s">
        <v>2286</v>
      </c>
      <c r="K6298" s="64" t="s">
        <v>2374</v>
      </c>
      <c r="L6298" s="64" t="s">
        <v>2373</v>
      </c>
      <c r="M6298" s="64">
        <v>0</v>
      </c>
      <c r="N6298" s="64">
        <v>16</v>
      </c>
    </row>
    <row r="6299" spans="10:14" x14ac:dyDescent="0.25">
      <c r="J6299" s="64" t="s">
        <v>2286</v>
      </c>
      <c r="K6299" s="64" t="s">
        <v>2371</v>
      </c>
      <c r="L6299" s="64" t="s">
        <v>2375</v>
      </c>
      <c r="M6299" s="64">
        <v>0</v>
      </c>
      <c r="N6299" s="64">
        <v>16</v>
      </c>
    </row>
    <row r="6300" spans="10:14" x14ac:dyDescent="0.25">
      <c r="J6300" s="64" t="s">
        <v>2286</v>
      </c>
      <c r="K6300" s="64" t="s">
        <v>2374</v>
      </c>
      <c r="L6300" s="64" t="s">
        <v>2375</v>
      </c>
      <c r="M6300" s="64">
        <v>0</v>
      </c>
      <c r="N6300" s="64">
        <v>16</v>
      </c>
    </row>
    <row r="6301" spans="10:14" x14ac:dyDescent="0.25">
      <c r="J6301" s="64" t="s">
        <v>2286</v>
      </c>
      <c r="K6301" s="64" t="s">
        <v>2371</v>
      </c>
      <c r="L6301" s="64" t="s">
        <v>2376</v>
      </c>
      <c r="M6301" s="64">
        <v>0</v>
      </c>
      <c r="N6301" s="64">
        <v>25.3</v>
      </c>
    </row>
    <row r="6302" spans="10:14" x14ac:dyDescent="0.25">
      <c r="J6302" s="64" t="s">
        <v>2286</v>
      </c>
      <c r="K6302" s="64" t="s">
        <v>2374</v>
      </c>
      <c r="L6302" s="64" t="s">
        <v>2376</v>
      </c>
      <c r="M6302" s="64">
        <v>0</v>
      </c>
      <c r="N6302" s="64">
        <v>25.3</v>
      </c>
    </row>
    <row r="6303" spans="10:14" x14ac:dyDescent="0.25">
      <c r="J6303" s="64" t="s">
        <v>2286</v>
      </c>
      <c r="K6303" s="64" t="s">
        <v>2371</v>
      </c>
      <c r="L6303" s="64" t="s">
        <v>2377</v>
      </c>
      <c r="M6303" s="64">
        <v>0</v>
      </c>
      <c r="N6303" s="64">
        <v>25.3</v>
      </c>
    </row>
    <row r="6304" spans="10:14" x14ac:dyDescent="0.25">
      <c r="J6304" s="64" t="s">
        <v>2286</v>
      </c>
      <c r="K6304" s="64" t="s">
        <v>2374</v>
      </c>
      <c r="L6304" s="64" t="s">
        <v>2377</v>
      </c>
      <c r="M6304" s="64">
        <v>0</v>
      </c>
      <c r="N6304" s="64">
        <v>25.3</v>
      </c>
    </row>
    <row r="6305" spans="10:14" x14ac:dyDescent="0.25">
      <c r="J6305" s="64" t="s">
        <v>2286</v>
      </c>
      <c r="K6305" s="64" t="s">
        <v>2371</v>
      </c>
      <c r="L6305" s="64" t="s">
        <v>2378</v>
      </c>
      <c r="M6305" s="64">
        <v>0</v>
      </c>
      <c r="N6305" s="64">
        <v>39.9</v>
      </c>
    </row>
    <row r="6306" spans="10:14" x14ac:dyDescent="0.25">
      <c r="J6306" s="64" t="s">
        <v>2286</v>
      </c>
      <c r="K6306" s="64" t="s">
        <v>2374</v>
      </c>
      <c r="L6306" s="64" t="s">
        <v>2378</v>
      </c>
      <c r="M6306" s="64">
        <v>0</v>
      </c>
      <c r="N6306" s="64">
        <v>39.9</v>
      </c>
    </row>
    <row r="6307" spans="10:14" x14ac:dyDescent="0.25">
      <c r="J6307" s="64" t="s">
        <v>2286</v>
      </c>
      <c r="K6307" s="64" t="s">
        <v>2371</v>
      </c>
      <c r="L6307" s="64" t="s">
        <v>2379</v>
      </c>
      <c r="M6307" s="64">
        <v>0</v>
      </c>
      <c r="N6307" s="64">
        <v>39.9</v>
      </c>
    </row>
    <row r="6308" spans="10:14" x14ac:dyDescent="0.25">
      <c r="J6308" s="64" t="s">
        <v>2286</v>
      </c>
      <c r="K6308" s="64" t="s">
        <v>2374</v>
      </c>
      <c r="L6308" s="64" t="s">
        <v>2379</v>
      </c>
      <c r="M6308" s="64">
        <v>0</v>
      </c>
      <c r="N6308" s="64">
        <v>39</v>
      </c>
    </row>
    <row r="6309" spans="10:14" x14ac:dyDescent="0.25">
      <c r="J6309" s="64" t="s">
        <v>2286</v>
      </c>
      <c r="K6309" s="64" t="s">
        <v>2371</v>
      </c>
      <c r="L6309" s="64" t="s">
        <v>2380</v>
      </c>
      <c r="M6309" s="64">
        <v>0</v>
      </c>
      <c r="N6309" s="64">
        <v>68.8</v>
      </c>
    </row>
    <row r="6310" spans="10:14" x14ac:dyDescent="0.25">
      <c r="J6310" s="64" t="s">
        <v>2286</v>
      </c>
      <c r="K6310" s="64" t="s">
        <v>2374</v>
      </c>
      <c r="L6310" s="64" t="s">
        <v>2380</v>
      </c>
      <c r="M6310" s="64">
        <v>0</v>
      </c>
      <c r="N6310" s="64">
        <v>68.8</v>
      </c>
    </row>
    <row r="6311" spans="10:14" x14ac:dyDescent="0.25">
      <c r="J6311" s="64" t="s">
        <v>2286</v>
      </c>
      <c r="K6311" s="64" t="s">
        <v>2371</v>
      </c>
      <c r="L6311" s="64" t="s">
        <v>2381</v>
      </c>
      <c r="M6311" s="64">
        <v>0</v>
      </c>
      <c r="N6311" s="64">
        <v>68.8</v>
      </c>
    </row>
    <row r="6312" spans="10:14" x14ac:dyDescent="0.25">
      <c r="J6312" s="64" t="s">
        <v>2286</v>
      </c>
      <c r="K6312" s="64" t="s">
        <v>2374</v>
      </c>
      <c r="L6312" s="64" t="s">
        <v>2381</v>
      </c>
      <c r="M6312" s="64">
        <v>0</v>
      </c>
      <c r="N6312" s="64">
        <v>68.8</v>
      </c>
    </row>
    <row r="6313" spans="10:14" x14ac:dyDescent="0.25">
      <c r="J6313" s="64" t="s">
        <v>2286</v>
      </c>
      <c r="K6313" s="64" t="s">
        <v>2371</v>
      </c>
      <c r="L6313" s="64" t="s">
        <v>2382</v>
      </c>
      <c r="M6313" s="64">
        <v>0</v>
      </c>
      <c r="N6313" s="64">
        <v>68.8</v>
      </c>
    </row>
    <row r="6314" spans="10:14" x14ac:dyDescent="0.25">
      <c r="J6314" s="64" t="s">
        <v>2286</v>
      </c>
      <c r="K6314" s="64" t="s">
        <v>2374</v>
      </c>
      <c r="L6314" s="64" t="s">
        <v>2382</v>
      </c>
      <c r="M6314" s="64">
        <v>0</v>
      </c>
      <c r="N6314" s="64">
        <v>68.8</v>
      </c>
    </row>
    <row r="6315" spans="10:14" x14ac:dyDescent="0.25">
      <c r="J6315" s="64" t="s">
        <v>2286</v>
      </c>
      <c r="K6315" s="64" t="s">
        <v>2383</v>
      </c>
      <c r="L6315" s="64" t="s">
        <v>2288</v>
      </c>
      <c r="M6315" s="64">
        <v>0</v>
      </c>
      <c r="N6315" s="64">
        <v>15.9</v>
      </c>
    </row>
    <row r="6316" spans="10:14" x14ac:dyDescent="0.25">
      <c r="J6316" s="64" t="s">
        <v>2286</v>
      </c>
      <c r="K6316" s="64" t="s">
        <v>2384</v>
      </c>
      <c r="L6316" s="64" t="s">
        <v>2290</v>
      </c>
      <c r="M6316" s="64">
        <v>0</v>
      </c>
      <c r="N6316" s="64">
        <v>26</v>
      </c>
    </row>
    <row r="6317" spans="10:14" x14ac:dyDescent="0.25">
      <c r="J6317" s="64" t="s">
        <v>2286</v>
      </c>
      <c r="K6317" s="64" t="s">
        <v>2385</v>
      </c>
      <c r="L6317" s="64" t="s">
        <v>2292</v>
      </c>
      <c r="M6317" s="64">
        <v>0</v>
      </c>
      <c r="N6317" s="64">
        <v>41.7</v>
      </c>
    </row>
    <row r="6318" spans="10:14" x14ac:dyDescent="0.25">
      <c r="J6318" s="64" t="s">
        <v>2286</v>
      </c>
      <c r="K6318" s="64" t="s">
        <v>2386</v>
      </c>
      <c r="L6318" s="64" t="s">
        <v>2294</v>
      </c>
      <c r="M6318" s="64">
        <v>0</v>
      </c>
      <c r="N6318" s="64">
        <v>71.900000000000006</v>
      </c>
    </row>
    <row r="6319" spans="10:14" x14ac:dyDescent="0.25">
      <c r="J6319" s="64" t="s">
        <v>2286</v>
      </c>
      <c r="K6319" s="64" t="s">
        <v>2387</v>
      </c>
      <c r="L6319" s="64" t="s">
        <v>2296</v>
      </c>
      <c r="M6319" s="64">
        <v>0</v>
      </c>
      <c r="N6319" s="64">
        <v>5.6</v>
      </c>
    </row>
    <row r="6320" spans="10:14" x14ac:dyDescent="0.25">
      <c r="J6320" s="64" t="s">
        <v>2286</v>
      </c>
      <c r="K6320" s="64" t="s">
        <v>2388</v>
      </c>
      <c r="L6320" s="64" t="s">
        <v>2288</v>
      </c>
      <c r="M6320" s="64">
        <v>0</v>
      </c>
      <c r="N6320" s="64">
        <v>9.9</v>
      </c>
    </row>
    <row r="6321" spans="10:14" x14ac:dyDescent="0.25">
      <c r="J6321" s="64" t="s">
        <v>2286</v>
      </c>
      <c r="K6321" s="64" t="s">
        <v>2389</v>
      </c>
      <c r="L6321" s="64" t="s">
        <v>2290</v>
      </c>
      <c r="M6321" s="64">
        <v>0</v>
      </c>
      <c r="N6321" s="64">
        <v>16.399999999999999</v>
      </c>
    </row>
    <row r="6322" spans="10:14" x14ac:dyDescent="0.25">
      <c r="J6322" s="64" t="s">
        <v>2286</v>
      </c>
      <c r="K6322" s="64" t="s">
        <v>2390</v>
      </c>
      <c r="L6322" s="64" t="s">
        <v>2292</v>
      </c>
      <c r="M6322" s="64">
        <v>0</v>
      </c>
      <c r="N6322" s="64">
        <v>26.7</v>
      </c>
    </row>
    <row r="6323" spans="10:14" x14ac:dyDescent="0.25">
      <c r="J6323" s="64" t="s">
        <v>2286</v>
      </c>
      <c r="K6323" s="64" t="s">
        <v>2391</v>
      </c>
      <c r="L6323" s="64" t="s">
        <v>2294</v>
      </c>
      <c r="M6323" s="64">
        <v>0</v>
      </c>
      <c r="N6323" s="64">
        <v>43.2</v>
      </c>
    </row>
    <row r="6324" spans="10:14" x14ac:dyDescent="0.25">
      <c r="J6324" s="64" t="s">
        <v>2286</v>
      </c>
      <c r="K6324" s="64" t="s">
        <v>2391</v>
      </c>
      <c r="L6324" s="64" t="s">
        <v>2392</v>
      </c>
      <c r="M6324" s="64">
        <v>0</v>
      </c>
      <c r="N6324" s="64">
        <v>70.7</v>
      </c>
    </row>
    <row r="6325" spans="10:14" x14ac:dyDescent="0.25">
      <c r="J6325" s="64" t="s">
        <v>2286</v>
      </c>
      <c r="K6325" s="64" t="s">
        <v>2393</v>
      </c>
      <c r="L6325" s="64" t="s">
        <v>2394</v>
      </c>
      <c r="M6325" s="64">
        <v>1</v>
      </c>
      <c r="N6325" s="64">
        <v>1</v>
      </c>
    </row>
    <row r="6326" spans="10:14" x14ac:dyDescent="0.25">
      <c r="J6326" s="64" t="s">
        <v>2286</v>
      </c>
      <c r="K6326" s="64" t="s">
        <v>2393</v>
      </c>
      <c r="L6326" s="64" t="s">
        <v>2394</v>
      </c>
      <c r="M6326" s="64">
        <v>1.5</v>
      </c>
      <c r="N6326" s="64">
        <v>1.5</v>
      </c>
    </row>
    <row r="6327" spans="10:14" x14ac:dyDescent="0.25">
      <c r="J6327" s="64" t="s">
        <v>2286</v>
      </c>
      <c r="K6327" s="64" t="s">
        <v>2393</v>
      </c>
      <c r="L6327" s="64" t="s">
        <v>2394</v>
      </c>
      <c r="M6327" s="64">
        <v>2</v>
      </c>
      <c r="N6327" s="64">
        <v>2</v>
      </c>
    </row>
    <row r="6328" spans="10:14" x14ac:dyDescent="0.25">
      <c r="J6328" s="64" t="s">
        <v>2286</v>
      </c>
      <c r="K6328" s="64" t="s">
        <v>2393</v>
      </c>
      <c r="L6328" s="64" t="s">
        <v>2394</v>
      </c>
      <c r="M6328" s="64">
        <v>2.5</v>
      </c>
      <c r="N6328" s="64">
        <v>2.5</v>
      </c>
    </row>
    <row r="6329" spans="10:14" x14ac:dyDescent="0.25">
      <c r="J6329" s="64" t="s">
        <v>2286</v>
      </c>
      <c r="K6329" s="64" t="s">
        <v>2393</v>
      </c>
      <c r="L6329" s="64" t="s">
        <v>2394</v>
      </c>
      <c r="M6329" s="64">
        <v>3</v>
      </c>
      <c r="N6329" s="64">
        <v>3</v>
      </c>
    </row>
    <row r="6330" spans="10:14" x14ac:dyDescent="0.25">
      <c r="J6330" s="64" t="s">
        <v>2286</v>
      </c>
      <c r="K6330" s="64" t="s">
        <v>2393</v>
      </c>
      <c r="L6330" s="64" t="s">
        <v>2394</v>
      </c>
      <c r="M6330" s="64">
        <v>4</v>
      </c>
      <c r="N6330" s="64">
        <v>4</v>
      </c>
    </row>
    <row r="6331" spans="10:14" x14ac:dyDescent="0.25">
      <c r="J6331" s="64" t="s">
        <v>2286</v>
      </c>
      <c r="K6331" s="64" t="s">
        <v>2393</v>
      </c>
      <c r="L6331" s="64" t="s">
        <v>2394</v>
      </c>
      <c r="M6331" s="64">
        <v>5</v>
      </c>
      <c r="N6331" s="64">
        <v>5</v>
      </c>
    </row>
    <row r="6332" spans="10:14" x14ac:dyDescent="0.25">
      <c r="J6332" s="64" t="s">
        <v>2286</v>
      </c>
      <c r="K6332" s="64" t="s">
        <v>2393</v>
      </c>
      <c r="L6332" s="64" t="s">
        <v>165</v>
      </c>
      <c r="M6332" s="64">
        <v>1.5</v>
      </c>
      <c r="N6332" s="64">
        <v>1.5</v>
      </c>
    </row>
    <row r="6333" spans="10:14" x14ac:dyDescent="0.25">
      <c r="J6333" s="64" t="s">
        <v>2286</v>
      </c>
      <c r="K6333" s="64" t="s">
        <v>2393</v>
      </c>
      <c r="L6333" s="64" t="s">
        <v>165</v>
      </c>
      <c r="M6333" s="64">
        <v>2</v>
      </c>
      <c r="N6333" s="64">
        <v>2</v>
      </c>
    </row>
    <row r="6334" spans="10:14" x14ac:dyDescent="0.25">
      <c r="J6334" s="64" t="s">
        <v>2286</v>
      </c>
      <c r="K6334" s="64" t="s">
        <v>2393</v>
      </c>
      <c r="L6334" s="64" t="s">
        <v>165</v>
      </c>
      <c r="M6334" s="64">
        <v>2.5</v>
      </c>
      <c r="N6334" s="64">
        <v>2.5</v>
      </c>
    </row>
    <row r="6335" spans="10:14" x14ac:dyDescent="0.25">
      <c r="J6335" s="64" t="s">
        <v>2286</v>
      </c>
      <c r="K6335" s="64" t="s">
        <v>2393</v>
      </c>
      <c r="L6335" s="64" t="s">
        <v>165</v>
      </c>
      <c r="M6335" s="64">
        <v>3</v>
      </c>
      <c r="N6335" s="64">
        <v>3</v>
      </c>
    </row>
    <row r="6336" spans="10:14" x14ac:dyDescent="0.25">
      <c r="J6336" s="64" t="s">
        <v>2286</v>
      </c>
      <c r="K6336" s="64" t="s">
        <v>2393</v>
      </c>
      <c r="L6336" s="64" t="s">
        <v>165</v>
      </c>
      <c r="M6336" s="64">
        <v>4</v>
      </c>
      <c r="N6336" s="64">
        <v>4</v>
      </c>
    </row>
    <row r="6337" spans="10:14" x14ac:dyDescent="0.25">
      <c r="J6337" s="64" t="s">
        <v>2286</v>
      </c>
      <c r="K6337" s="64" t="s">
        <v>2393</v>
      </c>
      <c r="L6337" s="64" t="s">
        <v>165</v>
      </c>
      <c r="M6337" s="64">
        <v>5</v>
      </c>
      <c r="N6337" s="64">
        <v>5</v>
      </c>
    </row>
    <row r="6338" spans="10:14" x14ac:dyDescent="0.25">
      <c r="J6338" s="64" t="s">
        <v>2286</v>
      </c>
      <c r="K6338" s="64" t="s">
        <v>2393</v>
      </c>
      <c r="L6338" s="64" t="s">
        <v>165</v>
      </c>
      <c r="M6338" s="64">
        <v>6</v>
      </c>
      <c r="N6338" s="64">
        <v>6</v>
      </c>
    </row>
    <row r="6339" spans="10:14" x14ac:dyDescent="0.25">
      <c r="J6339" s="64" t="s">
        <v>2286</v>
      </c>
      <c r="K6339" s="64" t="s">
        <v>2393</v>
      </c>
      <c r="L6339" s="64" t="s">
        <v>166</v>
      </c>
      <c r="M6339" s="64">
        <v>2</v>
      </c>
      <c r="N6339" s="64">
        <v>2</v>
      </c>
    </row>
    <row r="6340" spans="10:14" x14ac:dyDescent="0.25">
      <c r="J6340" s="64" t="s">
        <v>2286</v>
      </c>
      <c r="K6340" s="64" t="s">
        <v>2393</v>
      </c>
      <c r="L6340" s="64" t="s">
        <v>166</v>
      </c>
      <c r="M6340" s="64">
        <v>2.5</v>
      </c>
      <c r="N6340" s="64">
        <v>2.5</v>
      </c>
    </row>
    <row r="6341" spans="10:14" x14ac:dyDescent="0.25">
      <c r="J6341" s="64" t="s">
        <v>2286</v>
      </c>
      <c r="K6341" s="64" t="s">
        <v>2393</v>
      </c>
      <c r="L6341" s="64" t="s">
        <v>166</v>
      </c>
      <c r="M6341" s="64">
        <v>3</v>
      </c>
      <c r="N6341" s="64">
        <v>3</v>
      </c>
    </row>
    <row r="6342" spans="10:14" x14ac:dyDescent="0.25">
      <c r="J6342" s="64" t="s">
        <v>2286</v>
      </c>
      <c r="K6342" s="64" t="s">
        <v>2393</v>
      </c>
      <c r="L6342" s="64" t="s">
        <v>166</v>
      </c>
      <c r="M6342" s="64">
        <v>3.5</v>
      </c>
      <c r="N6342" s="64">
        <v>3.5</v>
      </c>
    </row>
    <row r="6343" spans="10:14" x14ac:dyDescent="0.25">
      <c r="J6343" s="64" t="s">
        <v>2286</v>
      </c>
      <c r="K6343" s="64" t="s">
        <v>2393</v>
      </c>
      <c r="L6343" s="64" t="s">
        <v>166</v>
      </c>
      <c r="M6343" s="64">
        <v>4</v>
      </c>
      <c r="N6343" s="64">
        <v>4</v>
      </c>
    </row>
    <row r="6344" spans="10:14" x14ac:dyDescent="0.25">
      <c r="J6344" s="64" t="s">
        <v>2286</v>
      </c>
      <c r="K6344" s="64" t="s">
        <v>2393</v>
      </c>
      <c r="L6344" s="64" t="s">
        <v>166</v>
      </c>
      <c r="M6344" s="64">
        <v>5</v>
      </c>
      <c r="N6344" s="64">
        <v>5</v>
      </c>
    </row>
    <row r="6345" spans="10:14" x14ac:dyDescent="0.25">
      <c r="J6345" s="64" t="s">
        <v>2286</v>
      </c>
      <c r="K6345" s="64" t="s">
        <v>2393</v>
      </c>
      <c r="L6345" s="64" t="s">
        <v>166</v>
      </c>
      <c r="M6345" s="64">
        <v>6</v>
      </c>
      <c r="N6345" s="64">
        <v>6</v>
      </c>
    </row>
    <row r="6346" spans="10:14" x14ac:dyDescent="0.25">
      <c r="J6346" s="64" t="s">
        <v>2286</v>
      </c>
      <c r="K6346" s="64" t="s">
        <v>2393</v>
      </c>
      <c r="L6346" s="64" t="s">
        <v>166</v>
      </c>
      <c r="M6346" s="64">
        <v>8</v>
      </c>
      <c r="N6346" s="64">
        <v>8</v>
      </c>
    </row>
    <row r="6347" spans="10:14" x14ac:dyDescent="0.25">
      <c r="J6347" s="64" t="s">
        <v>2286</v>
      </c>
      <c r="K6347" s="64" t="s">
        <v>2393</v>
      </c>
      <c r="L6347" s="64" t="s">
        <v>166</v>
      </c>
      <c r="M6347" s="64">
        <v>11</v>
      </c>
      <c r="N6347" s="64">
        <v>11</v>
      </c>
    </row>
    <row r="6348" spans="10:14" x14ac:dyDescent="0.25">
      <c r="J6348" s="64" t="s">
        <v>2286</v>
      </c>
      <c r="K6348" s="64" t="s">
        <v>2393</v>
      </c>
      <c r="L6348" s="64" t="s">
        <v>284</v>
      </c>
      <c r="M6348" s="64">
        <v>3</v>
      </c>
      <c r="N6348" s="64">
        <v>3</v>
      </c>
    </row>
    <row r="6349" spans="10:14" x14ac:dyDescent="0.25">
      <c r="J6349" s="64" t="s">
        <v>2286</v>
      </c>
      <c r="K6349" s="64" t="s">
        <v>2393</v>
      </c>
      <c r="L6349" s="64" t="s">
        <v>284</v>
      </c>
      <c r="M6349" s="64">
        <v>4</v>
      </c>
      <c r="N6349" s="64">
        <v>4</v>
      </c>
    </row>
    <row r="6350" spans="10:14" x14ac:dyDescent="0.25">
      <c r="J6350" s="64" t="s">
        <v>2286</v>
      </c>
      <c r="K6350" s="64" t="s">
        <v>2393</v>
      </c>
      <c r="L6350" s="64" t="s">
        <v>284</v>
      </c>
      <c r="M6350" s="64">
        <v>5</v>
      </c>
      <c r="N6350" s="64">
        <v>5</v>
      </c>
    </row>
    <row r="6351" spans="10:14" x14ac:dyDescent="0.25">
      <c r="J6351" s="64" t="s">
        <v>2286</v>
      </c>
      <c r="K6351" s="64" t="s">
        <v>2393</v>
      </c>
      <c r="L6351" s="64" t="s">
        <v>284</v>
      </c>
      <c r="M6351" s="64">
        <v>6</v>
      </c>
      <c r="N6351" s="64">
        <v>6</v>
      </c>
    </row>
    <row r="6352" spans="10:14" x14ac:dyDescent="0.25">
      <c r="J6352" s="64" t="s">
        <v>2286</v>
      </c>
      <c r="K6352" s="64" t="s">
        <v>2393</v>
      </c>
      <c r="L6352" s="64" t="s">
        <v>284</v>
      </c>
      <c r="M6352" s="64">
        <v>7</v>
      </c>
      <c r="N6352" s="64">
        <v>7</v>
      </c>
    </row>
    <row r="6353" spans="10:14" x14ac:dyDescent="0.25">
      <c r="J6353" s="64" t="s">
        <v>2286</v>
      </c>
      <c r="K6353" s="64" t="s">
        <v>2393</v>
      </c>
      <c r="L6353" s="64" t="s">
        <v>284</v>
      </c>
      <c r="M6353" s="64">
        <v>8</v>
      </c>
      <c r="N6353" s="64">
        <v>8</v>
      </c>
    </row>
    <row r="6354" spans="10:14" x14ac:dyDescent="0.25">
      <c r="J6354" s="64" t="s">
        <v>2286</v>
      </c>
      <c r="K6354" s="64" t="s">
        <v>2393</v>
      </c>
      <c r="L6354" s="64" t="s">
        <v>284</v>
      </c>
      <c r="M6354" s="64">
        <v>10</v>
      </c>
      <c r="N6354" s="64">
        <v>10</v>
      </c>
    </row>
    <row r="6355" spans="10:14" x14ac:dyDescent="0.25">
      <c r="J6355" s="64" t="s">
        <v>2286</v>
      </c>
      <c r="K6355" s="64" t="s">
        <v>2393</v>
      </c>
      <c r="L6355" s="64" t="s">
        <v>284</v>
      </c>
      <c r="M6355" s="64">
        <v>13</v>
      </c>
      <c r="N6355" s="64">
        <v>13</v>
      </c>
    </row>
    <row r="6356" spans="10:14" x14ac:dyDescent="0.25">
      <c r="J6356" s="64" t="s">
        <v>2286</v>
      </c>
      <c r="K6356" s="64" t="s">
        <v>2393</v>
      </c>
      <c r="L6356" s="64" t="s">
        <v>284</v>
      </c>
      <c r="M6356" s="64">
        <v>20</v>
      </c>
      <c r="N6356" s="64">
        <v>20</v>
      </c>
    </row>
    <row r="6357" spans="10:14" x14ac:dyDescent="0.25">
      <c r="J6357" s="64" t="s">
        <v>2286</v>
      </c>
      <c r="K6357" s="64" t="s">
        <v>2393</v>
      </c>
      <c r="L6357" s="64" t="s">
        <v>167</v>
      </c>
      <c r="M6357" s="64">
        <v>4</v>
      </c>
      <c r="N6357" s="64">
        <v>4</v>
      </c>
    </row>
    <row r="6358" spans="10:14" x14ac:dyDescent="0.25">
      <c r="J6358" s="64" t="s">
        <v>2286</v>
      </c>
      <c r="K6358" s="64" t="s">
        <v>2393</v>
      </c>
      <c r="L6358" s="64" t="s">
        <v>167</v>
      </c>
      <c r="M6358" s="64">
        <v>5</v>
      </c>
      <c r="N6358" s="64">
        <v>5</v>
      </c>
    </row>
    <row r="6359" spans="10:14" x14ac:dyDescent="0.25">
      <c r="J6359" s="64" t="s">
        <v>2286</v>
      </c>
      <c r="K6359" s="64" t="s">
        <v>2393</v>
      </c>
      <c r="L6359" s="64" t="s">
        <v>167</v>
      </c>
      <c r="M6359" s="64">
        <v>6</v>
      </c>
      <c r="N6359" s="64">
        <v>6</v>
      </c>
    </row>
    <row r="6360" spans="10:14" x14ac:dyDescent="0.25">
      <c r="J6360" s="64" t="s">
        <v>2286</v>
      </c>
      <c r="K6360" s="64" t="s">
        <v>2393</v>
      </c>
      <c r="L6360" s="64" t="s">
        <v>167</v>
      </c>
      <c r="M6360" s="64">
        <v>7</v>
      </c>
      <c r="N6360" s="64">
        <v>7</v>
      </c>
    </row>
    <row r="6361" spans="10:14" x14ac:dyDescent="0.25">
      <c r="J6361" s="64" t="s">
        <v>2286</v>
      </c>
      <c r="K6361" s="64" t="s">
        <v>2393</v>
      </c>
      <c r="L6361" s="64" t="s">
        <v>167</v>
      </c>
      <c r="M6361" s="64">
        <v>9</v>
      </c>
      <c r="N6361" s="64">
        <v>9</v>
      </c>
    </row>
    <row r="6362" spans="10:14" x14ac:dyDescent="0.25">
      <c r="J6362" s="64" t="s">
        <v>2286</v>
      </c>
      <c r="K6362" s="64" t="s">
        <v>2393</v>
      </c>
      <c r="L6362" s="64" t="s">
        <v>167</v>
      </c>
      <c r="M6362" s="64">
        <v>11</v>
      </c>
      <c r="N6362" s="64">
        <v>11</v>
      </c>
    </row>
    <row r="6363" spans="10:14" x14ac:dyDescent="0.25">
      <c r="J6363" s="64" t="s">
        <v>2286</v>
      </c>
      <c r="K6363" s="64" t="s">
        <v>2393</v>
      </c>
      <c r="L6363" s="64" t="s">
        <v>167</v>
      </c>
      <c r="M6363" s="64">
        <v>13</v>
      </c>
      <c r="N6363" s="64">
        <v>13</v>
      </c>
    </row>
    <row r="6364" spans="10:14" x14ac:dyDescent="0.25">
      <c r="J6364" s="64" t="s">
        <v>2286</v>
      </c>
      <c r="K6364" s="64" t="s">
        <v>2393</v>
      </c>
      <c r="L6364" s="64" t="s">
        <v>167</v>
      </c>
      <c r="M6364" s="64">
        <v>18</v>
      </c>
      <c r="N6364" s="64">
        <v>18</v>
      </c>
    </row>
    <row r="6365" spans="10:14" x14ac:dyDescent="0.25">
      <c r="J6365" s="64" t="s">
        <v>2286</v>
      </c>
      <c r="K6365" s="64" t="s">
        <v>2393</v>
      </c>
      <c r="L6365" s="64" t="s">
        <v>167</v>
      </c>
      <c r="M6365" s="64">
        <v>26</v>
      </c>
      <c r="N6365" s="64">
        <v>26</v>
      </c>
    </row>
    <row r="6366" spans="10:14" x14ac:dyDescent="0.25">
      <c r="J6366" s="64" t="s">
        <v>2286</v>
      </c>
      <c r="K6366" s="64" t="s">
        <v>2393</v>
      </c>
      <c r="L6366" s="64" t="s">
        <v>168</v>
      </c>
      <c r="M6366" s="64">
        <v>7</v>
      </c>
      <c r="N6366" s="64">
        <v>7</v>
      </c>
    </row>
    <row r="6367" spans="10:14" x14ac:dyDescent="0.25">
      <c r="J6367" s="64" t="s">
        <v>2286</v>
      </c>
      <c r="K6367" s="64" t="s">
        <v>2393</v>
      </c>
      <c r="L6367" s="64" t="s">
        <v>168</v>
      </c>
      <c r="M6367" s="64">
        <v>8</v>
      </c>
      <c r="N6367" s="64">
        <v>8</v>
      </c>
    </row>
    <row r="6368" spans="10:14" x14ac:dyDescent="0.25">
      <c r="J6368" s="64" t="s">
        <v>2286</v>
      </c>
      <c r="K6368" s="64" t="s">
        <v>2393</v>
      </c>
      <c r="L6368" s="64" t="s">
        <v>168</v>
      </c>
      <c r="M6368" s="64">
        <v>10</v>
      </c>
      <c r="N6368" s="64">
        <v>10</v>
      </c>
    </row>
    <row r="6369" spans="10:14" x14ac:dyDescent="0.25">
      <c r="J6369" s="64" t="s">
        <v>2286</v>
      </c>
      <c r="K6369" s="64" t="s">
        <v>2393</v>
      </c>
      <c r="L6369" s="64" t="s">
        <v>168</v>
      </c>
      <c r="M6369" s="64">
        <v>12</v>
      </c>
      <c r="N6369" s="64">
        <v>12</v>
      </c>
    </row>
    <row r="6370" spans="10:14" x14ac:dyDescent="0.25">
      <c r="J6370" s="64" t="s">
        <v>2286</v>
      </c>
      <c r="K6370" s="64" t="s">
        <v>2393</v>
      </c>
      <c r="L6370" s="64" t="s">
        <v>168</v>
      </c>
      <c r="M6370" s="64">
        <v>14</v>
      </c>
      <c r="N6370" s="64">
        <v>14</v>
      </c>
    </row>
    <row r="6371" spans="10:14" x14ac:dyDescent="0.25">
      <c r="J6371" s="64" t="s">
        <v>2286</v>
      </c>
      <c r="K6371" s="64" t="s">
        <v>2393</v>
      </c>
      <c r="L6371" s="64" t="s">
        <v>168</v>
      </c>
      <c r="M6371" s="64">
        <v>16</v>
      </c>
      <c r="N6371" s="64">
        <v>16</v>
      </c>
    </row>
    <row r="6372" spans="10:14" x14ac:dyDescent="0.25">
      <c r="J6372" s="64" t="s">
        <v>2286</v>
      </c>
      <c r="K6372" s="64" t="s">
        <v>2393</v>
      </c>
      <c r="L6372" s="64" t="s">
        <v>168</v>
      </c>
      <c r="M6372" s="64">
        <v>20</v>
      </c>
      <c r="N6372" s="64">
        <v>20</v>
      </c>
    </row>
    <row r="6373" spans="10:14" x14ac:dyDescent="0.25">
      <c r="J6373" s="64" t="s">
        <v>2286</v>
      </c>
      <c r="K6373" s="64" t="s">
        <v>2393</v>
      </c>
      <c r="L6373" s="64" t="s">
        <v>168</v>
      </c>
      <c r="M6373" s="64">
        <v>26</v>
      </c>
      <c r="N6373" s="64">
        <v>26</v>
      </c>
    </row>
    <row r="6374" spans="10:14" x14ac:dyDescent="0.25">
      <c r="J6374" s="64" t="s">
        <v>2286</v>
      </c>
      <c r="K6374" s="64" t="s">
        <v>2393</v>
      </c>
      <c r="L6374" s="64" t="s">
        <v>168</v>
      </c>
      <c r="M6374" s="64">
        <v>34</v>
      </c>
      <c r="N6374" s="64">
        <v>34</v>
      </c>
    </row>
    <row r="6375" spans="10:14" x14ac:dyDescent="0.25">
      <c r="J6375" s="64" t="s">
        <v>2286</v>
      </c>
      <c r="K6375" s="64" t="s">
        <v>2393</v>
      </c>
      <c r="L6375" s="64" t="s">
        <v>169</v>
      </c>
      <c r="M6375" s="64">
        <v>9</v>
      </c>
      <c r="N6375" s="64">
        <v>9</v>
      </c>
    </row>
    <row r="6376" spans="10:14" x14ac:dyDescent="0.25">
      <c r="J6376" s="64" t="s">
        <v>2286</v>
      </c>
      <c r="K6376" s="64" t="s">
        <v>2393</v>
      </c>
      <c r="L6376" s="64" t="s">
        <v>169</v>
      </c>
      <c r="M6376" s="64">
        <v>11</v>
      </c>
      <c r="N6376" s="64">
        <v>11</v>
      </c>
    </row>
    <row r="6377" spans="10:14" x14ac:dyDescent="0.25">
      <c r="J6377" s="64" t="s">
        <v>2286</v>
      </c>
      <c r="K6377" s="64" t="s">
        <v>2393</v>
      </c>
      <c r="L6377" s="64" t="s">
        <v>169</v>
      </c>
      <c r="M6377" s="64">
        <v>14</v>
      </c>
      <c r="N6377" s="64">
        <v>14</v>
      </c>
    </row>
    <row r="6378" spans="10:14" x14ac:dyDescent="0.25">
      <c r="J6378" s="64" t="s">
        <v>2286</v>
      </c>
      <c r="K6378" s="64" t="s">
        <v>2393</v>
      </c>
      <c r="L6378" s="64" t="s">
        <v>169</v>
      </c>
      <c r="M6378" s="64">
        <v>18</v>
      </c>
      <c r="N6378" s="64">
        <v>18</v>
      </c>
    </row>
    <row r="6379" spans="10:14" x14ac:dyDescent="0.25">
      <c r="J6379" s="64" t="s">
        <v>2286</v>
      </c>
      <c r="K6379" s="64" t="s">
        <v>2393</v>
      </c>
      <c r="L6379" s="64" t="s">
        <v>169</v>
      </c>
      <c r="M6379" s="64">
        <v>24</v>
      </c>
      <c r="N6379" s="64">
        <v>24</v>
      </c>
    </row>
    <row r="6380" spans="10:14" x14ac:dyDescent="0.25">
      <c r="J6380" s="64" t="s">
        <v>2286</v>
      </c>
      <c r="K6380" s="64" t="s">
        <v>2393</v>
      </c>
      <c r="L6380" s="64" t="s">
        <v>169</v>
      </c>
      <c r="M6380" s="64">
        <v>32</v>
      </c>
      <c r="N6380" s="64">
        <v>32</v>
      </c>
    </row>
    <row r="6381" spans="10:14" x14ac:dyDescent="0.25">
      <c r="J6381" s="64" t="s">
        <v>2286</v>
      </c>
      <c r="K6381" s="64" t="s">
        <v>2393</v>
      </c>
      <c r="L6381" s="64" t="s">
        <v>169</v>
      </c>
      <c r="M6381" s="64">
        <v>46</v>
      </c>
      <c r="N6381" s="64">
        <v>46</v>
      </c>
    </row>
    <row r="6382" spans="10:14" x14ac:dyDescent="0.25">
      <c r="J6382" s="64" t="s">
        <v>2286</v>
      </c>
      <c r="K6382" s="64" t="s">
        <v>2393</v>
      </c>
      <c r="L6382" s="64" t="s">
        <v>2395</v>
      </c>
      <c r="M6382" s="64">
        <v>14</v>
      </c>
      <c r="N6382" s="64">
        <v>14</v>
      </c>
    </row>
    <row r="6383" spans="10:14" x14ac:dyDescent="0.25">
      <c r="J6383" s="64" t="s">
        <v>2286</v>
      </c>
      <c r="K6383" s="64" t="s">
        <v>2393</v>
      </c>
      <c r="L6383" s="64" t="s">
        <v>2395</v>
      </c>
      <c r="M6383" s="64">
        <v>18</v>
      </c>
      <c r="N6383" s="64">
        <v>18</v>
      </c>
    </row>
    <row r="6384" spans="10:14" x14ac:dyDescent="0.25">
      <c r="J6384" s="64" t="s">
        <v>2286</v>
      </c>
      <c r="K6384" s="64" t="s">
        <v>2393</v>
      </c>
      <c r="L6384" s="64" t="s">
        <v>2395</v>
      </c>
      <c r="M6384" s="64">
        <v>22</v>
      </c>
      <c r="N6384" s="64">
        <v>22</v>
      </c>
    </row>
    <row r="6385" spans="10:14" x14ac:dyDescent="0.25">
      <c r="J6385" s="64" t="s">
        <v>2286</v>
      </c>
      <c r="K6385" s="64" t="s">
        <v>2393</v>
      </c>
      <c r="L6385" s="64" t="s">
        <v>2395</v>
      </c>
      <c r="M6385" s="64">
        <v>26</v>
      </c>
      <c r="N6385" s="64">
        <v>26</v>
      </c>
    </row>
    <row r="6386" spans="10:14" x14ac:dyDescent="0.25">
      <c r="J6386" s="64" t="s">
        <v>2286</v>
      </c>
      <c r="K6386" s="64" t="s">
        <v>2393</v>
      </c>
      <c r="L6386" s="64" t="s">
        <v>2395</v>
      </c>
      <c r="M6386" s="64">
        <v>32</v>
      </c>
      <c r="N6386" s="64">
        <v>32</v>
      </c>
    </row>
    <row r="6387" spans="10:14" x14ac:dyDescent="0.25">
      <c r="J6387" s="64" t="s">
        <v>2286</v>
      </c>
      <c r="K6387" s="64" t="s">
        <v>2393</v>
      </c>
      <c r="L6387" s="64" t="s">
        <v>2395</v>
      </c>
      <c r="M6387" s="64">
        <v>41</v>
      </c>
      <c r="N6387" s="64">
        <v>41</v>
      </c>
    </row>
    <row r="6388" spans="10:14" x14ac:dyDescent="0.25">
      <c r="J6388" s="64" t="s">
        <v>2286</v>
      </c>
      <c r="K6388" s="64" t="s">
        <v>2393</v>
      </c>
      <c r="L6388" s="64" t="s">
        <v>2395</v>
      </c>
      <c r="M6388" s="64">
        <v>52</v>
      </c>
      <c r="N6388" s="64">
        <v>52</v>
      </c>
    </row>
    <row r="6389" spans="10:14" x14ac:dyDescent="0.25">
      <c r="J6389" s="64" t="s">
        <v>2286</v>
      </c>
      <c r="K6389" s="64" t="s">
        <v>2393</v>
      </c>
      <c r="L6389" s="64" t="s">
        <v>2395</v>
      </c>
      <c r="M6389" s="64">
        <v>70</v>
      </c>
      <c r="N6389" s="64">
        <v>70</v>
      </c>
    </row>
    <row r="6390" spans="10:14" x14ac:dyDescent="0.25">
      <c r="J6390" s="64" t="s">
        <v>2286</v>
      </c>
      <c r="K6390" s="64" t="s">
        <v>2393</v>
      </c>
      <c r="L6390" s="64" t="s">
        <v>170</v>
      </c>
      <c r="M6390" s="64">
        <v>16</v>
      </c>
      <c r="N6390" s="64">
        <v>16</v>
      </c>
    </row>
    <row r="6391" spans="10:14" x14ac:dyDescent="0.25">
      <c r="J6391" s="64" t="s">
        <v>2286</v>
      </c>
      <c r="K6391" s="64" t="s">
        <v>2393</v>
      </c>
      <c r="L6391" s="64" t="s">
        <v>170</v>
      </c>
      <c r="M6391" s="64">
        <v>20</v>
      </c>
      <c r="N6391" s="64">
        <v>20</v>
      </c>
    </row>
    <row r="6392" spans="10:14" x14ac:dyDescent="0.25">
      <c r="J6392" s="64" t="s">
        <v>2286</v>
      </c>
      <c r="K6392" s="64" t="s">
        <v>2393</v>
      </c>
      <c r="L6392" s="64" t="s">
        <v>170</v>
      </c>
      <c r="M6392" s="64">
        <v>24</v>
      </c>
      <c r="N6392" s="64">
        <v>24</v>
      </c>
    </row>
    <row r="6393" spans="10:14" x14ac:dyDescent="0.25">
      <c r="J6393" s="64" t="s">
        <v>2286</v>
      </c>
      <c r="K6393" s="64" t="s">
        <v>2393</v>
      </c>
      <c r="L6393" s="64" t="s">
        <v>170</v>
      </c>
      <c r="M6393" s="64">
        <v>28</v>
      </c>
      <c r="N6393" s="64">
        <v>28</v>
      </c>
    </row>
    <row r="6394" spans="10:14" x14ac:dyDescent="0.25">
      <c r="J6394" s="64" t="s">
        <v>2286</v>
      </c>
      <c r="K6394" s="64" t="s">
        <v>2393</v>
      </c>
      <c r="L6394" s="64" t="s">
        <v>170</v>
      </c>
      <c r="M6394" s="64">
        <v>34</v>
      </c>
      <c r="N6394" s="64">
        <v>34</v>
      </c>
    </row>
    <row r="6395" spans="10:14" x14ac:dyDescent="0.25">
      <c r="J6395" s="64" t="s">
        <v>2286</v>
      </c>
      <c r="K6395" s="64" t="s">
        <v>2393</v>
      </c>
      <c r="L6395" s="64" t="s">
        <v>170</v>
      </c>
      <c r="M6395" s="64">
        <v>42</v>
      </c>
      <c r="N6395" s="64">
        <v>42</v>
      </c>
    </row>
    <row r="6396" spans="10:14" x14ac:dyDescent="0.25">
      <c r="J6396" s="64" t="s">
        <v>2286</v>
      </c>
      <c r="K6396" s="64" t="s">
        <v>2393</v>
      </c>
      <c r="L6396" s="64" t="s">
        <v>170</v>
      </c>
      <c r="M6396" s="64">
        <v>53</v>
      </c>
      <c r="N6396" s="64">
        <v>53</v>
      </c>
    </row>
    <row r="6397" spans="10:14" x14ac:dyDescent="0.25">
      <c r="J6397" s="64" t="s">
        <v>2286</v>
      </c>
      <c r="K6397" s="64" t="s">
        <v>2393</v>
      </c>
      <c r="L6397" s="64" t="s">
        <v>170</v>
      </c>
      <c r="M6397" s="64">
        <v>71</v>
      </c>
      <c r="N6397" s="64">
        <v>71</v>
      </c>
    </row>
    <row r="6398" spans="10:14" x14ac:dyDescent="0.25">
      <c r="J6398" s="64" t="s">
        <v>2286</v>
      </c>
      <c r="K6398" s="64" t="s">
        <v>2393</v>
      </c>
      <c r="L6398" s="64" t="s">
        <v>171</v>
      </c>
      <c r="M6398" s="64">
        <v>1</v>
      </c>
      <c r="N6398" s="64">
        <v>1</v>
      </c>
    </row>
    <row r="6399" spans="10:14" x14ac:dyDescent="0.25">
      <c r="J6399" s="64" t="s">
        <v>2286</v>
      </c>
      <c r="K6399" s="64" t="s">
        <v>2393</v>
      </c>
      <c r="L6399" s="64" t="s">
        <v>171</v>
      </c>
      <c r="M6399" s="64">
        <v>24</v>
      </c>
      <c r="N6399" s="64">
        <v>24</v>
      </c>
    </row>
    <row r="6400" spans="10:14" x14ac:dyDescent="0.25">
      <c r="J6400" s="64" t="s">
        <v>2286</v>
      </c>
      <c r="K6400" s="64" t="s">
        <v>2393</v>
      </c>
      <c r="L6400" s="64" t="s">
        <v>171</v>
      </c>
      <c r="M6400" s="64">
        <v>33</v>
      </c>
      <c r="N6400" s="64">
        <v>33</v>
      </c>
    </row>
    <row r="6401" spans="10:14" x14ac:dyDescent="0.25">
      <c r="J6401" s="64" t="s">
        <v>2286</v>
      </c>
      <c r="K6401" s="64" t="s">
        <v>2393</v>
      </c>
      <c r="L6401" s="64" t="s">
        <v>171</v>
      </c>
      <c r="M6401" s="64">
        <v>43</v>
      </c>
      <c r="N6401" s="64">
        <v>43</v>
      </c>
    </row>
    <row r="6402" spans="10:14" x14ac:dyDescent="0.25">
      <c r="J6402" s="64" t="s">
        <v>2286</v>
      </c>
      <c r="K6402" s="64" t="s">
        <v>2393</v>
      </c>
      <c r="L6402" s="64" t="s">
        <v>171</v>
      </c>
      <c r="M6402" s="64">
        <v>56</v>
      </c>
      <c r="N6402" s="64">
        <v>56</v>
      </c>
    </row>
    <row r="6403" spans="10:14" x14ac:dyDescent="0.25">
      <c r="J6403" s="64" t="s">
        <v>2286</v>
      </c>
      <c r="K6403" s="64" t="s">
        <v>2393</v>
      </c>
      <c r="L6403" s="64" t="s">
        <v>171</v>
      </c>
      <c r="M6403" s="64">
        <v>72</v>
      </c>
      <c r="N6403" s="64">
        <v>72</v>
      </c>
    </row>
    <row r="6404" spans="10:14" x14ac:dyDescent="0.25">
      <c r="J6404" s="64" t="s">
        <v>2286</v>
      </c>
      <c r="K6404" s="64" t="s">
        <v>2393</v>
      </c>
      <c r="L6404" s="64" t="s">
        <v>171</v>
      </c>
      <c r="M6404" s="64">
        <v>96</v>
      </c>
      <c r="N6404" s="64">
        <v>96</v>
      </c>
    </row>
    <row r="6405" spans="10:14" x14ac:dyDescent="0.25">
      <c r="J6405" s="64" t="s">
        <v>2286</v>
      </c>
      <c r="K6405" s="64" t="s">
        <v>2393</v>
      </c>
      <c r="L6405" s="64" t="s">
        <v>171</v>
      </c>
      <c r="M6405" s="64">
        <v>133</v>
      </c>
      <c r="N6405" s="64">
        <v>133</v>
      </c>
    </row>
    <row r="6406" spans="10:14" x14ac:dyDescent="0.25">
      <c r="J6406" s="64" t="s">
        <v>2286</v>
      </c>
      <c r="K6406" s="64" t="s">
        <v>2393</v>
      </c>
      <c r="L6406" s="64" t="s">
        <v>171</v>
      </c>
      <c r="M6406" s="64">
        <v>200</v>
      </c>
      <c r="N6406" s="64">
        <v>200</v>
      </c>
    </row>
    <row r="6407" spans="10:14" x14ac:dyDescent="0.25">
      <c r="J6407" s="64" t="s">
        <v>2286</v>
      </c>
      <c r="K6407" s="64" t="s">
        <v>2393</v>
      </c>
      <c r="L6407" s="64" t="s">
        <v>172</v>
      </c>
      <c r="M6407" s="64">
        <v>29</v>
      </c>
      <c r="N6407" s="64">
        <v>29</v>
      </c>
    </row>
    <row r="6408" spans="10:14" x14ac:dyDescent="0.25">
      <c r="J6408" s="64" t="s">
        <v>2286</v>
      </c>
      <c r="K6408" s="64" t="s">
        <v>2393</v>
      </c>
      <c r="L6408" s="64" t="s">
        <v>172</v>
      </c>
      <c r="M6408" s="64">
        <v>40</v>
      </c>
      <c r="N6408" s="64">
        <v>40</v>
      </c>
    </row>
    <row r="6409" spans="10:14" x14ac:dyDescent="0.25">
      <c r="J6409" s="64" t="s">
        <v>2286</v>
      </c>
      <c r="K6409" s="64" t="s">
        <v>2393</v>
      </c>
      <c r="L6409" s="64" t="s">
        <v>172</v>
      </c>
      <c r="M6409" s="64">
        <v>52</v>
      </c>
      <c r="N6409" s="64">
        <v>52</v>
      </c>
    </row>
    <row r="6410" spans="10:14" x14ac:dyDescent="0.25">
      <c r="J6410" s="64" t="s">
        <v>2286</v>
      </c>
      <c r="K6410" s="64" t="s">
        <v>2393</v>
      </c>
      <c r="L6410" s="64" t="s">
        <v>172</v>
      </c>
      <c r="M6410" s="64">
        <v>67</v>
      </c>
      <c r="N6410" s="64">
        <v>67</v>
      </c>
    </row>
    <row r="6411" spans="10:14" x14ac:dyDescent="0.25">
      <c r="J6411" s="64" t="s">
        <v>2286</v>
      </c>
      <c r="K6411" s="64" t="s">
        <v>2393</v>
      </c>
      <c r="L6411" s="64" t="s">
        <v>172</v>
      </c>
      <c r="M6411" s="64">
        <v>85</v>
      </c>
      <c r="N6411" s="64">
        <v>85</v>
      </c>
    </row>
    <row r="6412" spans="10:14" x14ac:dyDescent="0.25">
      <c r="J6412" s="64" t="s">
        <v>2286</v>
      </c>
      <c r="K6412" s="64" t="s">
        <v>2393</v>
      </c>
      <c r="L6412" s="64" t="s">
        <v>172</v>
      </c>
      <c r="M6412" s="64">
        <v>108</v>
      </c>
      <c r="N6412" s="64">
        <v>108</v>
      </c>
    </row>
    <row r="6413" spans="10:14" x14ac:dyDescent="0.25">
      <c r="J6413" s="64" t="s">
        <v>2286</v>
      </c>
      <c r="K6413" s="64" t="s">
        <v>2393</v>
      </c>
      <c r="L6413" s="64" t="s">
        <v>172</v>
      </c>
      <c r="M6413" s="64">
        <v>138</v>
      </c>
      <c r="N6413" s="64">
        <v>138</v>
      </c>
    </row>
    <row r="6414" spans="10:14" x14ac:dyDescent="0.25">
      <c r="J6414" s="64" t="s">
        <v>2286</v>
      </c>
      <c r="K6414" s="64" t="s">
        <v>2393</v>
      </c>
      <c r="L6414" s="64" t="s">
        <v>172</v>
      </c>
      <c r="M6414" s="64">
        <v>180</v>
      </c>
      <c r="N6414" s="64">
        <v>180</v>
      </c>
    </row>
    <row r="6415" spans="10:14" x14ac:dyDescent="0.25">
      <c r="J6415" s="64" t="s">
        <v>2286</v>
      </c>
      <c r="K6415" s="64" t="s">
        <v>2393</v>
      </c>
      <c r="L6415" s="64" t="s">
        <v>172</v>
      </c>
      <c r="M6415" s="64">
        <v>230</v>
      </c>
      <c r="N6415" s="64">
        <v>230</v>
      </c>
    </row>
    <row r="6416" spans="10:14" x14ac:dyDescent="0.25">
      <c r="J6416" s="64" t="s">
        <v>2286</v>
      </c>
      <c r="K6416" s="64" t="s">
        <v>2393</v>
      </c>
      <c r="L6416" s="64" t="s">
        <v>173</v>
      </c>
      <c r="M6416" s="64">
        <v>40</v>
      </c>
      <c r="N6416" s="64">
        <v>40</v>
      </c>
    </row>
    <row r="6417" spans="10:14" x14ac:dyDescent="0.25">
      <c r="J6417" s="64" t="s">
        <v>2286</v>
      </c>
      <c r="K6417" s="64" t="s">
        <v>2393</v>
      </c>
      <c r="L6417" s="64" t="s">
        <v>173</v>
      </c>
      <c r="M6417" s="64">
        <v>57</v>
      </c>
      <c r="N6417" s="64">
        <v>57</v>
      </c>
    </row>
    <row r="6418" spans="10:14" x14ac:dyDescent="0.25">
      <c r="J6418" s="64" t="s">
        <v>2286</v>
      </c>
      <c r="K6418" s="64" t="s">
        <v>2393</v>
      </c>
      <c r="L6418" s="64" t="s">
        <v>173</v>
      </c>
      <c r="M6418" s="64">
        <v>78</v>
      </c>
      <c r="N6418" s="64">
        <v>78</v>
      </c>
    </row>
    <row r="6419" spans="10:14" x14ac:dyDescent="0.25">
      <c r="J6419" s="64" t="s">
        <v>2286</v>
      </c>
      <c r="K6419" s="64" t="s">
        <v>2393</v>
      </c>
      <c r="L6419" s="64" t="s">
        <v>173</v>
      </c>
      <c r="M6419" s="64">
        <v>105</v>
      </c>
      <c r="N6419" s="64">
        <v>105</v>
      </c>
    </row>
    <row r="6420" spans="10:14" x14ac:dyDescent="0.25">
      <c r="J6420" s="64" t="s">
        <v>2286</v>
      </c>
      <c r="K6420" s="64" t="s">
        <v>2393</v>
      </c>
      <c r="L6420" s="64" t="s">
        <v>173</v>
      </c>
      <c r="M6420" s="64">
        <v>136</v>
      </c>
      <c r="N6420" s="64">
        <v>136</v>
      </c>
    </row>
    <row r="6421" spans="10:14" x14ac:dyDescent="0.25">
      <c r="J6421" s="64" t="s">
        <v>2286</v>
      </c>
      <c r="K6421" s="64" t="s">
        <v>2393</v>
      </c>
      <c r="L6421" s="64" t="s">
        <v>173</v>
      </c>
      <c r="M6421" s="64">
        <v>173</v>
      </c>
      <c r="N6421" s="64">
        <v>173</v>
      </c>
    </row>
    <row r="6422" spans="10:14" x14ac:dyDescent="0.25">
      <c r="J6422" s="64" t="s">
        <v>2286</v>
      </c>
      <c r="K6422" s="64" t="s">
        <v>2393</v>
      </c>
      <c r="L6422" s="64" t="s">
        <v>173</v>
      </c>
      <c r="M6422" s="64">
        <v>222</v>
      </c>
      <c r="N6422" s="64">
        <v>222</v>
      </c>
    </row>
    <row r="6423" spans="10:14" x14ac:dyDescent="0.25">
      <c r="J6423" s="64" t="s">
        <v>2286</v>
      </c>
      <c r="K6423" s="64" t="s">
        <v>2393</v>
      </c>
      <c r="L6423" s="64" t="s">
        <v>173</v>
      </c>
      <c r="M6423" s="64">
        <v>300</v>
      </c>
      <c r="N6423" s="64">
        <v>300</v>
      </c>
    </row>
    <row r="6424" spans="10:14" x14ac:dyDescent="0.25">
      <c r="J6424" s="64" t="s">
        <v>2286</v>
      </c>
      <c r="K6424" s="64" t="s">
        <v>2393</v>
      </c>
      <c r="L6424" s="64" t="s">
        <v>173</v>
      </c>
      <c r="M6424" s="64">
        <v>370</v>
      </c>
      <c r="N6424" s="64">
        <v>370</v>
      </c>
    </row>
    <row r="6425" spans="10:14" x14ac:dyDescent="0.25">
      <c r="J6425" s="64" t="s">
        <v>2286</v>
      </c>
      <c r="K6425" s="64" t="s">
        <v>2393</v>
      </c>
      <c r="L6425" s="64" t="s">
        <v>174</v>
      </c>
      <c r="M6425" s="64">
        <v>122</v>
      </c>
      <c r="N6425" s="64">
        <v>122</v>
      </c>
    </row>
    <row r="6426" spans="10:14" x14ac:dyDescent="0.25">
      <c r="J6426" s="64" t="s">
        <v>2286</v>
      </c>
      <c r="K6426" s="64" t="s">
        <v>2393</v>
      </c>
      <c r="L6426" s="64" t="s">
        <v>174</v>
      </c>
      <c r="M6426" s="64">
        <v>170</v>
      </c>
      <c r="N6426" s="64">
        <v>170</v>
      </c>
    </row>
    <row r="6427" spans="10:14" x14ac:dyDescent="0.25">
      <c r="J6427" s="64" t="s">
        <v>2286</v>
      </c>
      <c r="K6427" s="64" t="s">
        <v>2393</v>
      </c>
      <c r="L6427" s="64" t="s">
        <v>174</v>
      </c>
      <c r="M6427" s="64">
        <v>217</v>
      </c>
      <c r="N6427" s="64">
        <v>217</v>
      </c>
    </row>
    <row r="6428" spans="10:14" x14ac:dyDescent="0.25">
      <c r="J6428" s="64" t="s">
        <v>2286</v>
      </c>
      <c r="K6428" s="64" t="s">
        <v>2393</v>
      </c>
      <c r="L6428" s="64" t="s">
        <v>174</v>
      </c>
      <c r="M6428" s="64">
        <v>267</v>
      </c>
      <c r="N6428" s="64">
        <v>267</v>
      </c>
    </row>
    <row r="6429" spans="10:14" x14ac:dyDescent="0.25">
      <c r="J6429" s="64" t="s">
        <v>2286</v>
      </c>
      <c r="K6429" s="64" t="s">
        <v>2393</v>
      </c>
      <c r="L6429" s="64" t="s">
        <v>174</v>
      </c>
      <c r="M6429" s="64">
        <v>344</v>
      </c>
      <c r="N6429" s="64">
        <v>344</v>
      </c>
    </row>
    <row r="6430" spans="10:14" x14ac:dyDescent="0.25">
      <c r="J6430" s="64" t="s">
        <v>2286</v>
      </c>
      <c r="K6430" s="64" t="s">
        <v>2393</v>
      </c>
      <c r="L6430" s="64" t="s">
        <v>174</v>
      </c>
      <c r="M6430" s="64">
        <v>402</v>
      </c>
      <c r="N6430" s="64">
        <v>402</v>
      </c>
    </row>
    <row r="6431" spans="10:14" x14ac:dyDescent="0.25">
      <c r="J6431" s="64" t="s">
        <v>2286</v>
      </c>
      <c r="K6431" s="64" t="s">
        <v>2393</v>
      </c>
      <c r="L6431" s="64" t="s">
        <v>174</v>
      </c>
      <c r="M6431" s="64">
        <v>489</v>
      </c>
      <c r="N6431" s="64">
        <v>489</v>
      </c>
    </row>
    <row r="6432" spans="10:14" x14ac:dyDescent="0.25">
      <c r="J6432" s="64" t="s">
        <v>2404</v>
      </c>
      <c r="K6432" s="64" t="s">
        <v>2406</v>
      </c>
      <c r="L6432" s="64" t="s">
        <v>1003</v>
      </c>
      <c r="M6432" s="64">
        <v>2</v>
      </c>
      <c r="N6432" s="64">
        <v>0.9</v>
      </c>
    </row>
    <row r="6433" spans="10:14" x14ac:dyDescent="0.25">
      <c r="J6433" s="64" t="s">
        <v>2404</v>
      </c>
      <c r="K6433" s="64" t="s">
        <v>2406</v>
      </c>
      <c r="L6433" s="64" t="s">
        <v>1003</v>
      </c>
      <c r="M6433" s="64">
        <v>3</v>
      </c>
      <c r="N6433" s="64">
        <v>1.25</v>
      </c>
    </row>
    <row r="6434" spans="10:14" x14ac:dyDescent="0.25">
      <c r="J6434" s="64" t="s">
        <v>2404</v>
      </c>
      <c r="K6434" s="64" t="s">
        <v>2406</v>
      </c>
      <c r="L6434" s="64" t="s">
        <v>1003</v>
      </c>
      <c r="M6434" s="64">
        <v>4</v>
      </c>
      <c r="N6434" s="64">
        <v>1.6</v>
      </c>
    </row>
    <row r="6435" spans="10:14" x14ac:dyDescent="0.25">
      <c r="J6435" s="64" t="s">
        <v>2404</v>
      </c>
      <c r="K6435" s="64" t="s">
        <v>2406</v>
      </c>
      <c r="L6435" s="64" t="s">
        <v>1003</v>
      </c>
      <c r="M6435" s="64">
        <v>5</v>
      </c>
      <c r="N6435" s="64">
        <v>1.95</v>
      </c>
    </row>
    <row r="6436" spans="10:14" x14ac:dyDescent="0.25">
      <c r="J6436" s="64" t="s">
        <v>2404</v>
      </c>
      <c r="K6436" s="64" t="s">
        <v>2406</v>
      </c>
      <c r="L6436" s="64" t="s">
        <v>1003</v>
      </c>
      <c r="M6436" s="64">
        <v>6</v>
      </c>
      <c r="N6436" s="64">
        <v>2.2999999999999998</v>
      </c>
    </row>
    <row r="6437" spans="10:14" x14ac:dyDescent="0.25">
      <c r="J6437" s="64" t="s">
        <v>2404</v>
      </c>
      <c r="K6437" s="64" t="s">
        <v>2406</v>
      </c>
      <c r="L6437" s="64" t="s">
        <v>1003</v>
      </c>
      <c r="M6437" s="64">
        <v>7</v>
      </c>
      <c r="N6437" s="64">
        <v>2.5</v>
      </c>
    </row>
    <row r="6438" spans="10:14" x14ac:dyDescent="0.25">
      <c r="J6438" s="64" t="s">
        <v>2404</v>
      </c>
      <c r="K6438" s="64" t="s">
        <v>2406</v>
      </c>
      <c r="L6438" s="64" t="s">
        <v>1003</v>
      </c>
      <c r="M6438" s="64">
        <v>8</v>
      </c>
      <c r="N6438" s="64">
        <v>2.7</v>
      </c>
    </row>
    <row r="6439" spans="10:14" x14ac:dyDescent="0.25">
      <c r="J6439" s="64" t="s">
        <v>2404</v>
      </c>
      <c r="K6439" s="64" t="s">
        <v>2406</v>
      </c>
      <c r="L6439" s="64" t="s">
        <v>1003</v>
      </c>
      <c r="M6439" s="64">
        <v>9</v>
      </c>
      <c r="N6439" s="64">
        <v>2.9</v>
      </c>
    </row>
    <row r="6440" spans="10:14" x14ac:dyDescent="0.25">
      <c r="J6440" s="64" t="s">
        <v>2404</v>
      </c>
      <c r="K6440" s="64" t="s">
        <v>2406</v>
      </c>
      <c r="L6440" s="64" t="s">
        <v>1003</v>
      </c>
      <c r="M6440" s="64">
        <v>10</v>
      </c>
      <c r="N6440" s="64">
        <v>2.93</v>
      </c>
    </row>
    <row r="6441" spans="10:14" x14ac:dyDescent="0.25">
      <c r="J6441" s="64" t="s">
        <v>2404</v>
      </c>
      <c r="K6441" s="64" t="s">
        <v>2406</v>
      </c>
      <c r="L6441" s="64" t="s">
        <v>1003</v>
      </c>
      <c r="M6441" s="64">
        <v>11</v>
      </c>
      <c r="N6441" s="64">
        <v>2.97</v>
      </c>
    </row>
    <row r="6442" spans="10:14" x14ac:dyDescent="0.25">
      <c r="J6442" s="64" t="s">
        <v>2404</v>
      </c>
      <c r="K6442" s="64" t="s">
        <v>2406</v>
      </c>
      <c r="L6442" s="64" t="s">
        <v>1003</v>
      </c>
      <c r="M6442" s="64">
        <v>12</v>
      </c>
      <c r="N6442" s="64">
        <v>3</v>
      </c>
    </row>
    <row r="6443" spans="10:14" x14ac:dyDescent="0.25">
      <c r="J6443" s="64" t="s">
        <v>2404</v>
      </c>
      <c r="K6443" s="64" t="s">
        <v>2406</v>
      </c>
      <c r="L6443" s="64" t="s">
        <v>1003</v>
      </c>
      <c r="M6443" s="64">
        <v>13</v>
      </c>
      <c r="N6443" s="64">
        <v>3</v>
      </c>
    </row>
    <row r="6444" spans="10:14" x14ac:dyDescent="0.25">
      <c r="J6444" s="64" t="s">
        <v>2404</v>
      </c>
      <c r="K6444" s="64" t="s">
        <v>2406</v>
      </c>
      <c r="L6444" s="64" t="s">
        <v>1003</v>
      </c>
      <c r="M6444" s="64">
        <v>14</v>
      </c>
      <c r="N6444" s="64">
        <v>3</v>
      </c>
    </row>
    <row r="6445" spans="10:14" x14ac:dyDescent="0.25">
      <c r="J6445" s="64" t="s">
        <v>2404</v>
      </c>
      <c r="K6445" s="64" t="s">
        <v>2406</v>
      </c>
      <c r="L6445" s="64" t="s">
        <v>1003</v>
      </c>
      <c r="M6445" s="64">
        <v>15</v>
      </c>
      <c r="N6445" s="64">
        <v>3</v>
      </c>
    </row>
    <row r="6446" spans="10:14" x14ac:dyDescent="0.25">
      <c r="J6446" s="64" t="s">
        <v>2404</v>
      </c>
      <c r="K6446" s="64" t="s">
        <v>2406</v>
      </c>
      <c r="L6446" s="64" t="s">
        <v>1002</v>
      </c>
      <c r="M6446" s="64">
        <v>2</v>
      </c>
      <c r="N6446" s="64">
        <v>0.9</v>
      </c>
    </row>
    <row r="6447" spans="10:14" x14ac:dyDescent="0.25">
      <c r="J6447" s="64" t="s">
        <v>2404</v>
      </c>
      <c r="K6447" s="64" t="s">
        <v>2406</v>
      </c>
      <c r="L6447" s="64" t="s">
        <v>1002</v>
      </c>
      <c r="M6447" s="64">
        <v>3</v>
      </c>
      <c r="N6447" s="64">
        <v>1.35</v>
      </c>
    </row>
    <row r="6448" spans="10:14" x14ac:dyDescent="0.25">
      <c r="J6448" s="64" t="s">
        <v>2404</v>
      </c>
      <c r="K6448" s="64" t="s">
        <v>2406</v>
      </c>
      <c r="L6448" s="64" t="s">
        <v>1002</v>
      </c>
      <c r="M6448" s="64">
        <v>4</v>
      </c>
      <c r="N6448" s="64">
        <v>1.8</v>
      </c>
    </row>
    <row r="6449" spans="10:14" x14ac:dyDescent="0.25">
      <c r="J6449" s="64" t="s">
        <v>2404</v>
      </c>
      <c r="K6449" s="64" t="s">
        <v>2406</v>
      </c>
      <c r="L6449" s="64" t="s">
        <v>1002</v>
      </c>
      <c r="M6449" s="64">
        <v>5</v>
      </c>
      <c r="N6449" s="64">
        <v>2.0499999999999998</v>
      </c>
    </row>
    <row r="6450" spans="10:14" x14ac:dyDescent="0.25">
      <c r="J6450" s="64" t="s">
        <v>2404</v>
      </c>
      <c r="K6450" s="64" t="s">
        <v>2406</v>
      </c>
      <c r="L6450" s="64" t="s">
        <v>1002</v>
      </c>
      <c r="M6450" s="64">
        <v>6</v>
      </c>
      <c r="N6450" s="64">
        <v>2.2999999999999998</v>
      </c>
    </row>
    <row r="6451" spans="10:14" x14ac:dyDescent="0.25">
      <c r="J6451" s="64" t="s">
        <v>2404</v>
      </c>
      <c r="K6451" s="64" t="s">
        <v>2406</v>
      </c>
      <c r="L6451" s="64" t="s">
        <v>1002</v>
      </c>
      <c r="M6451" s="64">
        <v>7</v>
      </c>
      <c r="N6451" s="64">
        <v>2.7</v>
      </c>
    </row>
    <row r="6452" spans="10:14" x14ac:dyDescent="0.25">
      <c r="J6452" s="64" t="s">
        <v>2404</v>
      </c>
      <c r="K6452" s="64" t="s">
        <v>2406</v>
      </c>
      <c r="L6452" s="64" t="s">
        <v>1002</v>
      </c>
      <c r="M6452" s="64">
        <v>8</v>
      </c>
      <c r="N6452" s="64">
        <v>3.1</v>
      </c>
    </row>
    <row r="6453" spans="10:14" x14ac:dyDescent="0.25">
      <c r="J6453" s="64" t="s">
        <v>2404</v>
      </c>
      <c r="K6453" s="64" t="s">
        <v>2406</v>
      </c>
      <c r="L6453" s="64" t="s">
        <v>1002</v>
      </c>
      <c r="M6453" s="64">
        <v>9</v>
      </c>
      <c r="N6453" s="64">
        <v>3.5</v>
      </c>
    </row>
    <row r="6454" spans="10:14" x14ac:dyDescent="0.25">
      <c r="J6454" s="64" t="s">
        <v>2404</v>
      </c>
      <c r="K6454" s="64" t="s">
        <v>2406</v>
      </c>
      <c r="L6454" s="64" t="s">
        <v>1002</v>
      </c>
      <c r="M6454" s="64">
        <v>10</v>
      </c>
      <c r="N6454" s="64">
        <v>3.83</v>
      </c>
    </row>
    <row r="6455" spans="10:14" x14ac:dyDescent="0.25">
      <c r="J6455" s="64" t="s">
        <v>2404</v>
      </c>
      <c r="K6455" s="64" t="s">
        <v>2406</v>
      </c>
      <c r="L6455" s="64" t="s">
        <v>1002</v>
      </c>
      <c r="M6455" s="64">
        <v>11</v>
      </c>
      <c r="N6455" s="64">
        <v>4.17</v>
      </c>
    </row>
    <row r="6456" spans="10:14" x14ac:dyDescent="0.25">
      <c r="J6456" s="64" t="s">
        <v>2404</v>
      </c>
      <c r="K6456" s="64" t="s">
        <v>2406</v>
      </c>
      <c r="L6456" s="64" t="s">
        <v>1002</v>
      </c>
      <c r="M6456" s="64">
        <v>12</v>
      </c>
      <c r="N6456" s="64">
        <v>4.5</v>
      </c>
    </row>
    <row r="6457" spans="10:14" x14ac:dyDescent="0.25">
      <c r="J6457" s="64" t="s">
        <v>2404</v>
      </c>
      <c r="K6457" s="64" t="s">
        <v>2406</v>
      </c>
      <c r="L6457" s="64" t="s">
        <v>1002</v>
      </c>
      <c r="M6457" s="64">
        <v>13</v>
      </c>
      <c r="N6457" s="64">
        <v>4.5999999999999996</v>
      </c>
    </row>
    <row r="6458" spans="10:14" x14ac:dyDescent="0.25">
      <c r="J6458" s="64" t="s">
        <v>2404</v>
      </c>
      <c r="K6458" s="64" t="s">
        <v>2406</v>
      </c>
      <c r="L6458" s="64" t="s">
        <v>1002</v>
      </c>
      <c r="M6458" s="64">
        <v>14</v>
      </c>
      <c r="N6458" s="64">
        <v>4.7</v>
      </c>
    </row>
    <row r="6459" spans="10:14" x14ac:dyDescent="0.25">
      <c r="J6459" s="64" t="s">
        <v>2404</v>
      </c>
      <c r="K6459" s="64" t="s">
        <v>2406</v>
      </c>
      <c r="L6459" s="64" t="s">
        <v>1002</v>
      </c>
      <c r="M6459" s="64">
        <v>15</v>
      </c>
      <c r="N6459" s="64">
        <v>4.8</v>
      </c>
    </row>
    <row r="6460" spans="10:14" x14ac:dyDescent="0.25">
      <c r="J6460" s="64" t="s">
        <v>2404</v>
      </c>
      <c r="K6460" s="64" t="s">
        <v>2406</v>
      </c>
      <c r="L6460" s="64" t="s">
        <v>1005</v>
      </c>
      <c r="M6460" s="64">
        <v>2</v>
      </c>
      <c r="N6460" s="64">
        <v>0.9</v>
      </c>
    </row>
    <row r="6461" spans="10:14" x14ac:dyDescent="0.25">
      <c r="J6461" s="64" t="s">
        <v>2404</v>
      </c>
      <c r="K6461" s="64" t="s">
        <v>2406</v>
      </c>
      <c r="L6461" s="64" t="s">
        <v>1005</v>
      </c>
      <c r="M6461" s="64">
        <v>3</v>
      </c>
      <c r="N6461" s="64">
        <v>1.45</v>
      </c>
    </row>
    <row r="6462" spans="10:14" x14ac:dyDescent="0.25">
      <c r="J6462" s="64" t="s">
        <v>2404</v>
      </c>
      <c r="K6462" s="64" t="s">
        <v>2406</v>
      </c>
      <c r="L6462" s="64" t="s">
        <v>1005</v>
      </c>
      <c r="M6462" s="64">
        <v>4</v>
      </c>
      <c r="N6462" s="64">
        <v>2</v>
      </c>
    </row>
    <row r="6463" spans="10:14" x14ac:dyDescent="0.25">
      <c r="J6463" s="64" t="s">
        <v>2404</v>
      </c>
      <c r="K6463" s="64" t="s">
        <v>2406</v>
      </c>
      <c r="L6463" s="64" t="s">
        <v>1005</v>
      </c>
      <c r="M6463" s="64">
        <v>5</v>
      </c>
      <c r="N6463" s="64">
        <v>2.35</v>
      </c>
    </row>
    <row r="6464" spans="10:14" x14ac:dyDescent="0.25">
      <c r="J6464" s="64" t="s">
        <v>2404</v>
      </c>
      <c r="K6464" s="64" t="s">
        <v>2406</v>
      </c>
      <c r="L6464" s="64" t="s">
        <v>1005</v>
      </c>
      <c r="M6464" s="64">
        <v>6</v>
      </c>
      <c r="N6464" s="64">
        <v>2.7</v>
      </c>
    </row>
    <row r="6465" spans="10:14" x14ac:dyDescent="0.25">
      <c r="J6465" s="64" t="s">
        <v>2404</v>
      </c>
      <c r="K6465" s="64" t="s">
        <v>2406</v>
      </c>
      <c r="L6465" s="64" t="s">
        <v>1005</v>
      </c>
      <c r="M6465" s="64">
        <v>7</v>
      </c>
      <c r="N6465" s="64">
        <v>3</v>
      </c>
    </row>
    <row r="6466" spans="10:14" x14ac:dyDescent="0.25">
      <c r="J6466" s="64" t="s">
        <v>2404</v>
      </c>
      <c r="K6466" s="64" t="s">
        <v>2406</v>
      </c>
      <c r="L6466" s="64" t="s">
        <v>1005</v>
      </c>
      <c r="M6466" s="64">
        <v>8</v>
      </c>
      <c r="N6466" s="64">
        <v>3.3</v>
      </c>
    </row>
    <row r="6467" spans="10:14" x14ac:dyDescent="0.25">
      <c r="J6467" s="64" t="s">
        <v>2404</v>
      </c>
      <c r="K6467" s="64" t="s">
        <v>2406</v>
      </c>
      <c r="L6467" s="64" t="s">
        <v>1005</v>
      </c>
      <c r="M6467" s="64">
        <v>9</v>
      </c>
      <c r="N6467" s="64">
        <v>3.6</v>
      </c>
    </row>
    <row r="6468" spans="10:14" x14ac:dyDescent="0.25">
      <c r="J6468" s="64" t="s">
        <v>2404</v>
      </c>
      <c r="K6468" s="64" t="s">
        <v>2406</v>
      </c>
      <c r="L6468" s="64" t="s">
        <v>1005</v>
      </c>
      <c r="M6468" s="64">
        <v>10</v>
      </c>
      <c r="N6468" s="64">
        <v>3.77</v>
      </c>
    </row>
    <row r="6469" spans="10:14" x14ac:dyDescent="0.25">
      <c r="J6469" s="64" t="s">
        <v>2404</v>
      </c>
      <c r="K6469" s="64" t="s">
        <v>2406</v>
      </c>
      <c r="L6469" s="64" t="s">
        <v>1005</v>
      </c>
      <c r="M6469" s="64">
        <v>11</v>
      </c>
      <c r="N6469" s="64">
        <v>3.93</v>
      </c>
    </row>
    <row r="6470" spans="10:14" x14ac:dyDescent="0.25">
      <c r="J6470" s="64" t="s">
        <v>2404</v>
      </c>
      <c r="K6470" s="64" t="s">
        <v>2406</v>
      </c>
      <c r="L6470" s="64" t="s">
        <v>1005</v>
      </c>
      <c r="M6470" s="64">
        <v>12</v>
      </c>
      <c r="N6470" s="64">
        <v>4.0999999999999996</v>
      </c>
    </row>
    <row r="6471" spans="10:14" x14ac:dyDescent="0.25">
      <c r="J6471" s="64" t="s">
        <v>2404</v>
      </c>
      <c r="K6471" s="64" t="s">
        <v>2406</v>
      </c>
      <c r="L6471" s="64" t="s">
        <v>1005</v>
      </c>
      <c r="M6471" s="64">
        <v>13</v>
      </c>
      <c r="N6471" s="64">
        <v>4.17</v>
      </c>
    </row>
    <row r="6472" spans="10:14" x14ac:dyDescent="0.25">
      <c r="J6472" s="64" t="s">
        <v>2404</v>
      </c>
      <c r="K6472" s="64" t="s">
        <v>2406</v>
      </c>
      <c r="L6472" s="64" t="s">
        <v>1005</v>
      </c>
      <c r="M6472" s="64">
        <v>14</v>
      </c>
      <c r="N6472" s="64">
        <v>4.2300000000000004</v>
      </c>
    </row>
    <row r="6473" spans="10:14" x14ac:dyDescent="0.25">
      <c r="J6473" s="64" t="s">
        <v>2404</v>
      </c>
      <c r="K6473" s="64" t="s">
        <v>2406</v>
      </c>
      <c r="L6473" s="64" t="s">
        <v>1005</v>
      </c>
      <c r="M6473" s="64">
        <v>15</v>
      </c>
      <c r="N6473" s="64">
        <v>4.3</v>
      </c>
    </row>
    <row r="6474" spans="10:14" x14ac:dyDescent="0.25">
      <c r="J6474" s="64" t="s">
        <v>2404</v>
      </c>
      <c r="K6474" s="64" t="s">
        <v>2406</v>
      </c>
      <c r="L6474" s="64" t="s">
        <v>1004</v>
      </c>
      <c r="M6474" s="64">
        <v>2</v>
      </c>
      <c r="N6474" s="64">
        <v>0.9</v>
      </c>
    </row>
    <row r="6475" spans="10:14" x14ac:dyDescent="0.25">
      <c r="J6475" s="64" t="s">
        <v>2404</v>
      </c>
      <c r="K6475" s="64" t="s">
        <v>2406</v>
      </c>
      <c r="L6475" s="64" t="s">
        <v>1004</v>
      </c>
      <c r="M6475" s="64">
        <v>3</v>
      </c>
      <c r="N6475" s="64">
        <v>1.45</v>
      </c>
    </row>
    <row r="6476" spans="10:14" x14ac:dyDescent="0.25">
      <c r="J6476" s="64" t="s">
        <v>2404</v>
      </c>
      <c r="K6476" s="64" t="s">
        <v>2406</v>
      </c>
      <c r="L6476" s="64" t="s">
        <v>1004</v>
      </c>
      <c r="M6476" s="64">
        <v>4</v>
      </c>
      <c r="N6476" s="64">
        <v>2</v>
      </c>
    </row>
    <row r="6477" spans="10:14" x14ac:dyDescent="0.25">
      <c r="J6477" s="64" t="s">
        <v>2404</v>
      </c>
      <c r="K6477" s="64" t="s">
        <v>2406</v>
      </c>
      <c r="L6477" s="64" t="s">
        <v>1004</v>
      </c>
      <c r="M6477" s="64">
        <v>5</v>
      </c>
      <c r="N6477" s="64">
        <v>2.5</v>
      </c>
    </row>
    <row r="6478" spans="10:14" x14ac:dyDescent="0.25">
      <c r="J6478" s="64" t="s">
        <v>2404</v>
      </c>
      <c r="K6478" s="64" t="s">
        <v>2406</v>
      </c>
      <c r="L6478" s="64" t="s">
        <v>1004</v>
      </c>
      <c r="M6478" s="64">
        <v>6</v>
      </c>
      <c r="N6478" s="64">
        <v>3</v>
      </c>
    </row>
    <row r="6479" spans="10:14" x14ac:dyDescent="0.25">
      <c r="J6479" s="64" t="s">
        <v>2404</v>
      </c>
      <c r="K6479" s="64" t="s">
        <v>2406</v>
      </c>
      <c r="L6479" s="64" t="s">
        <v>1004</v>
      </c>
      <c r="M6479" s="64">
        <v>7</v>
      </c>
      <c r="N6479" s="64">
        <v>3.47</v>
      </c>
    </row>
    <row r="6480" spans="10:14" x14ac:dyDescent="0.25">
      <c r="J6480" s="64" t="s">
        <v>2404</v>
      </c>
      <c r="K6480" s="64" t="s">
        <v>2406</v>
      </c>
      <c r="L6480" s="64" t="s">
        <v>1004</v>
      </c>
      <c r="M6480" s="64">
        <v>8</v>
      </c>
      <c r="N6480" s="64">
        <v>3.93</v>
      </c>
    </row>
    <row r="6481" spans="10:14" x14ac:dyDescent="0.25">
      <c r="J6481" s="64" t="s">
        <v>2404</v>
      </c>
      <c r="K6481" s="64" t="s">
        <v>2406</v>
      </c>
      <c r="L6481" s="64" t="s">
        <v>1004</v>
      </c>
      <c r="M6481" s="64">
        <v>9</v>
      </c>
      <c r="N6481" s="64">
        <v>4.4000000000000004</v>
      </c>
    </row>
    <row r="6482" spans="10:14" x14ac:dyDescent="0.25">
      <c r="J6482" s="64" t="s">
        <v>2404</v>
      </c>
      <c r="K6482" s="64" t="s">
        <v>2406</v>
      </c>
      <c r="L6482" s="64" t="s">
        <v>1004</v>
      </c>
      <c r="M6482" s="64">
        <v>10</v>
      </c>
      <c r="N6482" s="64">
        <v>4.83</v>
      </c>
    </row>
    <row r="6483" spans="10:14" x14ac:dyDescent="0.25">
      <c r="J6483" s="64" t="s">
        <v>2404</v>
      </c>
      <c r="K6483" s="64" t="s">
        <v>2406</v>
      </c>
      <c r="L6483" s="64" t="s">
        <v>1004</v>
      </c>
      <c r="M6483" s="64">
        <v>11</v>
      </c>
      <c r="N6483" s="64">
        <v>5.27</v>
      </c>
    </row>
    <row r="6484" spans="10:14" x14ac:dyDescent="0.25">
      <c r="J6484" s="64" t="s">
        <v>2404</v>
      </c>
      <c r="K6484" s="64" t="s">
        <v>2406</v>
      </c>
      <c r="L6484" s="64" t="s">
        <v>1004</v>
      </c>
      <c r="M6484" s="64">
        <v>12</v>
      </c>
      <c r="N6484" s="64">
        <v>5.7</v>
      </c>
    </row>
    <row r="6485" spans="10:14" x14ac:dyDescent="0.25">
      <c r="J6485" s="64" t="s">
        <v>2404</v>
      </c>
      <c r="K6485" s="64" t="s">
        <v>2406</v>
      </c>
      <c r="L6485" s="64" t="s">
        <v>1004</v>
      </c>
      <c r="M6485" s="64">
        <v>13</v>
      </c>
      <c r="N6485" s="64">
        <v>6.13</v>
      </c>
    </row>
    <row r="6486" spans="10:14" x14ac:dyDescent="0.25">
      <c r="J6486" s="64" t="s">
        <v>2404</v>
      </c>
      <c r="K6486" s="64" t="s">
        <v>2406</v>
      </c>
      <c r="L6486" s="64" t="s">
        <v>1004</v>
      </c>
      <c r="M6486" s="64">
        <v>14</v>
      </c>
      <c r="N6486" s="64">
        <v>6.57</v>
      </c>
    </row>
    <row r="6487" spans="10:14" x14ac:dyDescent="0.25">
      <c r="J6487" s="64" t="s">
        <v>2404</v>
      </c>
      <c r="K6487" s="64" t="s">
        <v>2406</v>
      </c>
      <c r="L6487" s="64" t="s">
        <v>1004</v>
      </c>
      <c r="M6487" s="64">
        <v>15</v>
      </c>
      <c r="N6487" s="64">
        <v>7</v>
      </c>
    </row>
    <row r="7906" spans="1:5" x14ac:dyDescent="0.25">
      <c r="A7906" t="s">
        <v>834</v>
      </c>
      <c r="B7906" s="1" t="s">
        <v>1021</v>
      </c>
      <c r="C7906" s="291" t="s">
        <v>902</v>
      </c>
      <c r="D7906" s="1">
        <v>0</v>
      </c>
    </row>
    <row r="7907" spans="1:5" x14ac:dyDescent="0.25">
      <c r="A7907" t="s">
        <v>834</v>
      </c>
      <c r="B7907" s="1" t="s">
        <v>1021</v>
      </c>
      <c r="C7907" s="291" t="s">
        <v>903</v>
      </c>
      <c r="D7907" s="1">
        <v>0</v>
      </c>
    </row>
    <row r="7908" spans="1:5" x14ac:dyDescent="0.25">
      <c r="A7908" t="s">
        <v>834</v>
      </c>
      <c r="B7908" s="1" t="s">
        <v>1021</v>
      </c>
      <c r="C7908" s="291" t="s">
        <v>904</v>
      </c>
      <c r="D7908" s="1" t="s">
        <v>837</v>
      </c>
      <c r="E7908" s="1">
        <v>6.3</v>
      </c>
    </row>
    <row r="7909" spans="1:5" x14ac:dyDescent="0.25">
      <c r="A7909" t="s">
        <v>834</v>
      </c>
      <c r="B7909" s="1" t="s">
        <v>1021</v>
      </c>
      <c r="C7909" s="291" t="s">
        <v>905</v>
      </c>
      <c r="D7909" s="1" t="s">
        <v>837</v>
      </c>
      <c r="E7909" s="1">
        <v>10.4</v>
      </c>
    </row>
    <row r="7910" spans="1:5" x14ac:dyDescent="0.25">
      <c r="A7910" t="s">
        <v>834</v>
      </c>
      <c r="B7910" s="1" t="s">
        <v>1021</v>
      </c>
      <c r="C7910" s="291" t="s">
        <v>1022</v>
      </c>
      <c r="D7910" s="1" t="s">
        <v>837</v>
      </c>
      <c r="E7910" s="1">
        <v>8.2200000000000006</v>
      </c>
    </row>
    <row r="7911" spans="1:5" x14ac:dyDescent="0.25">
      <c r="A7911" t="s">
        <v>834</v>
      </c>
      <c r="B7911" s="1" t="s">
        <v>1021</v>
      </c>
      <c r="C7911" s="291" t="s">
        <v>1023</v>
      </c>
      <c r="D7911" s="1" t="s">
        <v>837</v>
      </c>
      <c r="E7911" s="1">
        <v>16.86</v>
      </c>
    </row>
    <row r="7912" spans="1:5" x14ac:dyDescent="0.25">
      <c r="A7912" t="s">
        <v>834</v>
      </c>
      <c r="B7912" s="1" t="s">
        <v>1021</v>
      </c>
      <c r="C7912" s="291" t="s">
        <v>906</v>
      </c>
      <c r="D7912" s="1">
        <v>0</v>
      </c>
    </row>
    <row r="7913" spans="1:5" x14ac:dyDescent="0.25">
      <c r="A7913" t="s">
        <v>834</v>
      </c>
      <c r="B7913" s="1" t="s">
        <v>1021</v>
      </c>
      <c r="C7913" s="291" t="s">
        <v>907</v>
      </c>
      <c r="D7913" s="1">
        <v>0</v>
      </c>
    </row>
    <row r="7914" spans="1:5" x14ac:dyDescent="0.25">
      <c r="A7914" t="s">
        <v>834</v>
      </c>
      <c r="B7914" s="1" t="s">
        <v>1021</v>
      </c>
      <c r="C7914" s="291" t="s">
        <v>908</v>
      </c>
      <c r="D7914" s="1">
        <v>0</v>
      </c>
    </row>
    <row r="7915" spans="1:5" x14ac:dyDescent="0.25">
      <c r="A7915" t="s">
        <v>834</v>
      </c>
      <c r="B7915" s="1" t="s">
        <v>1021</v>
      </c>
      <c r="C7915" s="291" t="s">
        <v>909</v>
      </c>
      <c r="D7915" s="1">
        <v>0</v>
      </c>
    </row>
    <row r="7916" spans="1:5" x14ac:dyDescent="0.25">
      <c r="A7916" t="s">
        <v>834</v>
      </c>
      <c r="B7916" s="1" t="s">
        <v>1021</v>
      </c>
      <c r="C7916" s="291" t="s">
        <v>910</v>
      </c>
      <c r="D7916" s="1" t="s">
        <v>837</v>
      </c>
      <c r="E7916" s="1">
        <v>7.4</v>
      </c>
    </row>
    <row r="7917" spans="1:5" x14ac:dyDescent="0.25">
      <c r="A7917" t="s">
        <v>834</v>
      </c>
      <c r="B7917" s="1" t="s">
        <v>1021</v>
      </c>
      <c r="C7917" s="291" t="s">
        <v>911</v>
      </c>
      <c r="D7917" s="1" t="s">
        <v>837</v>
      </c>
      <c r="E7917" s="1">
        <v>8.1999999999999993</v>
      </c>
    </row>
    <row r="7918" spans="1:5" x14ac:dyDescent="0.25">
      <c r="A7918" t="s">
        <v>834</v>
      </c>
      <c r="B7918" s="1" t="s">
        <v>1021</v>
      </c>
      <c r="C7918" s="291" t="s">
        <v>912</v>
      </c>
      <c r="D7918" s="1" t="s">
        <v>837</v>
      </c>
      <c r="E7918" s="1">
        <v>12</v>
      </c>
    </row>
    <row r="7919" spans="1:5" x14ac:dyDescent="0.25">
      <c r="A7919" t="s">
        <v>834</v>
      </c>
      <c r="B7919" s="1" t="s">
        <v>1021</v>
      </c>
      <c r="C7919" s="291" t="s">
        <v>913</v>
      </c>
      <c r="D7919" s="1" t="s">
        <v>837</v>
      </c>
      <c r="E7919" s="1">
        <v>12.6</v>
      </c>
    </row>
    <row r="7920" spans="1:5" x14ac:dyDescent="0.25">
      <c r="A7920" t="s">
        <v>834</v>
      </c>
      <c r="B7920" s="1" t="s">
        <v>1021</v>
      </c>
      <c r="C7920" s="291" t="s">
        <v>1024</v>
      </c>
      <c r="D7920" s="1" t="s">
        <v>837</v>
      </c>
      <c r="E7920" s="1">
        <v>9.5299999999999994</v>
      </c>
    </row>
    <row r="7921" spans="1:5" x14ac:dyDescent="0.25">
      <c r="A7921" t="s">
        <v>834</v>
      </c>
      <c r="B7921" s="1" t="s">
        <v>1021</v>
      </c>
      <c r="C7921" s="291" t="s">
        <v>1025</v>
      </c>
      <c r="D7921" s="1" t="s">
        <v>837</v>
      </c>
      <c r="E7921" s="1">
        <v>10.52</v>
      </c>
    </row>
    <row r="7922" spans="1:5" x14ac:dyDescent="0.25">
      <c r="A7922" t="s">
        <v>834</v>
      </c>
      <c r="B7922" s="1" t="s">
        <v>1021</v>
      </c>
      <c r="C7922" s="291" t="s">
        <v>1026</v>
      </c>
      <c r="D7922" s="1" t="s">
        <v>837</v>
      </c>
      <c r="E7922" s="1">
        <v>26.52</v>
      </c>
    </row>
    <row r="7923" spans="1:5" x14ac:dyDescent="0.25">
      <c r="A7923" t="s">
        <v>834</v>
      </c>
      <c r="B7923" s="1" t="s">
        <v>1021</v>
      </c>
      <c r="C7923" s="291" t="s">
        <v>1027</v>
      </c>
      <c r="D7923" s="1" t="s">
        <v>837</v>
      </c>
      <c r="E7923" s="1">
        <v>20.45</v>
      </c>
    </row>
    <row r="7924" spans="1:5" x14ac:dyDescent="0.25">
      <c r="A7924" t="s">
        <v>834</v>
      </c>
      <c r="B7924" s="1" t="s">
        <v>1021</v>
      </c>
      <c r="C7924" s="291" t="s">
        <v>914</v>
      </c>
      <c r="D7924" s="1">
        <v>0</v>
      </c>
    </row>
    <row r="7925" spans="1:5" x14ac:dyDescent="0.25">
      <c r="A7925" t="s">
        <v>834</v>
      </c>
      <c r="B7925" s="1" t="s">
        <v>1021</v>
      </c>
      <c r="C7925" s="291" t="s">
        <v>915</v>
      </c>
      <c r="D7925" s="1">
        <v>0</v>
      </c>
    </row>
    <row r="7926" spans="1:5" x14ac:dyDescent="0.25">
      <c r="A7926" t="s">
        <v>834</v>
      </c>
      <c r="B7926" s="1" t="s">
        <v>1021</v>
      </c>
      <c r="C7926" s="291" t="s">
        <v>916</v>
      </c>
      <c r="D7926" s="1">
        <v>0</v>
      </c>
    </row>
    <row r="7927" spans="1:5" x14ac:dyDescent="0.25">
      <c r="A7927" t="s">
        <v>834</v>
      </c>
      <c r="B7927" s="1" t="s">
        <v>1021</v>
      </c>
      <c r="C7927" s="291" t="s">
        <v>917</v>
      </c>
      <c r="D7927" s="1">
        <v>0</v>
      </c>
    </row>
    <row r="7928" spans="1:5" x14ac:dyDescent="0.25">
      <c r="A7928" t="s">
        <v>834</v>
      </c>
      <c r="B7928" s="1" t="s">
        <v>1021</v>
      </c>
      <c r="C7928" s="291" t="s">
        <v>918</v>
      </c>
      <c r="D7928" s="1">
        <v>0</v>
      </c>
    </row>
    <row r="7929" spans="1:5" x14ac:dyDescent="0.25">
      <c r="A7929" t="s">
        <v>834</v>
      </c>
      <c r="B7929" s="1" t="s">
        <v>1021</v>
      </c>
      <c r="C7929" s="291" t="s">
        <v>919</v>
      </c>
      <c r="D7929" s="1">
        <v>0</v>
      </c>
    </row>
    <row r="7930" spans="1:5" x14ac:dyDescent="0.25">
      <c r="A7930" t="s">
        <v>834</v>
      </c>
      <c r="B7930" s="1" t="s">
        <v>1021</v>
      </c>
      <c r="C7930" s="291" t="s">
        <v>920</v>
      </c>
      <c r="D7930" s="1" t="s">
        <v>837</v>
      </c>
      <c r="E7930" s="1">
        <v>10.4</v>
      </c>
    </row>
    <row r="7931" spans="1:5" x14ac:dyDescent="0.25">
      <c r="A7931" t="s">
        <v>834</v>
      </c>
      <c r="B7931" s="1" t="s">
        <v>1021</v>
      </c>
      <c r="C7931" s="291" t="s">
        <v>921</v>
      </c>
      <c r="D7931" s="1" t="s">
        <v>837</v>
      </c>
      <c r="E7931" s="1">
        <v>11.3</v>
      </c>
    </row>
    <row r="7932" spans="1:5" x14ac:dyDescent="0.25">
      <c r="A7932" t="s">
        <v>834</v>
      </c>
      <c r="B7932" s="1" t="s">
        <v>1021</v>
      </c>
      <c r="C7932" s="291" t="s">
        <v>922</v>
      </c>
      <c r="D7932" s="1" t="s">
        <v>837</v>
      </c>
      <c r="E7932" s="1">
        <v>11.4</v>
      </c>
    </row>
    <row r="7933" spans="1:5" x14ac:dyDescent="0.25">
      <c r="A7933" t="s">
        <v>834</v>
      </c>
      <c r="B7933" s="1" t="s">
        <v>1021</v>
      </c>
      <c r="C7933" s="291" t="s">
        <v>924</v>
      </c>
      <c r="D7933" s="1" t="s">
        <v>837</v>
      </c>
      <c r="E7933" s="1">
        <v>16.5</v>
      </c>
    </row>
    <row r="7934" spans="1:5" x14ac:dyDescent="0.25">
      <c r="A7934" t="s">
        <v>834</v>
      </c>
      <c r="B7934" s="1" t="s">
        <v>1021</v>
      </c>
      <c r="C7934" s="291" t="s">
        <v>925</v>
      </c>
      <c r="D7934" s="1" t="s">
        <v>837</v>
      </c>
      <c r="E7934" s="1">
        <v>15.7</v>
      </c>
    </row>
    <row r="7935" spans="1:5" x14ac:dyDescent="0.25">
      <c r="A7935" t="s">
        <v>834</v>
      </c>
      <c r="B7935" s="1" t="s">
        <v>1021</v>
      </c>
      <c r="C7935" s="291" t="s">
        <v>1028</v>
      </c>
      <c r="D7935" s="1" t="s">
        <v>837</v>
      </c>
      <c r="E7935" s="1">
        <v>12.32</v>
      </c>
    </row>
    <row r="7936" spans="1:5" x14ac:dyDescent="0.25">
      <c r="A7936" t="s">
        <v>834</v>
      </c>
      <c r="B7936" s="1" t="s">
        <v>1021</v>
      </c>
      <c r="C7936" s="291" t="s">
        <v>1029</v>
      </c>
      <c r="D7936" s="1" t="s">
        <v>837</v>
      </c>
      <c r="E7936" s="1">
        <v>12.57</v>
      </c>
    </row>
    <row r="7937" spans="1:5" x14ac:dyDescent="0.25">
      <c r="A7937" t="s">
        <v>834</v>
      </c>
      <c r="B7937" s="1" t="s">
        <v>1021</v>
      </c>
      <c r="C7937" s="291" t="s">
        <v>1030</v>
      </c>
      <c r="D7937" s="1" t="s">
        <v>837</v>
      </c>
      <c r="E7937" s="1">
        <v>27.7</v>
      </c>
    </row>
    <row r="7938" spans="1:5" x14ac:dyDescent="0.25">
      <c r="A7938" t="s">
        <v>834</v>
      </c>
      <c r="B7938" s="1" t="s">
        <v>1021</v>
      </c>
      <c r="C7938" s="291" t="s">
        <v>1031</v>
      </c>
      <c r="D7938" s="1" t="s">
        <v>837</v>
      </c>
      <c r="E7938" s="1">
        <v>25.23</v>
      </c>
    </row>
    <row r="7939" spans="1:5" x14ac:dyDescent="0.25">
      <c r="A7939" t="s">
        <v>834</v>
      </c>
      <c r="B7939" s="1" t="s">
        <v>1021</v>
      </c>
      <c r="C7939" s="291" t="s">
        <v>926</v>
      </c>
      <c r="D7939" s="1">
        <v>0</v>
      </c>
    </row>
    <row r="7940" spans="1:5" x14ac:dyDescent="0.25">
      <c r="A7940" t="s">
        <v>834</v>
      </c>
      <c r="B7940" s="1" t="s">
        <v>1021</v>
      </c>
      <c r="C7940" s="291" t="s">
        <v>927</v>
      </c>
      <c r="D7940" s="1">
        <v>0</v>
      </c>
    </row>
    <row r="7941" spans="1:5" x14ac:dyDescent="0.25">
      <c r="A7941" t="s">
        <v>834</v>
      </c>
      <c r="B7941" s="1" t="s">
        <v>1021</v>
      </c>
      <c r="C7941" s="291" t="s">
        <v>928</v>
      </c>
      <c r="D7941" s="1">
        <v>0</v>
      </c>
    </row>
    <row r="7942" spans="1:5" x14ac:dyDescent="0.25">
      <c r="A7942" t="s">
        <v>834</v>
      </c>
      <c r="B7942" s="1" t="s">
        <v>1021</v>
      </c>
      <c r="C7942" s="291" t="s">
        <v>929</v>
      </c>
      <c r="D7942" s="1">
        <v>0</v>
      </c>
    </row>
    <row r="7943" spans="1:5" x14ac:dyDescent="0.25">
      <c r="A7943" t="s">
        <v>834</v>
      </c>
      <c r="B7943" s="1" t="s">
        <v>1021</v>
      </c>
      <c r="C7943" s="291" t="s">
        <v>930</v>
      </c>
      <c r="D7943" s="1">
        <v>0</v>
      </c>
    </row>
    <row r="7944" spans="1:5" x14ac:dyDescent="0.25">
      <c r="A7944" t="s">
        <v>834</v>
      </c>
      <c r="B7944" s="1" t="s">
        <v>1021</v>
      </c>
      <c r="C7944" s="291" t="s">
        <v>931</v>
      </c>
      <c r="D7944" s="1">
        <v>0</v>
      </c>
    </row>
    <row r="7945" spans="1:5" x14ac:dyDescent="0.25">
      <c r="A7945" t="s">
        <v>834</v>
      </c>
      <c r="B7945" s="1" t="s">
        <v>1021</v>
      </c>
      <c r="C7945" s="291" t="s">
        <v>932</v>
      </c>
      <c r="D7945" s="1" t="s">
        <v>837</v>
      </c>
      <c r="E7945" s="1">
        <v>12.8</v>
      </c>
    </row>
    <row r="7946" spans="1:5" x14ac:dyDescent="0.25">
      <c r="A7946" t="s">
        <v>834</v>
      </c>
      <c r="B7946" s="1" t="s">
        <v>1021</v>
      </c>
      <c r="C7946" s="291" t="s">
        <v>933</v>
      </c>
      <c r="D7946" s="1" t="s">
        <v>837</v>
      </c>
      <c r="E7946" s="1">
        <v>10.8</v>
      </c>
    </row>
    <row r="7947" spans="1:5" x14ac:dyDescent="0.25">
      <c r="A7947" t="s">
        <v>834</v>
      </c>
      <c r="B7947" s="1" t="s">
        <v>1021</v>
      </c>
      <c r="C7947" s="291" t="s">
        <v>934</v>
      </c>
      <c r="D7947" s="1" t="s">
        <v>837</v>
      </c>
      <c r="E7947" s="1">
        <v>16.2</v>
      </c>
    </row>
    <row r="7948" spans="1:5" x14ac:dyDescent="0.25">
      <c r="A7948" t="s">
        <v>834</v>
      </c>
      <c r="B7948" s="1" t="s">
        <v>1021</v>
      </c>
      <c r="C7948" s="291" t="s">
        <v>935</v>
      </c>
      <c r="D7948" s="1" t="s">
        <v>837</v>
      </c>
      <c r="E7948" s="1">
        <v>19</v>
      </c>
    </row>
    <row r="7949" spans="1:5" x14ac:dyDescent="0.25">
      <c r="A7949" t="s">
        <v>834</v>
      </c>
      <c r="B7949" s="1" t="s">
        <v>1021</v>
      </c>
      <c r="C7949" s="291" t="s">
        <v>936</v>
      </c>
      <c r="D7949" s="1" t="s">
        <v>837</v>
      </c>
      <c r="E7949" s="1">
        <v>20.6</v>
      </c>
    </row>
    <row r="7950" spans="1:5" x14ac:dyDescent="0.25">
      <c r="A7950" t="s">
        <v>834</v>
      </c>
      <c r="B7950" s="1" t="s">
        <v>1021</v>
      </c>
      <c r="C7950" s="291" t="s">
        <v>937</v>
      </c>
      <c r="D7950" s="1" t="s">
        <v>837</v>
      </c>
      <c r="E7950" s="1">
        <v>19.899999999999999</v>
      </c>
    </row>
    <row r="7951" spans="1:5" x14ac:dyDescent="0.25">
      <c r="A7951" t="s">
        <v>834</v>
      </c>
      <c r="B7951" s="1" t="s">
        <v>1021</v>
      </c>
      <c r="C7951" s="291" t="s">
        <v>1032</v>
      </c>
      <c r="D7951" s="1" t="s">
        <v>837</v>
      </c>
      <c r="E7951" s="1">
        <v>19.309999999999999</v>
      </c>
    </row>
    <row r="7952" spans="1:5" x14ac:dyDescent="0.25">
      <c r="A7952" t="s">
        <v>834</v>
      </c>
      <c r="B7952" s="1" t="s">
        <v>1021</v>
      </c>
      <c r="C7952" s="291" t="s">
        <v>1033</v>
      </c>
      <c r="D7952" s="1" t="s">
        <v>837</v>
      </c>
      <c r="E7952" s="1">
        <v>19.07</v>
      </c>
    </row>
    <row r="7953" spans="1:5" x14ac:dyDescent="0.25">
      <c r="A7953" t="s">
        <v>834</v>
      </c>
      <c r="B7953" s="1" t="s">
        <v>1021</v>
      </c>
      <c r="C7953" s="291" t="s">
        <v>1034</v>
      </c>
      <c r="D7953" s="1" t="s">
        <v>837</v>
      </c>
      <c r="E7953" s="1">
        <v>34.07</v>
      </c>
    </row>
    <row r="7954" spans="1:5" x14ac:dyDescent="0.25">
      <c r="A7954" t="s">
        <v>834</v>
      </c>
      <c r="B7954" s="1" t="s">
        <v>1021</v>
      </c>
      <c r="C7954" s="291" t="s">
        <v>1035</v>
      </c>
      <c r="D7954" s="1" t="s">
        <v>837</v>
      </c>
      <c r="E7954" s="1">
        <v>31.05</v>
      </c>
    </row>
    <row r="7955" spans="1:5" x14ac:dyDescent="0.25">
      <c r="A7955" t="s">
        <v>834</v>
      </c>
      <c r="B7955" s="1" t="s">
        <v>1021</v>
      </c>
      <c r="C7955" s="291" t="s">
        <v>938</v>
      </c>
      <c r="D7955" s="1">
        <v>0</v>
      </c>
    </row>
    <row r="7956" spans="1:5" x14ac:dyDescent="0.25">
      <c r="A7956" t="s">
        <v>834</v>
      </c>
      <c r="B7956" s="1" t="s">
        <v>1021</v>
      </c>
      <c r="C7956" s="291" t="s">
        <v>939</v>
      </c>
      <c r="D7956" s="1">
        <v>0</v>
      </c>
    </row>
    <row r="7957" spans="1:5" x14ac:dyDescent="0.25">
      <c r="A7957" t="s">
        <v>834</v>
      </c>
      <c r="B7957" s="1" t="s">
        <v>1021</v>
      </c>
      <c r="C7957" s="291" t="s">
        <v>940</v>
      </c>
      <c r="D7957" s="1">
        <v>0</v>
      </c>
    </row>
    <row r="7958" spans="1:5" x14ac:dyDescent="0.25">
      <c r="A7958" t="s">
        <v>834</v>
      </c>
      <c r="B7958" s="1" t="s">
        <v>1021</v>
      </c>
      <c r="C7958" s="291" t="s">
        <v>941</v>
      </c>
      <c r="D7958" s="1">
        <v>0</v>
      </c>
    </row>
    <row r="7959" spans="1:5" x14ac:dyDescent="0.25">
      <c r="A7959" t="s">
        <v>834</v>
      </c>
      <c r="B7959" s="1" t="s">
        <v>1021</v>
      </c>
      <c r="C7959" s="291" t="s">
        <v>942</v>
      </c>
      <c r="D7959" s="1">
        <v>0</v>
      </c>
    </row>
    <row r="7960" spans="1:5" x14ac:dyDescent="0.25">
      <c r="A7960" t="s">
        <v>834</v>
      </c>
      <c r="B7960" s="1" t="s">
        <v>1021</v>
      </c>
      <c r="C7960" s="291" t="s">
        <v>943</v>
      </c>
      <c r="D7960" s="1">
        <v>0</v>
      </c>
    </row>
    <row r="7961" spans="1:5" x14ac:dyDescent="0.25">
      <c r="A7961" t="s">
        <v>834</v>
      </c>
      <c r="B7961" s="1" t="s">
        <v>1021</v>
      </c>
      <c r="C7961" s="291" t="s">
        <v>944</v>
      </c>
      <c r="D7961" s="1" t="s">
        <v>837</v>
      </c>
      <c r="E7961" s="1">
        <v>18.600000000000001</v>
      </c>
    </row>
    <row r="7962" spans="1:5" x14ac:dyDescent="0.25">
      <c r="A7962" t="s">
        <v>834</v>
      </c>
      <c r="B7962" s="1" t="s">
        <v>1021</v>
      </c>
      <c r="C7962" s="291" t="s">
        <v>945</v>
      </c>
      <c r="D7962" s="1" t="s">
        <v>837</v>
      </c>
      <c r="E7962" s="1">
        <v>21</v>
      </c>
    </row>
    <row r="7963" spans="1:5" x14ac:dyDescent="0.25">
      <c r="A7963" t="s">
        <v>834</v>
      </c>
      <c r="B7963" s="1" t="s">
        <v>1021</v>
      </c>
      <c r="C7963" s="291" t="s">
        <v>946</v>
      </c>
      <c r="D7963" s="1" t="s">
        <v>837</v>
      </c>
      <c r="E7963" s="1">
        <v>20.100000000000001</v>
      </c>
    </row>
    <row r="7964" spans="1:5" x14ac:dyDescent="0.25">
      <c r="A7964" t="s">
        <v>834</v>
      </c>
      <c r="B7964" s="1" t="s">
        <v>1021</v>
      </c>
      <c r="C7964" s="291" t="s">
        <v>947</v>
      </c>
      <c r="D7964" s="1" t="s">
        <v>837</v>
      </c>
      <c r="E7964" s="1">
        <v>31.2</v>
      </c>
    </row>
    <row r="7965" spans="1:5" x14ac:dyDescent="0.25">
      <c r="A7965" t="s">
        <v>834</v>
      </c>
      <c r="B7965" s="1" t="s">
        <v>1021</v>
      </c>
      <c r="C7965" s="291" t="s">
        <v>948</v>
      </c>
      <c r="D7965" s="1" t="s">
        <v>837</v>
      </c>
      <c r="E7965" s="1">
        <v>32.299999999999997</v>
      </c>
    </row>
    <row r="7966" spans="1:5" x14ac:dyDescent="0.25">
      <c r="A7966" t="s">
        <v>834</v>
      </c>
      <c r="B7966" s="1" t="s">
        <v>1021</v>
      </c>
      <c r="C7966" s="291" t="s">
        <v>949</v>
      </c>
      <c r="D7966" s="1" t="s">
        <v>837</v>
      </c>
      <c r="E7966" s="1">
        <v>36.299999999999997</v>
      </c>
    </row>
    <row r="7967" spans="1:5" x14ac:dyDescent="0.25">
      <c r="A7967" t="s">
        <v>834</v>
      </c>
      <c r="B7967" s="1" t="s">
        <v>1021</v>
      </c>
      <c r="C7967" s="291" t="s">
        <v>1036</v>
      </c>
      <c r="D7967" s="1" t="s">
        <v>837</v>
      </c>
      <c r="E7967" s="1">
        <v>26.33</v>
      </c>
    </row>
    <row r="7968" spans="1:5" x14ac:dyDescent="0.25">
      <c r="A7968" t="s">
        <v>834</v>
      </c>
      <c r="B7968" s="1" t="s">
        <v>1021</v>
      </c>
      <c r="C7968" s="291" t="s">
        <v>1037</v>
      </c>
      <c r="D7968" s="1" t="s">
        <v>837</v>
      </c>
      <c r="E7968" s="1">
        <v>23.38</v>
      </c>
    </row>
    <row r="7969" spans="1:5" x14ac:dyDescent="0.25">
      <c r="A7969" t="s">
        <v>834</v>
      </c>
      <c r="B7969" s="1" t="s">
        <v>1021</v>
      </c>
      <c r="C7969" s="291" t="s">
        <v>1038</v>
      </c>
      <c r="D7969" s="1" t="s">
        <v>837</v>
      </c>
      <c r="E7969" s="1">
        <v>45.47</v>
      </c>
    </row>
    <row r="7970" spans="1:5" x14ac:dyDescent="0.25">
      <c r="A7970" t="s">
        <v>834</v>
      </c>
      <c r="B7970" s="1" t="s">
        <v>1021</v>
      </c>
      <c r="C7970" s="291" t="s">
        <v>1039</v>
      </c>
      <c r="D7970" s="1" t="s">
        <v>837</v>
      </c>
      <c r="E7970" s="1">
        <v>38.270000000000003</v>
      </c>
    </row>
    <row r="7971" spans="1:5" x14ac:dyDescent="0.25">
      <c r="A7971" t="s">
        <v>834</v>
      </c>
      <c r="B7971" s="1" t="s">
        <v>1021</v>
      </c>
      <c r="C7971" s="291" t="s">
        <v>950</v>
      </c>
      <c r="D7971" s="1">
        <v>0</v>
      </c>
    </row>
    <row r="7972" spans="1:5" x14ac:dyDescent="0.25">
      <c r="A7972" t="s">
        <v>834</v>
      </c>
      <c r="B7972" s="1" t="s">
        <v>1021</v>
      </c>
      <c r="C7972" s="291" t="s">
        <v>951</v>
      </c>
      <c r="D7972" s="1">
        <v>0</v>
      </c>
    </row>
    <row r="7973" spans="1:5" x14ac:dyDescent="0.25">
      <c r="A7973" t="s">
        <v>834</v>
      </c>
      <c r="B7973" s="1" t="s">
        <v>1021</v>
      </c>
      <c r="C7973" s="291" t="s">
        <v>952</v>
      </c>
      <c r="D7973" s="1">
        <v>0</v>
      </c>
    </row>
    <row r="7974" spans="1:5" x14ac:dyDescent="0.25">
      <c r="A7974" t="s">
        <v>834</v>
      </c>
      <c r="B7974" s="1" t="s">
        <v>1021</v>
      </c>
      <c r="C7974" s="291" t="s">
        <v>953</v>
      </c>
      <c r="D7974" s="1">
        <v>0</v>
      </c>
    </row>
    <row r="7975" spans="1:5" x14ac:dyDescent="0.25">
      <c r="A7975" t="s">
        <v>834</v>
      </c>
      <c r="B7975" s="1" t="s">
        <v>1021</v>
      </c>
      <c r="C7975" s="291" t="s">
        <v>954</v>
      </c>
      <c r="D7975" s="1">
        <v>0</v>
      </c>
    </row>
    <row r="7976" spans="1:5" x14ac:dyDescent="0.25">
      <c r="A7976" t="s">
        <v>834</v>
      </c>
      <c r="B7976" s="1" t="s">
        <v>1021</v>
      </c>
      <c r="C7976" s="291" t="s">
        <v>955</v>
      </c>
      <c r="D7976" s="1">
        <v>0</v>
      </c>
    </row>
    <row r="7977" spans="1:5" x14ac:dyDescent="0.25">
      <c r="A7977" t="s">
        <v>834</v>
      </c>
      <c r="B7977" s="1" t="s">
        <v>1021</v>
      </c>
      <c r="C7977" s="291" t="s">
        <v>956</v>
      </c>
      <c r="D7977" s="1" t="s">
        <v>837</v>
      </c>
      <c r="E7977" s="1">
        <v>24.9</v>
      </c>
    </row>
    <row r="7978" spans="1:5" x14ac:dyDescent="0.25">
      <c r="A7978" t="s">
        <v>834</v>
      </c>
      <c r="B7978" s="1" t="s">
        <v>1021</v>
      </c>
      <c r="C7978" s="291" t="s">
        <v>957</v>
      </c>
      <c r="D7978" s="1" t="s">
        <v>837</v>
      </c>
      <c r="E7978" s="1">
        <v>21.9</v>
      </c>
    </row>
    <row r="7979" spans="1:5" x14ac:dyDescent="0.25">
      <c r="A7979" t="s">
        <v>834</v>
      </c>
      <c r="B7979" s="1" t="s">
        <v>1021</v>
      </c>
      <c r="C7979" s="291" t="s">
        <v>958</v>
      </c>
      <c r="D7979" s="1" t="s">
        <v>837</v>
      </c>
      <c r="E7979" s="1">
        <v>25.8</v>
      </c>
    </row>
    <row r="7980" spans="1:5" x14ac:dyDescent="0.25">
      <c r="A7980" t="s">
        <v>834</v>
      </c>
      <c r="B7980" s="1" t="s">
        <v>1021</v>
      </c>
      <c r="C7980" s="291" t="s">
        <v>959</v>
      </c>
      <c r="D7980" s="1" t="s">
        <v>837</v>
      </c>
      <c r="E7980" s="1">
        <v>68.900000000000006</v>
      </c>
    </row>
    <row r="7981" spans="1:5" x14ac:dyDescent="0.25">
      <c r="A7981" t="s">
        <v>834</v>
      </c>
      <c r="B7981" s="1" t="s">
        <v>1021</v>
      </c>
      <c r="C7981" s="291" t="s">
        <v>960</v>
      </c>
      <c r="D7981" s="1" t="s">
        <v>837</v>
      </c>
      <c r="E7981" s="1">
        <v>29.5</v>
      </c>
    </row>
    <row r="7982" spans="1:5" x14ac:dyDescent="0.25">
      <c r="A7982" t="s">
        <v>834</v>
      </c>
      <c r="B7982" s="1" t="s">
        <v>1021</v>
      </c>
      <c r="C7982" s="291" t="s">
        <v>961</v>
      </c>
      <c r="D7982" s="1" t="s">
        <v>837</v>
      </c>
      <c r="E7982" s="1">
        <v>35.4</v>
      </c>
    </row>
    <row r="7983" spans="1:5" x14ac:dyDescent="0.25">
      <c r="A7983" t="s">
        <v>834</v>
      </c>
      <c r="B7983" s="1" t="s">
        <v>1021</v>
      </c>
      <c r="C7983" s="291" t="s">
        <v>1040</v>
      </c>
      <c r="D7983" s="1" t="s">
        <v>837</v>
      </c>
      <c r="E7983" s="1">
        <v>28.78</v>
      </c>
    </row>
    <row r="7984" spans="1:5" x14ac:dyDescent="0.25">
      <c r="A7984" t="s">
        <v>834</v>
      </c>
      <c r="B7984" s="1" t="s">
        <v>1021</v>
      </c>
      <c r="C7984" s="291" t="s">
        <v>1041</v>
      </c>
      <c r="D7984" s="1" t="s">
        <v>837</v>
      </c>
      <c r="E7984" s="1">
        <v>26.62</v>
      </c>
    </row>
    <row r="7985" spans="1:5" x14ac:dyDescent="0.25">
      <c r="A7985" t="s">
        <v>834</v>
      </c>
      <c r="B7985" s="1" t="s">
        <v>1021</v>
      </c>
      <c r="C7985" s="291" t="s">
        <v>1042</v>
      </c>
      <c r="D7985" s="1" t="s">
        <v>837</v>
      </c>
      <c r="E7985" s="1">
        <v>41.62</v>
      </c>
    </row>
    <row r="7986" spans="1:5" x14ac:dyDescent="0.25">
      <c r="A7986" t="s">
        <v>834</v>
      </c>
      <c r="B7986" s="1" t="s">
        <v>1021</v>
      </c>
      <c r="C7986" s="291" t="s">
        <v>1043</v>
      </c>
      <c r="D7986" s="1" t="s">
        <v>837</v>
      </c>
      <c r="E7986" s="1">
        <v>40.270000000000003</v>
      </c>
    </row>
    <row r="7987" spans="1:5" x14ac:dyDescent="0.25">
      <c r="A7987" t="s">
        <v>834</v>
      </c>
      <c r="B7987" s="1" t="s">
        <v>1021</v>
      </c>
      <c r="C7987" s="291" t="s">
        <v>962</v>
      </c>
      <c r="D7987" s="1">
        <v>0</v>
      </c>
    </row>
    <row r="7988" spans="1:5" x14ac:dyDescent="0.25">
      <c r="A7988" t="s">
        <v>834</v>
      </c>
      <c r="B7988" s="1" t="s">
        <v>1021</v>
      </c>
      <c r="C7988" s="291" t="s">
        <v>963</v>
      </c>
      <c r="D7988" s="1">
        <v>0</v>
      </c>
    </row>
    <row r="7989" spans="1:5" x14ac:dyDescent="0.25">
      <c r="A7989" t="s">
        <v>834</v>
      </c>
      <c r="B7989" s="1" t="s">
        <v>1021</v>
      </c>
      <c r="C7989" s="291" t="s">
        <v>964</v>
      </c>
      <c r="D7989" s="1">
        <v>0</v>
      </c>
    </row>
    <row r="7990" spans="1:5" x14ac:dyDescent="0.25">
      <c r="A7990" t="s">
        <v>834</v>
      </c>
      <c r="B7990" s="1" t="s">
        <v>1021</v>
      </c>
      <c r="C7990" s="291" t="s">
        <v>965</v>
      </c>
      <c r="D7990" s="1">
        <v>0</v>
      </c>
    </row>
    <row r="7991" spans="1:5" x14ac:dyDescent="0.25">
      <c r="A7991" t="s">
        <v>834</v>
      </c>
      <c r="B7991" s="1" t="s">
        <v>1021</v>
      </c>
      <c r="C7991" s="291" t="s">
        <v>966</v>
      </c>
      <c r="D7991" s="1" t="s">
        <v>837</v>
      </c>
      <c r="E7991" s="1">
        <v>27.1</v>
      </c>
    </row>
    <row r="7992" spans="1:5" x14ac:dyDescent="0.25">
      <c r="A7992" t="s">
        <v>834</v>
      </c>
      <c r="B7992" s="1" t="s">
        <v>1021</v>
      </c>
      <c r="C7992" s="291" t="s">
        <v>967</v>
      </c>
      <c r="D7992" s="1" t="s">
        <v>837</v>
      </c>
      <c r="E7992" s="1">
        <v>26.2</v>
      </c>
    </row>
    <row r="7993" spans="1:5" x14ac:dyDescent="0.25">
      <c r="A7993" t="s">
        <v>834</v>
      </c>
      <c r="B7993" s="1" t="s">
        <v>1021</v>
      </c>
      <c r="C7993" s="291" t="s">
        <v>968</v>
      </c>
      <c r="D7993" s="1" t="s">
        <v>837</v>
      </c>
      <c r="E7993" s="1">
        <v>35.799999999999997</v>
      </c>
    </row>
    <row r="7994" spans="1:5" x14ac:dyDescent="0.25">
      <c r="A7994" t="s">
        <v>834</v>
      </c>
      <c r="B7994" s="1" t="s">
        <v>1021</v>
      </c>
      <c r="C7994" s="291" t="s">
        <v>969</v>
      </c>
      <c r="D7994" s="1" t="s">
        <v>837</v>
      </c>
      <c r="E7994" s="1">
        <v>43.3</v>
      </c>
    </row>
    <row r="7995" spans="1:5" x14ac:dyDescent="0.25">
      <c r="A7995" t="s">
        <v>834</v>
      </c>
      <c r="B7995" s="1" t="s">
        <v>1044</v>
      </c>
      <c r="C7995" s="291" t="s">
        <v>1022</v>
      </c>
      <c r="D7995" s="1" t="s">
        <v>837</v>
      </c>
      <c r="E7995" s="1">
        <v>8.64</v>
      </c>
    </row>
    <row r="7996" spans="1:5" x14ac:dyDescent="0.25">
      <c r="A7996" t="s">
        <v>834</v>
      </c>
      <c r="B7996" s="1" t="s">
        <v>1044</v>
      </c>
      <c r="C7996" s="291" t="s">
        <v>1023</v>
      </c>
      <c r="D7996" s="1" t="s">
        <v>837</v>
      </c>
      <c r="E7996" s="1">
        <v>15.83</v>
      </c>
    </row>
    <row r="7997" spans="1:5" x14ac:dyDescent="0.25">
      <c r="A7997" t="s">
        <v>834</v>
      </c>
      <c r="B7997" s="1" t="s">
        <v>1044</v>
      </c>
      <c r="C7997" s="291" t="s">
        <v>906</v>
      </c>
      <c r="D7997" s="1">
        <v>0</v>
      </c>
    </row>
    <row r="7998" spans="1:5" x14ac:dyDescent="0.25">
      <c r="A7998" t="s">
        <v>834</v>
      </c>
      <c r="B7998" s="1" t="s">
        <v>1044</v>
      </c>
      <c r="C7998" s="291" t="s">
        <v>907</v>
      </c>
      <c r="D7998" s="1">
        <v>0</v>
      </c>
    </row>
    <row r="7999" spans="1:5" x14ac:dyDescent="0.25">
      <c r="A7999" t="s">
        <v>834</v>
      </c>
      <c r="B7999" s="1" t="s">
        <v>1044</v>
      </c>
      <c r="C7999" s="291" t="s">
        <v>908</v>
      </c>
      <c r="D7999" s="1">
        <v>0</v>
      </c>
    </row>
    <row r="8000" spans="1:5" x14ac:dyDescent="0.25">
      <c r="A8000" t="s">
        <v>834</v>
      </c>
      <c r="B8000" s="1" t="s">
        <v>1044</v>
      </c>
      <c r="C8000" s="291" t="s">
        <v>909</v>
      </c>
      <c r="D8000" s="1">
        <v>0</v>
      </c>
    </row>
    <row r="8001" spans="1:5" x14ac:dyDescent="0.25">
      <c r="A8001" t="s">
        <v>834</v>
      </c>
      <c r="B8001" s="1" t="s">
        <v>1044</v>
      </c>
      <c r="C8001" s="291" t="s">
        <v>910</v>
      </c>
      <c r="D8001" s="1" t="s">
        <v>837</v>
      </c>
      <c r="E8001" s="1">
        <v>9.1999999999999993</v>
      </c>
    </row>
    <row r="8002" spans="1:5" x14ac:dyDescent="0.25">
      <c r="A8002" t="s">
        <v>834</v>
      </c>
      <c r="B8002" s="1" t="s">
        <v>1044</v>
      </c>
      <c r="C8002" s="291" t="s">
        <v>911</v>
      </c>
      <c r="D8002" s="1" t="s">
        <v>837</v>
      </c>
      <c r="E8002" s="1">
        <v>9.3000000000000007</v>
      </c>
    </row>
    <row r="8003" spans="1:5" x14ac:dyDescent="0.25">
      <c r="A8003" t="s">
        <v>834</v>
      </c>
      <c r="B8003" s="1" t="s">
        <v>1044</v>
      </c>
      <c r="C8003" s="291" t="s">
        <v>912</v>
      </c>
      <c r="D8003" s="1" t="s">
        <v>837</v>
      </c>
      <c r="E8003" s="1">
        <v>11.5</v>
      </c>
    </row>
    <row r="8004" spans="1:5" x14ac:dyDescent="0.25">
      <c r="A8004" t="s">
        <v>834</v>
      </c>
      <c r="B8004" s="1" t="s">
        <v>1044</v>
      </c>
      <c r="C8004" s="291" t="s">
        <v>913</v>
      </c>
      <c r="D8004" s="1" t="s">
        <v>837</v>
      </c>
      <c r="E8004" s="1">
        <v>11.3</v>
      </c>
    </row>
    <row r="8005" spans="1:5" x14ac:dyDescent="0.25">
      <c r="A8005" t="s">
        <v>834</v>
      </c>
      <c r="B8005" s="1" t="s">
        <v>1044</v>
      </c>
      <c r="C8005" s="291" t="s">
        <v>1024</v>
      </c>
      <c r="D8005" s="1" t="s">
        <v>837</v>
      </c>
      <c r="E8005" s="1">
        <v>10.75</v>
      </c>
    </row>
    <row r="8006" spans="1:5" x14ac:dyDescent="0.25">
      <c r="A8006" t="s">
        <v>834</v>
      </c>
      <c r="B8006" s="1" t="s">
        <v>1044</v>
      </c>
      <c r="C8006" s="291" t="s">
        <v>1025</v>
      </c>
      <c r="D8006" s="1" t="s">
        <v>837</v>
      </c>
      <c r="E8006" s="1">
        <v>12.77</v>
      </c>
    </row>
    <row r="8007" spans="1:5" x14ac:dyDescent="0.25">
      <c r="A8007" t="s">
        <v>834</v>
      </c>
      <c r="B8007" s="1" t="s">
        <v>1044</v>
      </c>
      <c r="C8007" s="291" t="s">
        <v>1026</v>
      </c>
      <c r="D8007" s="1" t="s">
        <v>837</v>
      </c>
      <c r="E8007" s="1">
        <v>20.84</v>
      </c>
    </row>
    <row r="8008" spans="1:5" x14ac:dyDescent="0.25">
      <c r="A8008" t="s">
        <v>834</v>
      </c>
      <c r="B8008" s="1" t="s">
        <v>1044</v>
      </c>
      <c r="C8008" s="291" t="s">
        <v>1027</v>
      </c>
      <c r="D8008" s="1" t="s">
        <v>837</v>
      </c>
      <c r="E8008" s="1">
        <v>18.579999999999998</v>
      </c>
    </row>
    <row r="8009" spans="1:5" x14ac:dyDescent="0.25">
      <c r="A8009" t="s">
        <v>834</v>
      </c>
      <c r="B8009" s="1" t="s">
        <v>1044</v>
      </c>
      <c r="C8009" s="291" t="s">
        <v>914</v>
      </c>
      <c r="D8009" s="1">
        <v>0</v>
      </c>
    </row>
    <row r="8010" spans="1:5" x14ac:dyDescent="0.25">
      <c r="A8010" t="s">
        <v>834</v>
      </c>
      <c r="B8010" s="1" t="s">
        <v>1044</v>
      </c>
      <c r="C8010" s="291" t="s">
        <v>915</v>
      </c>
      <c r="D8010" s="1">
        <v>0</v>
      </c>
    </row>
    <row r="8011" spans="1:5" x14ac:dyDescent="0.25">
      <c r="A8011" t="s">
        <v>834</v>
      </c>
      <c r="B8011" s="1" t="s">
        <v>1044</v>
      </c>
      <c r="C8011" s="291" t="s">
        <v>916</v>
      </c>
      <c r="D8011" s="1">
        <v>0</v>
      </c>
    </row>
    <row r="8012" spans="1:5" x14ac:dyDescent="0.25">
      <c r="A8012" t="s">
        <v>834</v>
      </c>
      <c r="B8012" s="1" t="s">
        <v>1044</v>
      </c>
      <c r="C8012" s="291" t="s">
        <v>917</v>
      </c>
      <c r="D8012" s="1">
        <v>0</v>
      </c>
    </row>
    <row r="8013" spans="1:5" x14ac:dyDescent="0.25">
      <c r="A8013" t="s">
        <v>834</v>
      </c>
      <c r="B8013" s="1" t="s">
        <v>1044</v>
      </c>
      <c r="C8013" s="291" t="s">
        <v>918</v>
      </c>
      <c r="D8013" s="1">
        <v>0</v>
      </c>
    </row>
    <row r="8014" spans="1:5" x14ac:dyDescent="0.25">
      <c r="A8014" t="s">
        <v>834</v>
      </c>
      <c r="B8014" s="1" t="s">
        <v>1044</v>
      </c>
      <c r="C8014" s="291" t="s">
        <v>919</v>
      </c>
      <c r="D8014" s="1">
        <v>0</v>
      </c>
    </row>
    <row r="8015" spans="1:5" x14ac:dyDescent="0.25">
      <c r="A8015" t="s">
        <v>834</v>
      </c>
      <c r="B8015" s="1" t="s">
        <v>1044</v>
      </c>
      <c r="C8015" s="291" t="s">
        <v>920</v>
      </c>
      <c r="D8015" s="1" t="s">
        <v>837</v>
      </c>
      <c r="E8015" s="1">
        <v>13.6</v>
      </c>
    </row>
    <row r="8016" spans="1:5" x14ac:dyDescent="0.25">
      <c r="A8016" t="s">
        <v>834</v>
      </c>
      <c r="B8016" s="1" t="s">
        <v>1044</v>
      </c>
      <c r="C8016" s="291" t="s">
        <v>921</v>
      </c>
      <c r="D8016" s="1" t="s">
        <v>837</v>
      </c>
      <c r="E8016" s="1">
        <v>14.1</v>
      </c>
    </row>
    <row r="8017" spans="1:5" x14ac:dyDescent="0.25">
      <c r="A8017" t="s">
        <v>834</v>
      </c>
      <c r="B8017" s="1" t="s">
        <v>1044</v>
      </c>
      <c r="C8017" s="291" t="s">
        <v>922</v>
      </c>
      <c r="D8017" s="1" t="s">
        <v>837</v>
      </c>
      <c r="E8017" s="1">
        <v>14.3</v>
      </c>
    </row>
    <row r="8018" spans="1:5" x14ac:dyDescent="0.25">
      <c r="A8018" t="s">
        <v>834</v>
      </c>
      <c r="B8018" s="1" t="s">
        <v>1044</v>
      </c>
      <c r="C8018" s="291" t="s">
        <v>924</v>
      </c>
      <c r="D8018" s="1" t="s">
        <v>837</v>
      </c>
      <c r="E8018" s="1">
        <v>15.8</v>
      </c>
    </row>
    <row r="8019" spans="1:5" x14ac:dyDescent="0.25">
      <c r="A8019" t="s">
        <v>834</v>
      </c>
      <c r="B8019" s="1" t="s">
        <v>1044</v>
      </c>
      <c r="C8019" s="291" t="s">
        <v>925</v>
      </c>
      <c r="D8019" s="1" t="s">
        <v>837</v>
      </c>
      <c r="E8019" s="1">
        <v>15.3</v>
      </c>
    </row>
    <row r="8020" spans="1:5" x14ac:dyDescent="0.25">
      <c r="A8020" t="s">
        <v>834</v>
      </c>
      <c r="B8020" s="1" t="s">
        <v>1044</v>
      </c>
      <c r="C8020" s="291" t="s">
        <v>1028</v>
      </c>
      <c r="D8020" s="1" t="s">
        <v>837</v>
      </c>
      <c r="E8020" s="1">
        <v>15.71</v>
      </c>
    </row>
    <row r="8021" spans="1:5" x14ac:dyDescent="0.25">
      <c r="A8021" t="s">
        <v>834</v>
      </c>
      <c r="B8021" s="1" t="s">
        <v>1044</v>
      </c>
      <c r="C8021" s="291" t="s">
        <v>1029</v>
      </c>
      <c r="D8021" s="1" t="s">
        <v>837</v>
      </c>
      <c r="E8021" s="1">
        <v>18.260000000000002</v>
      </c>
    </row>
    <row r="8022" spans="1:5" x14ac:dyDescent="0.25">
      <c r="A8022" t="s">
        <v>834</v>
      </c>
      <c r="B8022" s="1" t="s">
        <v>1044</v>
      </c>
      <c r="C8022" s="291" t="s">
        <v>1030</v>
      </c>
      <c r="D8022" s="1" t="s">
        <v>837</v>
      </c>
      <c r="E8022" s="1">
        <v>18.39</v>
      </c>
    </row>
    <row r="8023" spans="1:5" x14ac:dyDescent="0.25">
      <c r="A8023" t="s">
        <v>834</v>
      </c>
      <c r="B8023" s="1" t="s">
        <v>1044</v>
      </c>
      <c r="C8023" s="291" t="s">
        <v>1031</v>
      </c>
      <c r="D8023" s="1" t="s">
        <v>837</v>
      </c>
      <c r="E8023" s="1">
        <v>19.98</v>
      </c>
    </row>
    <row r="8024" spans="1:5" x14ac:dyDescent="0.25">
      <c r="A8024" t="s">
        <v>834</v>
      </c>
      <c r="B8024" s="1" t="s">
        <v>1044</v>
      </c>
      <c r="C8024" s="291" t="s">
        <v>926</v>
      </c>
      <c r="D8024" s="1">
        <v>0</v>
      </c>
    </row>
    <row r="8025" spans="1:5" x14ac:dyDescent="0.25">
      <c r="A8025" t="s">
        <v>834</v>
      </c>
      <c r="B8025" s="1" t="s">
        <v>1044</v>
      </c>
      <c r="C8025" s="291" t="s">
        <v>927</v>
      </c>
      <c r="D8025" s="1">
        <v>0</v>
      </c>
    </row>
    <row r="8026" spans="1:5" x14ac:dyDescent="0.25">
      <c r="A8026" t="s">
        <v>834</v>
      </c>
      <c r="B8026" s="1" t="s">
        <v>1044</v>
      </c>
      <c r="C8026" s="291" t="s">
        <v>928</v>
      </c>
      <c r="D8026" s="1">
        <v>0</v>
      </c>
    </row>
    <row r="8027" spans="1:5" x14ac:dyDescent="0.25">
      <c r="A8027" t="s">
        <v>834</v>
      </c>
      <c r="B8027" s="1" t="s">
        <v>1044</v>
      </c>
      <c r="C8027" s="291" t="s">
        <v>929</v>
      </c>
      <c r="D8027" s="1">
        <v>0</v>
      </c>
    </row>
    <row r="8028" spans="1:5" x14ac:dyDescent="0.25">
      <c r="A8028" t="s">
        <v>834</v>
      </c>
      <c r="B8028" s="1" t="s">
        <v>1044</v>
      </c>
      <c r="C8028" s="291" t="s">
        <v>930</v>
      </c>
      <c r="D8028" s="1">
        <v>0</v>
      </c>
    </row>
    <row r="8029" spans="1:5" x14ac:dyDescent="0.25">
      <c r="A8029" t="s">
        <v>834</v>
      </c>
      <c r="B8029" s="1" t="s">
        <v>1044</v>
      </c>
      <c r="C8029" s="291" t="s">
        <v>931</v>
      </c>
      <c r="D8029" s="1">
        <v>0</v>
      </c>
    </row>
    <row r="8030" spans="1:5" x14ac:dyDescent="0.25">
      <c r="A8030" t="s">
        <v>834</v>
      </c>
      <c r="B8030" s="1" t="s">
        <v>1044</v>
      </c>
      <c r="C8030" s="291" t="s">
        <v>932</v>
      </c>
      <c r="D8030" s="1" t="s">
        <v>837</v>
      </c>
      <c r="E8030" s="1">
        <v>18.8</v>
      </c>
    </row>
    <row r="8031" spans="1:5" x14ac:dyDescent="0.25">
      <c r="A8031" t="s">
        <v>834</v>
      </c>
      <c r="B8031" s="1" t="s">
        <v>1044</v>
      </c>
      <c r="C8031" s="291" t="s">
        <v>933</v>
      </c>
      <c r="D8031" s="1" t="s">
        <v>837</v>
      </c>
      <c r="E8031" s="1">
        <v>18.5</v>
      </c>
    </row>
    <row r="8032" spans="1:5" x14ac:dyDescent="0.25">
      <c r="A8032" t="s">
        <v>834</v>
      </c>
      <c r="B8032" s="1" t="s">
        <v>1044</v>
      </c>
      <c r="C8032" s="291" t="s">
        <v>934</v>
      </c>
      <c r="D8032" s="1" t="s">
        <v>837</v>
      </c>
      <c r="E8032" s="1">
        <v>20.399999999999999</v>
      </c>
    </row>
    <row r="8033" spans="1:5" x14ac:dyDescent="0.25">
      <c r="A8033" t="s">
        <v>834</v>
      </c>
      <c r="B8033" s="1" t="s">
        <v>1044</v>
      </c>
      <c r="C8033" s="291" t="s">
        <v>935</v>
      </c>
      <c r="D8033" s="1" t="s">
        <v>837</v>
      </c>
      <c r="E8033" s="1">
        <v>19.100000000000001</v>
      </c>
    </row>
    <row r="8034" spans="1:5" x14ac:dyDescent="0.25">
      <c r="A8034" t="s">
        <v>834</v>
      </c>
      <c r="B8034" s="1" t="s">
        <v>1044</v>
      </c>
      <c r="C8034" s="291" t="s">
        <v>936</v>
      </c>
      <c r="D8034" s="1" t="s">
        <v>837</v>
      </c>
      <c r="E8034" s="1">
        <v>18</v>
      </c>
    </row>
    <row r="8035" spans="1:5" x14ac:dyDescent="0.25">
      <c r="A8035" t="s">
        <v>834</v>
      </c>
      <c r="B8035" s="1" t="s">
        <v>1044</v>
      </c>
      <c r="C8035" s="291" t="s">
        <v>937</v>
      </c>
      <c r="D8035" s="1" t="s">
        <v>837</v>
      </c>
      <c r="E8035" s="1">
        <v>17.899999999999999</v>
      </c>
    </row>
    <row r="8036" spans="1:5" x14ac:dyDescent="0.25">
      <c r="A8036" t="s">
        <v>834</v>
      </c>
      <c r="B8036" s="1" t="s">
        <v>1044</v>
      </c>
      <c r="C8036" s="291" t="s">
        <v>1032</v>
      </c>
      <c r="D8036" s="1" t="s">
        <v>837</v>
      </c>
      <c r="E8036" s="1">
        <v>20.63</v>
      </c>
    </row>
    <row r="8037" spans="1:5" x14ac:dyDescent="0.25">
      <c r="A8037" t="s">
        <v>834</v>
      </c>
      <c r="B8037" s="1" t="s">
        <v>1044</v>
      </c>
      <c r="C8037" s="291" t="s">
        <v>1033</v>
      </c>
      <c r="D8037" s="1" t="s">
        <v>837</v>
      </c>
      <c r="E8037" s="1">
        <v>23.44</v>
      </c>
    </row>
    <row r="8038" spans="1:5" x14ac:dyDescent="0.25">
      <c r="A8038" t="s">
        <v>834</v>
      </c>
      <c r="B8038" s="1" t="s">
        <v>1044</v>
      </c>
      <c r="C8038" s="291" t="s">
        <v>1034</v>
      </c>
      <c r="D8038" s="1" t="s">
        <v>837</v>
      </c>
      <c r="E8038" s="1">
        <v>22.15</v>
      </c>
    </row>
    <row r="8039" spans="1:5" x14ac:dyDescent="0.25">
      <c r="A8039" t="s">
        <v>834</v>
      </c>
      <c r="B8039" s="1" t="s">
        <v>1044</v>
      </c>
      <c r="C8039" s="291" t="s">
        <v>1035</v>
      </c>
      <c r="D8039" s="1" t="s">
        <v>837</v>
      </c>
      <c r="E8039" s="1">
        <v>23.58</v>
      </c>
    </row>
    <row r="8040" spans="1:5" x14ac:dyDescent="0.25">
      <c r="A8040" t="s">
        <v>834</v>
      </c>
      <c r="B8040" s="1" t="s">
        <v>1044</v>
      </c>
      <c r="C8040" s="291" t="s">
        <v>938</v>
      </c>
      <c r="D8040" s="1">
        <v>0</v>
      </c>
    </row>
    <row r="8041" spans="1:5" x14ac:dyDescent="0.25">
      <c r="A8041" t="s">
        <v>834</v>
      </c>
      <c r="B8041" s="1" t="s">
        <v>1044</v>
      </c>
      <c r="C8041" s="291" t="s">
        <v>939</v>
      </c>
      <c r="D8041" s="1">
        <v>0</v>
      </c>
    </row>
    <row r="8042" spans="1:5" x14ac:dyDescent="0.25">
      <c r="A8042" t="s">
        <v>834</v>
      </c>
      <c r="B8042" s="1" t="s">
        <v>1044</v>
      </c>
      <c r="C8042" s="291" t="s">
        <v>940</v>
      </c>
      <c r="D8042" s="1">
        <v>0</v>
      </c>
    </row>
    <row r="8043" spans="1:5" x14ac:dyDescent="0.25">
      <c r="A8043" t="s">
        <v>834</v>
      </c>
      <c r="B8043" s="1" t="s">
        <v>1044</v>
      </c>
      <c r="C8043" s="291" t="s">
        <v>941</v>
      </c>
      <c r="D8043" s="1">
        <v>0</v>
      </c>
    </row>
    <row r="8044" spans="1:5" x14ac:dyDescent="0.25">
      <c r="A8044" t="s">
        <v>834</v>
      </c>
      <c r="B8044" s="1" t="s">
        <v>1044</v>
      </c>
      <c r="C8044" s="291" t="s">
        <v>942</v>
      </c>
      <c r="D8044" s="1">
        <v>0</v>
      </c>
    </row>
    <row r="8045" spans="1:5" x14ac:dyDescent="0.25">
      <c r="A8045" t="s">
        <v>834</v>
      </c>
      <c r="B8045" s="1" t="s">
        <v>1044</v>
      </c>
      <c r="C8045" s="291" t="s">
        <v>943</v>
      </c>
      <c r="D8045" s="1">
        <v>0</v>
      </c>
    </row>
    <row r="8046" spans="1:5" x14ac:dyDescent="0.25">
      <c r="A8046" t="s">
        <v>834</v>
      </c>
      <c r="B8046" s="1" t="s">
        <v>1044</v>
      </c>
      <c r="C8046" s="291" t="s">
        <v>944</v>
      </c>
      <c r="D8046" s="1" t="s">
        <v>837</v>
      </c>
      <c r="E8046" s="1">
        <v>26</v>
      </c>
    </row>
    <row r="8047" spans="1:5" x14ac:dyDescent="0.25">
      <c r="A8047" t="s">
        <v>834</v>
      </c>
      <c r="B8047" s="1" t="s">
        <v>1044</v>
      </c>
      <c r="C8047" s="291" t="s">
        <v>945</v>
      </c>
      <c r="D8047" s="1" t="s">
        <v>837</v>
      </c>
      <c r="E8047" s="1">
        <v>25</v>
      </c>
    </row>
    <row r="8048" spans="1:5" x14ac:dyDescent="0.25">
      <c r="A8048" t="s">
        <v>834</v>
      </c>
      <c r="B8048" s="1" t="s">
        <v>1044</v>
      </c>
      <c r="C8048" s="291" t="s">
        <v>946</v>
      </c>
      <c r="D8048" s="1" t="s">
        <v>837</v>
      </c>
      <c r="E8048" s="1">
        <v>25.3</v>
      </c>
    </row>
    <row r="8049" spans="1:5" x14ac:dyDescent="0.25">
      <c r="A8049" t="s">
        <v>834</v>
      </c>
      <c r="B8049" s="1" t="s">
        <v>1044</v>
      </c>
      <c r="C8049" s="291" t="s">
        <v>947</v>
      </c>
      <c r="D8049" s="1" t="s">
        <v>837</v>
      </c>
      <c r="E8049" s="1">
        <v>28.4</v>
      </c>
    </row>
    <row r="8050" spans="1:5" x14ac:dyDescent="0.25">
      <c r="A8050" t="s">
        <v>834</v>
      </c>
      <c r="B8050" s="1" t="s">
        <v>1044</v>
      </c>
      <c r="C8050" s="291" t="s">
        <v>948</v>
      </c>
      <c r="D8050" s="1" t="s">
        <v>837</v>
      </c>
      <c r="E8050" s="1">
        <v>21.6</v>
      </c>
    </row>
    <row r="8051" spans="1:5" x14ac:dyDescent="0.25">
      <c r="A8051" t="s">
        <v>834</v>
      </c>
      <c r="B8051" s="1" t="s">
        <v>1044</v>
      </c>
      <c r="C8051" s="291" t="s">
        <v>949</v>
      </c>
      <c r="D8051" s="1" t="s">
        <v>837</v>
      </c>
      <c r="E8051" s="1">
        <v>18.899999999999999</v>
      </c>
    </row>
    <row r="8052" spans="1:5" x14ac:dyDescent="0.25">
      <c r="A8052" t="s">
        <v>834</v>
      </c>
      <c r="B8052" s="1" t="s">
        <v>1044</v>
      </c>
      <c r="C8052" s="291" t="s">
        <v>1036</v>
      </c>
      <c r="D8052" s="1" t="s">
        <v>837</v>
      </c>
      <c r="E8052" s="1">
        <v>28.17</v>
      </c>
    </row>
    <row r="8053" spans="1:5" x14ac:dyDescent="0.25">
      <c r="A8053" t="s">
        <v>834</v>
      </c>
      <c r="B8053" s="1" t="s">
        <v>1044</v>
      </c>
      <c r="C8053" s="291" t="s">
        <v>1037</v>
      </c>
      <c r="D8053" s="1" t="s">
        <v>837</v>
      </c>
      <c r="E8053" s="1">
        <v>27.66</v>
      </c>
    </row>
    <row r="8054" spans="1:5" x14ac:dyDescent="0.25">
      <c r="A8054" t="s">
        <v>834</v>
      </c>
      <c r="B8054" s="1" t="s">
        <v>1044</v>
      </c>
      <c r="C8054" s="291" t="s">
        <v>1038</v>
      </c>
      <c r="D8054" s="1" t="s">
        <v>837</v>
      </c>
      <c r="E8054" s="1">
        <v>29.64</v>
      </c>
    </row>
    <row r="8055" spans="1:5" x14ac:dyDescent="0.25">
      <c r="A8055" t="s">
        <v>834</v>
      </c>
      <c r="B8055" s="1" t="s">
        <v>1044</v>
      </c>
      <c r="C8055" s="291" t="s">
        <v>1039</v>
      </c>
      <c r="D8055" s="1" t="s">
        <v>837</v>
      </c>
      <c r="E8055" s="1">
        <v>22.99</v>
      </c>
    </row>
    <row r="8056" spans="1:5" x14ac:dyDescent="0.25">
      <c r="A8056" t="s">
        <v>834</v>
      </c>
      <c r="B8056" s="1" t="s">
        <v>1044</v>
      </c>
      <c r="C8056" s="291" t="s">
        <v>950</v>
      </c>
      <c r="D8056" s="1">
        <v>0</v>
      </c>
    </row>
    <row r="8057" spans="1:5" x14ac:dyDescent="0.25">
      <c r="A8057" t="s">
        <v>834</v>
      </c>
      <c r="B8057" s="1" t="s">
        <v>1044</v>
      </c>
      <c r="C8057" s="291" t="s">
        <v>951</v>
      </c>
      <c r="D8057" s="1">
        <v>0</v>
      </c>
    </row>
    <row r="8058" spans="1:5" x14ac:dyDescent="0.25">
      <c r="A8058" t="s">
        <v>834</v>
      </c>
      <c r="B8058" s="1" t="s">
        <v>1044</v>
      </c>
      <c r="C8058" s="291" t="s">
        <v>952</v>
      </c>
      <c r="D8058" s="1">
        <v>0</v>
      </c>
    </row>
    <row r="8059" spans="1:5" x14ac:dyDescent="0.25">
      <c r="A8059" t="s">
        <v>834</v>
      </c>
      <c r="B8059" s="1" t="s">
        <v>1044</v>
      </c>
      <c r="C8059" s="291" t="s">
        <v>953</v>
      </c>
      <c r="D8059" s="1">
        <v>0</v>
      </c>
    </row>
    <row r="8060" spans="1:5" x14ac:dyDescent="0.25">
      <c r="A8060" t="s">
        <v>834</v>
      </c>
      <c r="B8060" s="1" t="s">
        <v>1044</v>
      </c>
      <c r="C8060" s="291" t="s">
        <v>954</v>
      </c>
      <c r="D8060" s="1">
        <v>0</v>
      </c>
    </row>
    <row r="8061" spans="1:5" x14ac:dyDescent="0.25">
      <c r="A8061" t="s">
        <v>834</v>
      </c>
      <c r="B8061" s="1" t="s">
        <v>1044</v>
      </c>
      <c r="C8061" s="291" t="s">
        <v>956</v>
      </c>
      <c r="D8061" s="1" t="s">
        <v>837</v>
      </c>
      <c r="E8061" s="1">
        <v>27.2</v>
      </c>
    </row>
    <row r="8062" spans="1:5" x14ac:dyDescent="0.25">
      <c r="A8062" t="s">
        <v>834</v>
      </c>
      <c r="B8062" s="1" t="s">
        <v>1044</v>
      </c>
      <c r="C8062" s="291" t="s">
        <v>957</v>
      </c>
      <c r="D8062" s="1" t="s">
        <v>837</v>
      </c>
      <c r="E8062" s="1">
        <v>30.2</v>
      </c>
    </row>
    <row r="8063" spans="1:5" x14ac:dyDescent="0.25">
      <c r="A8063" t="s">
        <v>834</v>
      </c>
      <c r="B8063" s="1" t="s">
        <v>1044</v>
      </c>
      <c r="C8063" s="291" t="s">
        <v>958</v>
      </c>
      <c r="D8063" s="1" t="s">
        <v>837</v>
      </c>
      <c r="E8063" s="1">
        <v>27.8</v>
      </c>
    </row>
    <row r="8064" spans="1:5" x14ac:dyDescent="0.25">
      <c r="A8064" t="s">
        <v>834</v>
      </c>
      <c r="B8064" s="1" t="s">
        <v>1044</v>
      </c>
      <c r="C8064" s="291" t="s">
        <v>959</v>
      </c>
      <c r="D8064" s="1" t="s">
        <v>837</v>
      </c>
      <c r="E8064" s="1">
        <v>29.7</v>
      </c>
    </row>
    <row r="8065" spans="1:5" x14ac:dyDescent="0.25">
      <c r="A8065" t="s">
        <v>834</v>
      </c>
      <c r="B8065" s="1" t="s">
        <v>1044</v>
      </c>
      <c r="C8065" s="291" t="s">
        <v>960</v>
      </c>
      <c r="D8065" s="1" t="s">
        <v>837</v>
      </c>
      <c r="E8065" s="1">
        <v>28.5</v>
      </c>
    </row>
    <row r="8066" spans="1:5" x14ac:dyDescent="0.25">
      <c r="A8066" t="s">
        <v>834</v>
      </c>
      <c r="B8066" s="1" t="s">
        <v>1044</v>
      </c>
      <c r="C8066" s="291" t="s">
        <v>961</v>
      </c>
      <c r="D8066" s="1" t="s">
        <v>837</v>
      </c>
      <c r="E8066" s="1">
        <v>28.5</v>
      </c>
    </row>
    <row r="8067" spans="1:5" x14ac:dyDescent="0.25">
      <c r="A8067" t="s">
        <v>834</v>
      </c>
      <c r="B8067" s="1" t="s">
        <v>1044</v>
      </c>
      <c r="C8067" s="291" t="s">
        <v>926</v>
      </c>
      <c r="D8067" s="1">
        <v>0</v>
      </c>
    </row>
    <row r="8068" spans="1:5" x14ac:dyDescent="0.25">
      <c r="A8068" t="s">
        <v>834</v>
      </c>
      <c r="B8068" s="1" t="s">
        <v>1044</v>
      </c>
      <c r="C8068" s="291" t="s">
        <v>927</v>
      </c>
      <c r="D8068" s="1">
        <v>0</v>
      </c>
    </row>
    <row r="8069" spans="1:5" x14ac:dyDescent="0.25">
      <c r="A8069" t="s">
        <v>834</v>
      </c>
      <c r="B8069" s="1" t="s">
        <v>1044</v>
      </c>
      <c r="C8069" s="291" t="s">
        <v>928</v>
      </c>
      <c r="D8069" s="1">
        <v>0</v>
      </c>
    </row>
    <row r="8070" spans="1:5" x14ac:dyDescent="0.25">
      <c r="A8070" t="s">
        <v>834</v>
      </c>
      <c r="B8070" s="1" t="s">
        <v>1044</v>
      </c>
      <c r="C8070" s="291" t="s">
        <v>929</v>
      </c>
      <c r="D8070" s="1">
        <v>0</v>
      </c>
    </row>
    <row r="8071" spans="1:5" x14ac:dyDescent="0.25">
      <c r="A8071" t="s">
        <v>834</v>
      </c>
      <c r="B8071" s="1" t="s">
        <v>1044</v>
      </c>
      <c r="C8071" s="291" t="s">
        <v>930</v>
      </c>
      <c r="D8071" s="1">
        <v>0</v>
      </c>
    </row>
    <row r="8072" spans="1:5" x14ac:dyDescent="0.25">
      <c r="A8072" t="s">
        <v>834</v>
      </c>
      <c r="B8072" s="1" t="s">
        <v>1044</v>
      </c>
      <c r="C8072" s="291" t="s">
        <v>931</v>
      </c>
      <c r="D8072" s="1">
        <v>0</v>
      </c>
    </row>
    <row r="8073" spans="1:5" x14ac:dyDescent="0.25">
      <c r="A8073" t="s">
        <v>834</v>
      </c>
      <c r="B8073" s="1" t="s">
        <v>1044</v>
      </c>
      <c r="C8073" s="291" t="s">
        <v>932</v>
      </c>
      <c r="D8073" s="1" t="s">
        <v>837</v>
      </c>
      <c r="E8073" s="1">
        <v>18.8</v>
      </c>
    </row>
    <row r="8074" spans="1:5" x14ac:dyDescent="0.25">
      <c r="A8074" t="s">
        <v>834</v>
      </c>
      <c r="B8074" s="1" t="s">
        <v>1044</v>
      </c>
      <c r="C8074" s="291" t="s">
        <v>933</v>
      </c>
      <c r="D8074" s="1" t="s">
        <v>837</v>
      </c>
      <c r="E8074" s="1">
        <v>18.5</v>
      </c>
    </row>
    <row r="8075" spans="1:5" x14ac:dyDescent="0.25">
      <c r="A8075" t="s">
        <v>834</v>
      </c>
      <c r="B8075" s="1" t="s">
        <v>1044</v>
      </c>
      <c r="C8075" s="291" t="s">
        <v>934</v>
      </c>
      <c r="D8075" s="1" t="s">
        <v>837</v>
      </c>
      <c r="E8075" s="1">
        <v>20.399999999999999</v>
      </c>
    </row>
    <row r="8076" spans="1:5" x14ac:dyDescent="0.25">
      <c r="A8076" t="s">
        <v>834</v>
      </c>
      <c r="B8076" s="1" t="s">
        <v>1044</v>
      </c>
      <c r="C8076" s="291" t="s">
        <v>935</v>
      </c>
      <c r="D8076" s="1" t="s">
        <v>837</v>
      </c>
      <c r="E8076" s="1">
        <v>19.100000000000001</v>
      </c>
    </row>
    <row r="8077" spans="1:5" x14ac:dyDescent="0.25">
      <c r="A8077" t="s">
        <v>834</v>
      </c>
      <c r="B8077" s="1" t="s">
        <v>1044</v>
      </c>
      <c r="C8077" s="291" t="s">
        <v>936</v>
      </c>
      <c r="D8077" s="1" t="s">
        <v>837</v>
      </c>
      <c r="E8077" s="1">
        <v>18</v>
      </c>
    </row>
    <row r="8078" spans="1:5" x14ac:dyDescent="0.25">
      <c r="A8078" t="s">
        <v>834</v>
      </c>
      <c r="B8078" s="1" t="s">
        <v>1044</v>
      </c>
      <c r="C8078" s="291" t="s">
        <v>937</v>
      </c>
      <c r="D8078" s="1" t="s">
        <v>837</v>
      </c>
      <c r="E8078" s="1">
        <v>17.899999999999999</v>
      </c>
    </row>
    <row r="8079" spans="1:5" x14ac:dyDescent="0.25">
      <c r="A8079" t="s">
        <v>834</v>
      </c>
      <c r="B8079" s="1" t="s">
        <v>1044</v>
      </c>
      <c r="C8079" s="291" t="s">
        <v>938</v>
      </c>
      <c r="D8079" s="1">
        <v>0</v>
      </c>
    </row>
    <row r="8080" spans="1:5" x14ac:dyDescent="0.25">
      <c r="A8080" t="s">
        <v>834</v>
      </c>
      <c r="B8080" s="1" t="s">
        <v>1044</v>
      </c>
      <c r="C8080" s="291" t="s">
        <v>939</v>
      </c>
      <c r="D8080" s="1">
        <v>0</v>
      </c>
    </row>
    <row r="8081" spans="1:5" x14ac:dyDescent="0.25">
      <c r="A8081" t="s">
        <v>834</v>
      </c>
      <c r="B8081" s="1" t="s">
        <v>1044</v>
      </c>
      <c r="C8081" s="291" t="s">
        <v>940</v>
      </c>
      <c r="D8081" s="1">
        <v>0</v>
      </c>
    </row>
    <row r="8082" spans="1:5" x14ac:dyDescent="0.25">
      <c r="A8082" t="s">
        <v>834</v>
      </c>
      <c r="B8082" s="1" t="s">
        <v>1044</v>
      </c>
      <c r="C8082" s="291" t="s">
        <v>941</v>
      </c>
      <c r="D8082" s="1">
        <v>0</v>
      </c>
    </row>
    <row r="8083" spans="1:5" x14ac:dyDescent="0.25">
      <c r="A8083" t="s">
        <v>834</v>
      </c>
      <c r="B8083" s="1" t="s">
        <v>1044</v>
      </c>
      <c r="C8083" s="291" t="s">
        <v>942</v>
      </c>
      <c r="D8083" s="1">
        <v>0</v>
      </c>
    </row>
    <row r="8084" spans="1:5" x14ac:dyDescent="0.25">
      <c r="A8084" t="s">
        <v>834</v>
      </c>
      <c r="B8084" s="1" t="s">
        <v>1044</v>
      </c>
      <c r="C8084" s="291" t="s">
        <v>943</v>
      </c>
      <c r="D8084" s="1">
        <v>0</v>
      </c>
    </row>
    <row r="8085" spans="1:5" x14ac:dyDescent="0.25">
      <c r="A8085" t="s">
        <v>834</v>
      </c>
      <c r="B8085" s="1" t="s">
        <v>1044</v>
      </c>
      <c r="C8085" s="291" t="s">
        <v>944</v>
      </c>
      <c r="D8085" s="1" t="s">
        <v>837</v>
      </c>
      <c r="E8085" s="1">
        <v>26</v>
      </c>
    </row>
    <row r="8086" spans="1:5" x14ac:dyDescent="0.25">
      <c r="A8086" t="s">
        <v>834</v>
      </c>
      <c r="B8086" s="1" t="s">
        <v>1044</v>
      </c>
      <c r="C8086" s="291" t="s">
        <v>945</v>
      </c>
      <c r="D8086" s="1" t="s">
        <v>837</v>
      </c>
      <c r="E8086" s="1">
        <v>25</v>
      </c>
    </row>
    <row r="8087" spans="1:5" x14ac:dyDescent="0.25">
      <c r="A8087" t="s">
        <v>834</v>
      </c>
      <c r="B8087" s="1" t="s">
        <v>1044</v>
      </c>
      <c r="C8087" s="291" t="s">
        <v>946</v>
      </c>
      <c r="D8087" s="1" t="s">
        <v>837</v>
      </c>
      <c r="E8087" s="1">
        <v>25.3</v>
      </c>
    </row>
    <row r="8088" spans="1:5" x14ac:dyDescent="0.25">
      <c r="A8088" t="s">
        <v>834</v>
      </c>
      <c r="B8088" s="1" t="s">
        <v>1044</v>
      </c>
      <c r="C8088" s="291" t="s">
        <v>947</v>
      </c>
      <c r="D8088" s="1" t="s">
        <v>837</v>
      </c>
      <c r="E8088" s="1">
        <v>28.4</v>
      </c>
    </row>
    <row r="8089" spans="1:5" x14ac:dyDescent="0.25">
      <c r="A8089" t="s">
        <v>834</v>
      </c>
      <c r="B8089" s="1" t="s">
        <v>1044</v>
      </c>
      <c r="C8089" s="291" t="s">
        <v>948</v>
      </c>
      <c r="D8089" s="1" t="s">
        <v>837</v>
      </c>
      <c r="E8089" s="1">
        <v>10.1</v>
      </c>
    </row>
    <row r="8090" spans="1:5" x14ac:dyDescent="0.25">
      <c r="A8090" t="s">
        <v>834</v>
      </c>
      <c r="B8090" s="1" t="s">
        <v>1044</v>
      </c>
      <c r="C8090" s="291" t="s">
        <v>949</v>
      </c>
      <c r="D8090" s="1" t="s">
        <v>837</v>
      </c>
      <c r="E8090" s="1">
        <v>18.899999999999999</v>
      </c>
    </row>
    <row r="8091" spans="1:5" x14ac:dyDescent="0.25">
      <c r="A8091" t="s">
        <v>834</v>
      </c>
      <c r="B8091" s="1" t="s">
        <v>1044</v>
      </c>
      <c r="C8091" s="291" t="s">
        <v>950</v>
      </c>
      <c r="D8091" s="1">
        <v>0</v>
      </c>
    </row>
    <row r="8092" spans="1:5" x14ac:dyDescent="0.25">
      <c r="A8092" t="s">
        <v>834</v>
      </c>
      <c r="B8092" s="1" t="s">
        <v>1044</v>
      </c>
      <c r="C8092" s="291" t="s">
        <v>951</v>
      </c>
      <c r="D8092" s="1">
        <v>0</v>
      </c>
    </row>
    <row r="8093" spans="1:5" x14ac:dyDescent="0.25">
      <c r="A8093" t="s">
        <v>834</v>
      </c>
      <c r="B8093" s="1" t="s">
        <v>1044</v>
      </c>
      <c r="C8093" s="291" t="s">
        <v>952</v>
      </c>
      <c r="D8093" s="1">
        <v>0</v>
      </c>
    </row>
    <row r="8094" spans="1:5" x14ac:dyDescent="0.25">
      <c r="A8094" t="s">
        <v>834</v>
      </c>
      <c r="B8094" s="1" t="s">
        <v>1044</v>
      </c>
      <c r="C8094" s="291" t="s">
        <v>953</v>
      </c>
      <c r="D8094" s="1">
        <v>0</v>
      </c>
    </row>
    <row r="8095" spans="1:5" x14ac:dyDescent="0.25">
      <c r="A8095" t="s">
        <v>834</v>
      </c>
      <c r="B8095" s="1" t="s">
        <v>1044</v>
      </c>
      <c r="C8095" s="291" t="s">
        <v>954</v>
      </c>
      <c r="D8095" s="1">
        <v>0</v>
      </c>
    </row>
    <row r="8096" spans="1:5" x14ac:dyDescent="0.25">
      <c r="A8096" t="s">
        <v>834</v>
      </c>
      <c r="B8096" s="1" t="s">
        <v>1044</v>
      </c>
      <c r="C8096" s="291" t="s">
        <v>956</v>
      </c>
      <c r="D8096" s="1" t="s">
        <v>837</v>
      </c>
      <c r="E8096" s="1">
        <v>27.2</v>
      </c>
    </row>
    <row r="8097" spans="1:5" x14ac:dyDescent="0.25">
      <c r="A8097" t="s">
        <v>834</v>
      </c>
      <c r="B8097" s="1" t="s">
        <v>1044</v>
      </c>
      <c r="C8097" s="291" t="s">
        <v>957</v>
      </c>
      <c r="D8097" s="1" t="s">
        <v>837</v>
      </c>
      <c r="E8097" s="1">
        <v>30.2</v>
      </c>
    </row>
    <row r="8098" spans="1:5" x14ac:dyDescent="0.25">
      <c r="A8098" t="s">
        <v>834</v>
      </c>
      <c r="B8098" s="1" t="s">
        <v>1044</v>
      </c>
      <c r="C8098" s="291" t="s">
        <v>958</v>
      </c>
      <c r="D8098" s="1" t="s">
        <v>837</v>
      </c>
      <c r="E8098" s="1">
        <v>27.8</v>
      </c>
    </row>
    <row r="8099" spans="1:5" x14ac:dyDescent="0.25">
      <c r="A8099" t="s">
        <v>834</v>
      </c>
      <c r="B8099" s="1" t="s">
        <v>1044</v>
      </c>
      <c r="C8099" s="291" t="s">
        <v>959</v>
      </c>
      <c r="D8099" s="1" t="s">
        <v>837</v>
      </c>
      <c r="E8099" s="1">
        <v>29.7</v>
      </c>
    </row>
    <row r="8100" spans="1:5" x14ac:dyDescent="0.25">
      <c r="A8100" t="s">
        <v>834</v>
      </c>
      <c r="B8100" s="1" t="s">
        <v>1044</v>
      </c>
      <c r="C8100" s="291" t="s">
        <v>960</v>
      </c>
      <c r="D8100" s="1" t="s">
        <v>837</v>
      </c>
      <c r="E8100" s="1">
        <v>28.5</v>
      </c>
    </row>
    <row r="8101" spans="1:5" x14ac:dyDescent="0.25">
      <c r="A8101" t="s">
        <v>834</v>
      </c>
      <c r="B8101" s="1" t="s">
        <v>1044</v>
      </c>
      <c r="C8101" s="291" t="s">
        <v>961</v>
      </c>
      <c r="D8101" s="1" t="s">
        <v>837</v>
      </c>
      <c r="E8101" s="1">
        <v>28.5</v>
      </c>
    </row>
    <row r="8102" spans="1:5" x14ac:dyDescent="0.25">
      <c r="A8102" t="s">
        <v>834</v>
      </c>
      <c r="B8102" s="1" t="s">
        <v>1044</v>
      </c>
      <c r="C8102" s="291" t="s">
        <v>926</v>
      </c>
      <c r="D8102" s="1">
        <v>0</v>
      </c>
    </row>
    <row r="8103" spans="1:5" x14ac:dyDescent="0.25">
      <c r="A8103" t="s">
        <v>834</v>
      </c>
      <c r="B8103" s="1" t="s">
        <v>1044</v>
      </c>
      <c r="C8103" s="291" t="s">
        <v>927</v>
      </c>
      <c r="D8103" s="1">
        <v>0</v>
      </c>
    </row>
    <row r="8104" spans="1:5" x14ac:dyDescent="0.25">
      <c r="A8104" t="s">
        <v>834</v>
      </c>
      <c r="B8104" s="1" t="s">
        <v>1044</v>
      </c>
      <c r="C8104" s="291" t="s">
        <v>928</v>
      </c>
      <c r="D8104" s="1">
        <v>0</v>
      </c>
    </row>
    <row r="8105" spans="1:5" x14ac:dyDescent="0.25">
      <c r="A8105" t="s">
        <v>834</v>
      </c>
      <c r="B8105" s="1" t="s">
        <v>1044</v>
      </c>
      <c r="C8105" s="291" t="s">
        <v>929</v>
      </c>
      <c r="D8105" s="1">
        <v>0</v>
      </c>
    </row>
    <row r="8106" spans="1:5" x14ac:dyDescent="0.25">
      <c r="A8106" t="s">
        <v>834</v>
      </c>
      <c r="B8106" s="1" t="s">
        <v>1044</v>
      </c>
      <c r="C8106" s="291" t="s">
        <v>930</v>
      </c>
      <c r="D8106" s="1">
        <v>0</v>
      </c>
    </row>
    <row r="8107" spans="1:5" x14ac:dyDescent="0.25">
      <c r="A8107" t="s">
        <v>834</v>
      </c>
      <c r="B8107" s="1" t="s">
        <v>1044</v>
      </c>
      <c r="C8107" s="291" t="s">
        <v>931</v>
      </c>
      <c r="D8107" s="1">
        <v>0</v>
      </c>
    </row>
    <row r="8108" spans="1:5" x14ac:dyDescent="0.25">
      <c r="A8108" t="s">
        <v>834</v>
      </c>
      <c r="B8108" s="1" t="s">
        <v>1044</v>
      </c>
      <c r="C8108" s="291" t="s">
        <v>932</v>
      </c>
      <c r="D8108" s="1" t="s">
        <v>837</v>
      </c>
      <c r="E8108" s="1">
        <v>18.8</v>
      </c>
    </row>
    <row r="8109" spans="1:5" x14ac:dyDescent="0.25">
      <c r="A8109" t="s">
        <v>834</v>
      </c>
      <c r="B8109" s="1" t="s">
        <v>1044</v>
      </c>
      <c r="C8109" s="291" t="s">
        <v>933</v>
      </c>
      <c r="D8109" s="1" t="s">
        <v>837</v>
      </c>
      <c r="E8109" s="1">
        <v>18.5</v>
      </c>
    </row>
    <row r="8110" spans="1:5" x14ac:dyDescent="0.25">
      <c r="A8110" t="s">
        <v>834</v>
      </c>
      <c r="B8110" s="1" t="s">
        <v>1044</v>
      </c>
      <c r="C8110" s="291" t="s">
        <v>934</v>
      </c>
      <c r="D8110" s="1" t="s">
        <v>837</v>
      </c>
      <c r="E8110" s="1">
        <v>20.399999999999999</v>
      </c>
    </row>
    <row r="8111" spans="1:5" x14ac:dyDescent="0.25">
      <c r="A8111" t="s">
        <v>834</v>
      </c>
      <c r="B8111" s="1" t="s">
        <v>1044</v>
      </c>
      <c r="C8111" s="291" t="s">
        <v>935</v>
      </c>
      <c r="D8111" s="1" t="s">
        <v>837</v>
      </c>
      <c r="E8111" s="1">
        <v>19.100000000000001</v>
      </c>
    </row>
    <row r="8112" spans="1:5" x14ac:dyDescent="0.25">
      <c r="A8112" t="s">
        <v>834</v>
      </c>
      <c r="B8112" s="1" t="s">
        <v>1044</v>
      </c>
      <c r="C8112" s="291" t="s">
        <v>936</v>
      </c>
      <c r="D8112" s="1" t="s">
        <v>837</v>
      </c>
      <c r="E8112" s="1">
        <v>18</v>
      </c>
    </row>
    <row r="8113" spans="1:5" x14ac:dyDescent="0.25">
      <c r="A8113" t="s">
        <v>834</v>
      </c>
      <c r="B8113" s="1" t="s">
        <v>1044</v>
      </c>
      <c r="C8113" s="291" t="s">
        <v>937</v>
      </c>
      <c r="D8113" s="1" t="s">
        <v>837</v>
      </c>
      <c r="E8113" s="1">
        <v>17.899999999999999</v>
      </c>
    </row>
    <row r="8114" spans="1:5" x14ac:dyDescent="0.25">
      <c r="A8114" t="s">
        <v>834</v>
      </c>
      <c r="B8114" s="1" t="s">
        <v>1044</v>
      </c>
      <c r="C8114" s="291" t="s">
        <v>938</v>
      </c>
      <c r="D8114" s="1">
        <v>0</v>
      </c>
    </row>
    <row r="8115" spans="1:5" x14ac:dyDescent="0.25">
      <c r="A8115" t="s">
        <v>834</v>
      </c>
      <c r="B8115" s="1" t="s">
        <v>1044</v>
      </c>
      <c r="C8115" s="291" t="s">
        <v>939</v>
      </c>
      <c r="D8115" s="1">
        <v>0</v>
      </c>
    </row>
    <row r="8116" spans="1:5" x14ac:dyDescent="0.25">
      <c r="A8116" t="s">
        <v>834</v>
      </c>
      <c r="B8116" s="1" t="s">
        <v>1044</v>
      </c>
      <c r="C8116" s="291" t="s">
        <v>940</v>
      </c>
      <c r="D8116" s="1">
        <v>0</v>
      </c>
    </row>
    <row r="8117" spans="1:5" x14ac:dyDescent="0.25">
      <c r="A8117" t="s">
        <v>834</v>
      </c>
      <c r="B8117" s="1" t="s">
        <v>1044</v>
      </c>
      <c r="C8117" s="291" t="s">
        <v>941</v>
      </c>
      <c r="D8117" s="1">
        <v>0</v>
      </c>
    </row>
    <row r="8118" spans="1:5" x14ac:dyDescent="0.25">
      <c r="A8118" t="s">
        <v>834</v>
      </c>
      <c r="B8118" s="1" t="s">
        <v>1044</v>
      </c>
      <c r="C8118" s="291" t="s">
        <v>942</v>
      </c>
      <c r="D8118" s="1">
        <v>0</v>
      </c>
    </row>
    <row r="8119" spans="1:5" x14ac:dyDescent="0.25">
      <c r="A8119" t="s">
        <v>834</v>
      </c>
      <c r="B8119" s="1" t="s">
        <v>1044</v>
      </c>
      <c r="C8119" s="291" t="s">
        <v>943</v>
      </c>
      <c r="D8119" s="1">
        <v>0</v>
      </c>
    </row>
    <row r="8120" spans="1:5" x14ac:dyDescent="0.25">
      <c r="A8120" t="s">
        <v>834</v>
      </c>
      <c r="B8120" s="1" t="s">
        <v>1044</v>
      </c>
      <c r="C8120" s="291" t="s">
        <v>944</v>
      </c>
      <c r="D8120" s="1" t="s">
        <v>837</v>
      </c>
      <c r="E8120" s="1">
        <v>26</v>
      </c>
    </row>
    <row r="8121" spans="1:5" x14ac:dyDescent="0.25">
      <c r="A8121" t="s">
        <v>834</v>
      </c>
      <c r="B8121" s="1" t="s">
        <v>1044</v>
      </c>
      <c r="C8121" s="291" t="s">
        <v>945</v>
      </c>
      <c r="D8121" s="1" t="s">
        <v>837</v>
      </c>
      <c r="E8121" s="1">
        <v>25</v>
      </c>
    </row>
    <row r="8122" spans="1:5" x14ac:dyDescent="0.25">
      <c r="A8122" t="s">
        <v>834</v>
      </c>
      <c r="B8122" s="1" t="s">
        <v>1044</v>
      </c>
      <c r="C8122" s="291" t="s">
        <v>946</v>
      </c>
      <c r="D8122" s="1" t="s">
        <v>837</v>
      </c>
      <c r="E8122" s="1">
        <v>25.3</v>
      </c>
    </row>
    <row r="8123" spans="1:5" x14ac:dyDescent="0.25">
      <c r="A8123" t="s">
        <v>834</v>
      </c>
      <c r="B8123" s="1" t="s">
        <v>1044</v>
      </c>
      <c r="C8123" s="291" t="s">
        <v>947</v>
      </c>
      <c r="D8123" s="1" t="s">
        <v>837</v>
      </c>
      <c r="E8123" s="1">
        <v>28.4</v>
      </c>
    </row>
    <row r="8124" spans="1:5" x14ac:dyDescent="0.25">
      <c r="A8124" t="s">
        <v>834</v>
      </c>
      <c r="B8124" s="1" t="s">
        <v>1044</v>
      </c>
      <c r="C8124" s="291" t="s">
        <v>948</v>
      </c>
      <c r="D8124" s="1" t="s">
        <v>837</v>
      </c>
      <c r="E8124" s="1">
        <v>10.1</v>
      </c>
    </row>
    <row r="8125" spans="1:5" x14ac:dyDescent="0.25">
      <c r="A8125" t="s">
        <v>834</v>
      </c>
      <c r="B8125" s="1" t="s">
        <v>1044</v>
      </c>
      <c r="C8125" s="291" t="s">
        <v>949</v>
      </c>
      <c r="D8125" s="1" t="s">
        <v>837</v>
      </c>
      <c r="E8125" s="1">
        <v>18.899999999999999</v>
      </c>
    </row>
    <row r="8126" spans="1:5" x14ac:dyDescent="0.25">
      <c r="A8126" t="s">
        <v>834</v>
      </c>
      <c r="B8126" s="1" t="s">
        <v>1044</v>
      </c>
      <c r="C8126" s="291" t="s">
        <v>950</v>
      </c>
      <c r="D8126" s="1">
        <v>0</v>
      </c>
    </row>
    <row r="8127" spans="1:5" x14ac:dyDescent="0.25">
      <c r="A8127" t="s">
        <v>834</v>
      </c>
      <c r="B8127" s="1" t="s">
        <v>1044</v>
      </c>
      <c r="C8127" s="291" t="s">
        <v>951</v>
      </c>
      <c r="D8127" s="1">
        <v>0</v>
      </c>
    </row>
    <row r="8128" spans="1:5" x14ac:dyDescent="0.25">
      <c r="A8128" t="s">
        <v>834</v>
      </c>
      <c r="B8128" s="1" t="s">
        <v>1044</v>
      </c>
      <c r="C8128" s="291" t="s">
        <v>952</v>
      </c>
      <c r="D8128" s="1">
        <v>0</v>
      </c>
    </row>
    <row r="8129" spans="1:5" x14ac:dyDescent="0.25">
      <c r="A8129" t="s">
        <v>834</v>
      </c>
      <c r="B8129" s="1" t="s">
        <v>1044</v>
      </c>
      <c r="C8129" s="291" t="s">
        <v>953</v>
      </c>
      <c r="D8129" s="1">
        <v>0</v>
      </c>
    </row>
    <row r="8130" spans="1:5" x14ac:dyDescent="0.25">
      <c r="A8130" t="s">
        <v>834</v>
      </c>
      <c r="B8130" s="1" t="s">
        <v>1044</v>
      </c>
      <c r="C8130" s="291" t="s">
        <v>954</v>
      </c>
      <c r="D8130" s="1">
        <v>0</v>
      </c>
    </row>
    <row r="8131" spans="1:5" x14ac:dyDescent="0.25">
      <c r="A8131" t="s">
        <v>834</v>
      </c>
      <c r="B8131" s="1" t="s">
        <v>1044</v>
      </c>
      <c r="C8131" s="291" t="s">
        <v>956</v>
      </c>
      <c r="D8131" s="1" t="s">
        <v>837</v>
      </c>
      <c r="E8131" s="1">
        <v>27.2</v>
      </c>
    </row>
    <row r="8132" spans="1:5" x14ac:dyDescent="0.25">
      <c r="A8132" t="s">
        <v>834</v>
      </c>
      <c r="B8132" s="1" t="s">
        <v>1044</v>
      </c>
      <c r="C8132" s="291" t="s">
        <v>957</v>
      </c>
      <c r="D8132" s="1" t="s">
        <v>837</v>
      </c>
      <c r="E8132" s="1">
        <v>30.2</v>
      </c>
    </row>
    <row r="8133" spans="1:5" x14ac:dyDescent="0.25">
      <c r="A8133" t="s">
        <v>834</v>
      </c>
      <c r="B8133" s="1" t="s">
        <v>1044</v>
      </c>
      <c r="C8133" s="291" t="s">
        <v>958</v>
      </c>
      <c r="D8133" s="1" t="s">
        <v>837</v>
      </c>
      <c r="E8133" s="1">
        <v>27.8</v>
      </c>
    </row>
    <row r="8134" spans="1:5" x14ac:dyDescent="0.25">
      <c r="A8134" t="s">
        <v>834</v>
      </c>
      <c r="B8134" s="1" t="s">
        <v>1044</v>
      </c>
      <c r="C8134" s="291" t="s">
        <v>959</v>
      </c>
      <c r="D8134" s="1" t="s">
        <v>837</v>
      </c>
      <c r="E8134" s="1">
        <v>29.7</v>
      </c>
    </row>
    <row r="8135" spans="1:5" x14ac:dyDescent="0.25">
      <c r="A8135" t="s">
        <v>834</v>
      </c>
      <c r="B8135" s="1" t="s">
        <v>1044</v>
      </c>
      <c r="C8135" s="291" t="s">
        <v>960</v>
      </c>
      <c r="D8135" s="1" t="s">
        <v>837</v>
      </c>
      <c r="E8135" s="1">
        <v>28.5</v>
      </c>
    </row>
    <row r="8136" spans="1:5" x14ac:dyDescent="0.25">
      <c r="A8136" t="s">
        <v>834</v>
      </c>
      <c r="B8136" s="1" t="s">
        <v>1044</v>
      </c>
      <c r="C8136" s="291" t="s">
        <v>961</v>
      </c>
      <c r="D8136" s="1" t="s">
        <v>837</v>
      </c>
      <c r="E8136" s="1">
        <v>28.5</v>
      </c>
    </row>
    <row r="8137" spans="1:5" x14ac:dyDescent="0.25">
      <c r="A8137" t="s">
        <v>834</v>
      </c>
      <c r="B8137" s="1" t="s">
        <v>1044</v>
      </c>
      <c r="C8137" s="291" t="s">
        <v>906</v>
      </c>
      <c r="D8137" s="1">
        <v>0</v>
      </c>
    </row>
    <row r="8138" spans="1:5" x14ac:dyDescent="0.25">
      <c r="A8138" t="s">
        <v>834</v>
      </c>
      <c r="B8138" s="1" t="s">
        <v>1044</v>
      </c>
      <c r="C8138" s="291" t="s">
        <v>907</v>
      </c>
      <c r="D8138" s="1">
        <v>0</v>
      </c>
    </row>
    <row r="8139" spans="1:5" x14ac:dyDescent="0.25">
      <c r="A8139" t="s">
        <v>834</v>
      </c>
      <c r="B8139" s="1" t="s">
        <v>1044</v>
      </c>
      <c r="C8139" s="291" t="s">
        <v>908</v>
      </c>
      <c r="D8139" s="1">
        <v>0</v>
      </c>
    </row>
    <row r="8140" spans="1:5" x14ac:dyDescent="0.25">
      <c r="A8140" t="s">
        <v>834</v>
      </c>
      <c r="B8140" s="1" t="s">
        <v>1044</v>
      </c>
      <c r="C8140" s="291" t="s">
        <v>909</v>
      </c>
      <c r="D8140" s="1">
        <v>0</v>
      </c>
    </row>
    <row r="8141" spans="1:5" x14ac:dyDescent="0.25">
      <c r="A8141" t="s">
        <v>834</v>
      </c>
      <c r="B8141" s="1" t="s">
        <v>1044</v>
      </c>
      <c r="C8141" s="291" t="s">
        <v>910</v>
      </c>
      <c r="D8141" s="1" t="s">
        <v>837</v>
      </c>
      <c r="E8141" s="1">
        <v>9.1999999999999993</v>
      </c>
    </row>
    <row r="8142" spans="1:5" x14ac:dyDescent="0.25">
      <c r="A8142" t="s">
        <v>834</v>
      </c>
      <c r="B8142" s="1" t="s">
        <v>1044</v>
      </c>
      <c r="C8142" s="291" t="s">
        <v>911</v>
      </c>
      <c r="D8142" s="1" t="s">
        <v>837</v>
      </c>
      <c r="E8142" s="1">
        <v>9.3000000000000007</v>
      </c>
    </row>
    <row r="8143" spans="1:5" x14ac:dyDescent="0.25">
      <c r="A8143" t="s">
        <v>834</v>
      </c>
      <c r="B8143" s="1" t="s">
        <v>1044</v>
      </c>
      <c r="C8143" s="291" t="s">
        <v>912</v>
      </c>
      <c r="D8143" s="1" t="s">
        <v>837</v>
      </c>
      <c r="E8143" s="1">
        <v>11.5</v>
      </c>
    </row>
    <row r="8144" spans="1:5" x14ac:dyDescent="0.25">
      <c r="A8144" t="s">
        <v>834</v>
      </c>
      <c r="B8144" s="1" t="s">
        <v>1044</v>
      </c>
      <c r="C8144" s="291" t="s">
        <v>913</v>
      </c>
      <c r="D8144" s="1" t="s">
        <v>837</v>
      </c>
      <c r="E8144" s="1">
        <v>11.3</v>
      </c>
    </row>
    <row r="8145" spans="1:5" x14ac:dyDescent="0.25">
      <c r="A8145" t="s">
        <v>834</v>
      </c>
      <c r="B8145" s="1" t="s">
        <v>1044</v>
      </c>
      <c r="C8145" s="291" t="s">
        <v>914</v>
      </c>
      <c r="D8145" s="1">
        <v>0</v>
      </c>
    </row>
    <row r="8146" spans="1:5" x14ac:dyDescent="0.25">
      <c r="A8146" t="s">
        <v>834</v>
      </c>
      <c r="B8146" s="1" t="s">
        <v>1044</v>
      </c>
      <c r="C8146" s="291" t="s">
        <v>915</v>
      </c>
      <c r="D8146" s="1">
        <v>0</v>
      </c>
    </row>
    <row r="8147" spans="1:5" x14ac:dyDescent="0.25">
      <c r="A8147" t="s">
        <v>834</v>
      </c>
      <c r="B8147" s="1" t="s">
        <v>1044</v>
      </c>
      <c r="C8147" s="291" t="s">
        <v>916</v>
      </c>
      <c r="D8147" s="1">
        <v>0</v>
      </c>
    </row>
    <row r="8148" spans="1:5" x14ac:dyDescent="0.25">
      <c r="A8148" t="s">
        <v>834</v>
      </c>
      <c r="B8148" s="1" t="s">
        <v>1044</v>
      </c>
      <c r="C8148" s="291" t="s">
        <v>917</v>
      </c>
      <c r="D8148" s="1">
        <v>0</v>
      </c>
    </row>
    <row r="8149" spans="1:5" x14ac:dyDescent="0.25">
      <c r="A8149" t="s">
        <v>834</v>
      </c>
      <c r="B8149" s="1" t="s">
        <v>1044</v>
      </c>
      <c r="C8149" s="291" t="s">
        <v>918</v>
      </c>
      <c r="D8149" s="1">
        <v>0</v>
      </c>
    </row>
    <row r="8150" spans="1:5" x14ac:dyDescent="0.25">
      <c r="A8150" t="s">
        <v>834</v>
      </c>
      <c r="B8150" s="1" t="s">
        <v>1044</v>
      </c>
      <c r="C8150" s="291" t="s">
        <v>919</v>
      </c>
      <c r="D8150" s="1">
        <v>0</v>
      </c>
    </row>
    <row r="8151" spans="1:5" x14ac:dyDescent="0.25">
      <c r="A8151" t="s">
        <v>834</v>
      </c>
      <c r="B8151" s="1" t="s">
        <v>1044</v>
      </c>
      <c r="C8151" s="291" t="s">
        <v>920</v>
      </c>
      <c r="D8151" s="1" t="s">
        <v>837</v>
      </c>
      <c r="E8151" s="1">
        <v>13.6</v>
      </c>
    </row>
    <row r="8152" spans="1:5" x14ac:dyDescent="0.25">
      <c r="A8152" t="s">
        <v>834</v>
      </c>
      <c r="B8152" s="1" t="s">
        <v>1044</v>
      </c>
      <c r="C8152" s="291" t="s">
        <v>921</v>
      </c>
      <c r="D8152" s="1" t="s">
        <v>837</v>
      </c>
      <c r="E8152" s="1">
        <v>14.1</v>
      </c>
    </row>
    <row r="8153" spans="1:5" x14ac:dyDescent="0.25">
      <c r="A8153" t="s">
        <v>834</v>
      </c>
      <c r="B8153" s="1" t="s">
        <v>1044</v>
      </c>
      <c r="C8153" s="291" t="s">
        <v>922</v>
      </c>
      <c r="D8153" s="1" t="s">
        <v>837</v>
      </c>
      <c r="E8153" s="1">
        <v>14.3</v>
      </c>
    </row>
    <row r="8154" spans="1:5" x14ac:dyDescent="0.25">
      <c r="A8154" t="s">
        <v>834</v>
      </c>
      <c r="B8154" s="1" t="s">
        <v>1044</v>
      </c>
      <c r="C8154" s="291" t="s">
        <v>924</v>
      </c>
      <c r="D8154" s="1" t="s">
        <v>837</v>
      </c>
      <c r="E8154" s="1">
        <v>15.8</v>
      </c>
    </row>
    <row r="8155" spans="1:5" x14ac:dyDescent="0.25">
      <c r="A8155" t="s">
        <v>834</v>
      </c>
      <c r="B8155" s="1" t="s">
        <v>1044</v>
      </c>
      <c r="C8155" s="291" t="s">
        <v>925</v>
      </c>
      <c r="D8155" s="1" t="s">
        <v>837</v>
      </c>
      <c r="E8155" s="1">
        <v>15.3</v>
      </c>
    </row>
    <row r="8156" spans="1:5" x14ac:dyDescent="0.25">
      <c r="A8156" t="s">
        <v>834</v>
      </c>
      <c r="B8156" s="1" t="s">
        <v>1044</v>
      </c>
      <c r="C8156" s="291" t="s">
        <v>926</v>
      </c>
      <c r="D8156" s="1">
        <v>0</v>
      </c>
    </row>
    <row r="8157" spans="1:5" x14ac:dyDescent="0.25">
      <c r="A8157" t="s">
        <v>834</v>
      </c>
      <c r="B8157" s="1" t="s">
        <v>1044</v>
      </c>
      <c r="C8157" s="291" t="s">
        <v>927</v>
      </c>
      <c r="D8157" s="1">
        <v>0</v>
      </c>
    </row>
    <row r="8158" spans="1:5" x14ac:dyDescent="0.25">
      <c r="A8158" t="s">
        <v>834</v>
      </c>
      <c r="B8158" s="1" t="s">
        <v>1044</v>
      </c>
      <c r="C8158" s="291" t="s">
        <v>928</v>
      </c>
      <c r="D8158" s="1">
        <v>0</v>
      </c>
    </row>
    <row r="8159" spans="1:5" x14ac:dyDescent="0.25">
      <c r="A8159" t="s">
        <v>834</v>
      </c>
      <c r="B8159" s="1" t="s">
        <v>1044</v>
      </c>
      <c r="C8159" s="291" t="s">
        <v>929</v>
      </c>
      <c r="D8159" s="1">
        <v>0</v>
      </c>
    </row>
    <row r="8160" spans="1:5" x14ac:dyDescent="0.25">
      <c r="A8160" t="s">
        <v>834</v>
      </c>
      <c r="B8160" s="1" t="s">
        <v>1044</v>
      </c>
      <c r="C8160" s="291" t="s">
        <v>930</v>
      </c>
      <c r="D8160" s="1">
        <v>0</v>
      </c>
    </row>
    <row r="8161" spans="1:5" x14ac:dyDescent="0.25">
      <c r="A8161" t="s">
        <v>834</v>
      </c>
      <c r="B8161" s="1" t="s">
        <v>1044</v>
      </c>
      <c r="C8161" s="291" t="s">
        <v>931</v>
      </c>
      <c r="D8161" s="1">
        <v>0</v>
      </c>
    </row>
    <row r="8162" spans="1:5" x14ac:dyDescent="0.25">
      <c r="A8162" t="s">
        <v>834</v>
      </c>
      <c r="B8162" s="1" t="s">
        <v>1044</v>
      </c>
      <c r="C8162" s="291" t="s">
        <v>932</v>
      </c>
      <c r="D8162" s="1" t="s">
        <v>837</v>
      </c>
      <c r="E8162" s="1">
        <v>18.8</v>
      </c>
    </row>
    <row r="8163" spans="1:5" x14ac:dyDescent="0.25">
      <c r="A8163" t="s">
        <v>834</v>
      </c>
      <c r="B8163" s="1" t="s">
        <v>1044</v>
      </c>
      <c r="C8163" s="291" t="s">
        <v>933</v>
      </c>
      <c r="D8163" s="1" t="s">
        <v>837</v>
      </c>
      <c r="E8163" s="1">
        <v>18.5</v>
      </c>
    </row>
    <row r="8164" spans="1:5" x14ac:dyDescent="0.25">
      <c r="A8164" t="s">
        <v>834</v>
      </c>
      <c r="B8164" s="1" t="s">
        <v>1044</v>
      </c>
      <c r="C8164" s="291" t="s">
        <v>934</v>
      </c>
      <c r="D8164" s="1" t="s">
        <v>837</v>
      </c>
      <c r="E8164" s="1">
        <v>20.399999999999999</v>
      </c>
    </row>
    <row r="8165" spans="1:5" x14ac:dyDescent="0.25">
      <c r="A8165" t="s">
        <v>834</v>
      </c>
      <c r="B8165" s="1" t="s">
        <v>1044</v>
      </c>
      <c r="C8165" s="291" t="s">
        <v>935</v>
      </c>
      <c r="D8165" s="1" t="s">
        <v>837</v>
      </c>
      <c r="E8165" s="1">
        <v>19.100000000000001</v>
      </c>
    </row>
    <row r="8166" spans="1:5" x14ac:dyDescent="0.25">
      <c r="A8166" t="s">
        <v>834</v>
      </c>
      <c r="B8166" s="1" t="s">
        <v>1044</v>
      </c>
      <c r="C8166" s="291" t="s">
        <v>936</v>
      </c>
      <c r="D8166" s="1" t="s">
        <v>837</v>
      </c>
      <c r="E8166" s="1">
        <v>18</v>
      </c>
    </row>
    <row r="8167" spans="1:5" x14ac:dyDescent="0.25">
      <c r="A8167" t="s">
        <v>834</v>
      </c>
      <c r="B8167" s="1" t="s">
        <v>1044</v>
      </c>
      <c r="C8167" s="291" t="s">
        <v>937</v>
      </c>
      <c r="D8167" s="1" t="s">
        <v>837</v>
      </c>
      <c r="E8167" s="1">
        <v>17.899999999999999</v>
      </c>
    </row>
    <row r="8168" spans="1:5" x14ac:dyDescent="0.25">
      <c r="A8168" t="s">
        <v>834</v>
      </c>
      <c r="B8168" s="1" t="s">
        <v>1044</v>
      </c>
      <c r="C8168" s="291" t="s">
        <v>938</v>
      </c>
      <c r="D8168" s="1">
        <v>0</v>
      </c>
    </row>
    <row r="8169" spans="1:5" x14ac:dyDescent="0.25">
      <c r="A8169" t="s">
        <v>834</v>
      </c>
      <c r="B8169" s="1" t="s">
        <v>1044</v>
      </c>
      <c r="C8169" s="291" t="s">
        <v>939</v>
      </c>
      <c r="D8169" s="1">
        <v>0</v>
      </c>
    </row>
    <row r="8170" spans="1:5" x14ac:dyDescent="0.25">
      <c r="A8170" t="s">
        <v>834</v>
      </c>
      <c r="B8170" s="1" t="s">
        <v>1044</v>
      </c>
      <c r="C8170" s="291" t="s">
        <v>940</v>
      </c>
      <c r="D8170" s="1">
        <v>0</v>
      </c>
    </row>
    <row r="8171" spans="1:5" x14ac:dyDescent="0.25">
      <c r="A8171" t="s">
        <v>834</v>
      </c>
      <c r="B8171" s="1" t="s">
        <v>1044</v>
      </c>
      <c r="C8171" s="291" t="s">
        <v>941</v>
      </c>
      <c r="D8171" s="1">
        <v>0</v>
      </c>
    </row>
    <row r="8172" spans="1:5" x14ac:dyDescent="0.25">
      <c r="A8172" t="s">
        <v>834</v>
      </c>
      <c r="B8172" s="1" t="s">
        <v>1044</v>
      </c>
      <c r="C8172" s="291" t="s">
        <v>942</v>
      </c>
      <c r="D8172" s="1">
        <v>0</v>
      </c>
    </row>
    <row r="8173" spans="1:5" x14ac:dyDescent="0.25">
      <c r="A8173" t="s">
        <v>834</v>
      </c>
      <c r="B8173" s="1" t="s">
        <v>1044</v>
      </c>
      <c r="C8173" s="291" t="s">
        <v>943</v>
      </c>
      <c r="D8173" s="1">
        <v>0</v>
      </c>
    </row>
    <row r="8174" spans="1:5" x14ac:dyDescent="0.25">
      <c r="A8174" t="s">
        <v>834</v>
      </c>
      <c r="B8174" s="1" t="s">
        <v>1044</v>
      </c>
      <c r="C8174" s="291" t="s">
        <v>944</v>
      </c>
      <c r="D8174" s="1" t="s">
        <v>837</v>
      </c>
      <c r="E8174" s="1">
        <v>26</v>
      </c>
    </row>
    <row r="8175" spans="1:5" x14ac:dyDescent="0.25">
      <c r="A8175" t="s">
        <v>834</v>
      </c>
      <c r="B8175" s="1" t="s">
        <v>1044</v>
      </c>
      <c r="C8175" s="291" t="s">
        <v>945</v>
      </c>
      <c r="D8175" s="1" t="s">
        <v>837</v>
      </c>
      <c r="E8175" s="1">
        <v>25</v>
      </c>
    </row>
    <row r="8176" spans="1:5" x14ac:dyDescent="0.25">
      <c r="A8176" t="s">
        <v>834</v>
      </c>
      <c r="B8176" s="1" t="s">
        <v>1044</v>
      </c>
      <c r="C8176" s="291" t="s">
        <v>946</v>
      </c>
      <c r="D8176" s="1" t="s">
        <v>837</v>
      </c>
      <c r="E8176" s="1">
        <v>25.3</v>
      </c>
    </row>
    <row r="8177" spans="1:5" x14ac:dyDescent="0.25">
      <c r="A8177" t="s">
        <v>834</v>
      </c>
      <c r="B8177" s="1" t="s">
        <v>1044</v>
      </c>
      <c r="C8177" s="291" t="s">
        <v>947</v>
      </c>
      <c r="D8177" s="1" t="s">
        <v>837</v>
      </c>
      <c r="E8177" s="1">
        <v>28.4</v>
      </c>
    </row>
    <row r="8178" spans="1:5" x14ac:dyDescent="0.25">
      <c r="A8178" t="s">
        <v>834</v>
      </c>
      <c r="B8178" s="1" t="s">
        <v>1044</v>
      </c>
      <c r="C8178" s="291" t="s">
        <v>948</v>
      </c>
      <c r="D8178" s="1" t="s">
        <v>837</v>
      </c>
      <c r="E8178" s="1">
        <v>10.1</v>
      </c>
    </row>
    <row r="8179" spans="1:5" x14ac:dyDescent="0.25">
      <c r="A8179" t="s">
        <v>834</v>
      </c>
      <c r="B8179" s="1" t="s">
        <v>1044</v>
      </c>
      <c r="C8179" s="291" t="s">
        <v>949</v>
      </c>
      <c r="D8179" s="1" t="s">
        <v>837</v>
      </c>
      <c r="E8179" s="1">
        <v>18.899999999999999</v>
      </c>
    </row>
    <row r="8180" spans="1:5" x14ac:dyDescent="0.25">
      <c r="A8180" t="s">
        <v>834</v>
      </c>
      <c r="B8180" s="1" t="s">
        <v>1044</v>
      </c>
      <c r="C8180" s="291" t="s">
        <v>950</v>
      </c>
      <c r="D8180" s="1">
        <v>0</v>
      </c>
    </row>
    <row r="8181" spans="1:5" x14ac:dyDescent="0.25">
      <c r="A8181" t="s">
        <v>834</v>
      </c>
      <c r="B8181" s="1" t="s">
        <v>1044</v>
      </c>
      <c r="C8181" s="291" t="s">
        <v>951</v>
      </c>
      <c r="D8181" s="1">
        <v>0</v>
      </c>
    </row>
    <row r="8182" spans="1:5" x14ac:dyDescent="0.25">
      <c r="A8182" t="s">
        <v>834</v>
      </c>
      <c r="B8182" s="1" t="s">
        <v>1044</v>
      </c>
      <c r="C8182" s="291" t="s">
        <v>952</v>
      </c>
      <c r="D8182" s="1">
        <v>0</v>
      </c>
    </row>
    <row r="8183" spans="1:5" x14ac:dyDescent="0.25">
      <c r="A8183" t="s">
        <v>834</v>
      </c>
      <c r="B8183" s="1" t="s">
        <v>1044</v>
      </c>
      <c r="C8183" s="291" t="s">
        <v>953</v>
      </c>
      <c r="D8183" s="1">
        <v>0</v>
      </c>
    </row>
    <row r="8184" spans="1:5" x14ac:dyDescent="0.25">
      <c r="A8184" t="s">
        <v>834</v>
      </c>
      <c r="B8184" s="1" t="s">
        <v>1044</v>
      </c>
      <c r="C8184" s="291" t="s">
        <v>954</v>
      </c>
      <c r="D8184" s="1">
        <v>0</v>
      </c>
    </row>
    <row r="8185" spans="1:5" x14ac:dyDescent="0.25">
      <c r="A8185" t="s">
        <v>834</v>
      </c>
      <c r="B8185" s="1" t="s">
        <v>1044</v>
      </c>
      <c r="C8185" s="291" t="s">
        <v>956</v>
      </c>
      <c r="D8185" s="1" t="s">
        <v>837</v>
      </c>
      <c r="E8185" s="1">
        <v>27.2</v>
      </c>
    </row>
    <row r="8186" spans="1:5" x14ac:dyDescent="0.25">
      <c r="A8186" t="s">
        <v>834</v>
      </c>
      <c r="B8186" s="1" t="s">
        <v>1044</v>
      </c>
      <c r="C8186" s="291" t="s">
        <v>957</v>
      </c>
      <c r="D8186" s="1" t="s">
        <v>837</v>
      </c>
      <c r="E8186" s="1">
        <v>30.2</v>
      </c>
    </row>
    <row r="8187" spans="1:5" x14ac:dyDescent="0.25">
      <c r="A8187" t="s">
        <v>834</v>
      </c>
      <c r="B8187" s="1" t="s">
        <v>1044</v>
      </c>
      <c r="C8187" s="291" t="s">
        <v>958</v>
      </c>
      <c r="D8187" s="1" t="s">
        <v>837</v>
      </c>
      <c r="E8187" s="1">
        <v>27.8</v>
      </c>
    </row>
    <row r="8188" spans="1:5" x14ac:dyDescent="0.25">
      <c r="A8188" t="s">
        <v>834</v>
      </c>
      <c r="B8188" s="1" t="s">
        <v>1044</v>
      </c>
      <c r="C8188" s="291" t="s">
        <v>959</v>
      </c>
      <c r="D8188" s="1" t="s">
        <v>837</v>
      </c>
      <c r="E8188" s="1">
        <v>29.7</v>
      </c>
    </row>
    <row r="8189" spans="1:5" x14ac:dyDescent="0.25">
      <c r="A8189" t="s">
        <v>834</v>
      </c>
      <c r="B8189" s="1" t="s">
        <v>1044</v>
      </c>
      <c r="C8189" s="291" t="s">
        <v>960</v>
      </c>
      <c r="D8189" s="1" t="s">
        <v>837</v>
      </c>
      <c r="E8189" s="1">
        <v>28.5</v>
      </c>
    </row>
    <row r="8190" spans="1:5" x14ac:dyDescent="0.25">
      <c r="A8190" t="s">
        <v>834</v>
      </c>
      <c r="B8190" s="1" t="s">
        <v>1044</v>
      </c>
      <c r="C8190" s="291" t="s">
        <v>961</v>
      </c>
      <c r="D8190" s="1" t="s">
        <v>837</v>
      </c>
      <c r="E8190" s="1">
        <v>28.5</v>
      </c>
    </row>
    <row r="8191" spans="1:5" x14ac:dyDescent="0.25">
      <c r="A8191" t="s">
        <v>834</v>
      </c>
      <c r="B8191" s="1" t="s">
        <v>1045</v>
      </c>
      <c r="C8191" s="291" t="s">
        <v>1022</v>
      </c>
      <c r="D8191" s="1" t="s">
        <v>837</v>
      </c>
      <c r="E8191" s="1">
        <v>8.64</v>
      </c>
    </row>
    <row r="8192" spans="1:5" x14ac:dyDescent="0.25">
      <c r="A8192" t="s">
        <v>834</v>
      </c>
      <c r="B8192" s="1" t="s">
        <v>1045</v>
      </c>
      <c r="C8192" s="291" t="s">
        <v>1023</v>
      </c>
      <c r="D8192" s="1" t="s">
        <v>837</v>
      </c>
      <c r="E8192" s="1">
        <v>15.83</v>
      </c>
    </row>
    <row r="8193" spans="1:5" x14ac:dyDescent="0.25">
      <c r="A8193" t="s">
        <v>834</v>
      </c>
      <c r="B8193" s="1" t="s">
        <v>1045</v>
      </c>
      <c r="C8193" s="291" t="s">
        <v>906</v>
      </c>
      <c r="D8193" s="1">
        <v>0</v>
      </c>
    </row>
    <row r="8194" spans="1:5" x14ac:dyDescent="0.25">
      <c r="A8194" t="s">
        <v>834</v>
      </c>
      <c r="B8194" s="1" t="s">
        <v>1045</v>
      </c>
      <c r="C8194" s="291" t="s">
        <v>907</v>
      </c>
      <c r="D8194" s="1">
        <v>0</v>
      </c>
    </row>
    <row r="8195" spans="1:5" x14ac:dyDescent="0.25">
      <c r="A8195" t="s">
        <v>834</v>
      </c>
      <c r="B8195" s="1" t="s">
        <v>1045</v>
      </c>
      <c r="C8195" s="291" t="s">
        <v>908</v>
      </c>
      <c r="D8195" s="1">
        <v>0</v>
      </c>
    </row>
    <row r="8196" spans="1:5" x14ac:dyDescent="0.25">
      <c r="A8196" t="s">
        <v>834</v>
      </c>
      <c r="B8196" s="1" t="s">
        <v>1045</v>
      </c>
      <c r="C8196" s="291" t="s">
        <v>909</v>
      </c>
      <c r="D8196" s="1">
        <v>0</v>
      </c>
    </row>
    <row r="8197" spans="1:5" x14ac:dyDescent="0.25">
      <c r="A8197" t="s">
        <v>834</v>
      </c>
      <c r="B8197" s="1" t="s">
        <v>1045</v>
      </c>
      <c r="C8197" s="291" t="s">
        <v>910</v>
      </c>
      <c r="D8197" s="1" t="s">
        <v>837</v>
      </c>
      <c r="E8197" s="1">
        <v>9.1999999999999993</v>
      </c>
    </row>
    <row r="8198" spans="1:5" x14ac:dyDescent="0.25">
      <c r="A8198" t="s">
        <v>834</v>
      </c>
      <c r="B8198" s="1" t="s">
        <v>1045</v>
      </c>
      <c r="C8198" s="291" t="s">
        <v>911</v>
      </c>
      <c r="D8198" s="1" t="s">
        <v>837</v>
      </c>
      <c r="E8198" s="1">
        <v>9.3000000000000007</v>
      </c>
    </row>
    <row r="8199" spans="1:5" x14ac:dyDescent="0.25">
      <c r="A8199" t="s">
        <v>834</v>
      </c>
      <c r="B8199" s="1" t="s">
        <v>1045</v>
      </c>
      <c r="C8199" s="291" t="s">
        <v>912</v>
      </c>
      <c r="D8199" s="1" t="s">
        <v>837</v>
      </c>
      <c r="E8199" s="1">
        <v>11.5</v>
      </c>
    </row>
    <row r="8200" spans="1:5" x14ac:dyDescent="0.25">
      <c r="A8200" t="s">
        <v>834</v>
      </c>
      <c r="B8200" s="1" t="s">
        <v>1045</v>
      </c>
      <c r="C8200" s="291" t="s">
        <v>913</v>
      </c>
      <c r="D8200" s="1" t="s">
        <v>837</v>
      </c>
      <c r="E8200" s="1">
        <v>11.3</v>
      </c>
    </row>
    <row r="8201" spans="1:5" x14ac:dyDescent="0.25">
      <c r="A8201" t="s">
        <v>834</v>
      </c>
      <c r="B8201" s="1" t="s">
        <v>1045</v>
      </c>
      <c r="C8201" s="291" t="s">
        <v>1024</v>
      </c>
      <c r="D8201" s="1" t="s">
        <v>837</v>
      </c>
      <c r="E8201" s="1">
        <v>10.75</v>
      </c>
    </row>
    <row r="8202" spans="1:5" x14ac:dyDescent="0.25">
      <c r="A8202" t="s">
        <v>834</v>
      </c>
      <c r="B8202" s="1" t="s">
        <v>1045</v>
      </c>
      <c r="C8202" s="291" t="s">
        <v>1025</v>
      </c>
      <c r="D8202" s="1" t="s">
        <v>837</v>
      </c>
      <c r="E8202" s="1">
        <v>12.77</v>
      </c>
    </row>
    <row r="8203" spans="1:5" x14ac:dyDescent="0.25">
      <c r="A8203" t="s">
        <v>834</v>
      </c>
      <c r="B8203" s="1" t="s">
        <v>1045</v>
      </c>
      <c r="C8203" s="291" t="s">
        <v>1026</v>
      </c>
      <c r="D8203" s="1" t="s">
        <v>837</v>
      </c>
      <c r="E8203" s="1">
        <v>20.84</v>
      </c>
    </row>
    <row r="8204" spans="1:5" x14ac:dyDescent="0.25">
      <c r="A8204" t="s">
        <v>834</v>
      </c>
      <c r="B8204" s="1" t="s">
        <v>1045</v>
      </c>
      <c r="C8204" s="291" t="s">
        <v>1027</v>
      </c>
      <c r="D8204" s="1" t="s">
        <v>837</v>
      </c>
      <c r="E8204" s="1">
        <v>18.579999999999998</v>
      </c>
    </row>
    <row r="8205" spans="1:5" x14ac:dyDescent="0.25">
      <c r="A8205" t="s">
        <v>834</v>
      </c>
      <c r="B8205" s="1" t="s">
        <v>1045</v>
      </c>
      <c r="C8205" s="291" t="s">
        <v>914</v>
      </c>
      <c r="D8205" s="1">
        <v>0</v>
      </c>
    </row>
    <row r="8206" spans="1:5" x14ac:dyDescent="0.25">
      <c r="A8206" t="s">
        <v>834</v>
      </c>
      <c r="B8206" s="1" t="s">
        <v>1045</v>
      </c>
      <c r="C8206" s="291" t="s">
        <v>915</v>
      </c>
      <c r="D8206" s="1">
        <v>0</v>
      </c>
    </row>
    <row r="8207" spans="1:5" x14ac:dyDescent="0.25">
      <c r="A8207" t="s">
        <v>834</v>
      </c>
      <c r="B8207" s="1" t="s">
        <v>1045</v>
      </c>
      <c r="C8207" s="291" t="s">
        <v>916</v>
      </c>
      <c r="D8207" s="1">
        <v>0</v>
      </c>
    </row>
    <row r="8208" spans="1:5" x14ac:dyDescent="0.25">
      <c r="A8208" t="s">
        <v>834</v>
      </c>
      <c r="B8208" s="1" t="s">
        <v>1045</v>
      </c>
      <c r="C8208" s="291" t="s">
        <v>917</v>
      </c>
      <c r="D8208" s="1">
        <v>0</v>
      </c>
    </row>
    <row r="8209" spans="1:5" x14ac:dyDescent="0.25">
      <c r="A8209" t="s">
        <v>834</v>
      </c>
      <c r="B8209" s="1" t="s">
        <v>1045</v>
      </c>
      <c r="C8209" s="291" t="s">
        <v>918</v>
      </c>
      <c r="D8209" s="1">
        <v>0</v>
      </c>
    </row>
    <row r="8210" spans="1:5" x14ac:dyDescent="0.25">
      <c r="A8210" t="s">
        <v>834</v>
      </c>
      <c r="B8210" s="1" t="s">
        <v>1045</v>
      </c>
      <c r="C8210" s="291" t="s">
        <v>919</v>
      </c>
      <c r="D8210" s="1">
        <v>0</v>
      </c>
    </row>
    <row r="8211" spans="1:5" x14ac:dyDescent="0.25">
      <c r="A8211" t="s">
        <v>834</v>
      </c>
      <c r="B8211" s="1" t="s">
        <v>1045</v>
      </c>
      <c r="C8211" s="291" t="s">
        <v>920</v>
      </c>
      <c r="D8211" s="1" t="s">
        <v>837</v>
      </c>
      <c r="E8211" s="1">
        <v>13.6</v>
      </c>
    </row>
    <row r="8212" spans="1:5" x14ac:dyDescent="0.25">
      <c r="A8212" t="s">
        <v>834</v>
      </c>
      <c r="B8212" s="1" t="s">
        <v>1045</v>
      </c>
      <c r="C8212" s="291" t="s">
        <v>921</v>
      </c>
      <c r="D8212" s="1" t="s">
        <v>837</v>
      </c>
      <c r="E8212" s="1">
        <v>14.1</v>
      </c>
    </row>
    <row r="8213" spans="1:5" x14ac:dyDescent="0.25">
      <c r="A8213" t="s">
        <v>834</v>
      </c>
      <c r="B8213" s="1" t="s">
        <v>1045</v>
      </c>
      <c r="C8213" s="291" t="s">
        <v>922</v>
      </c>
      <c r="D8213" s="1" t="s">
        <v>837</v>
      </c>
      <c r="E8213" s="1">
        <v>14.3</v>
      </c>
    </row>
    <row r="8214" spans="1:5" x14ac:dyDescent="0.25">
      <c r="A8214" t="s">
        <v>834</v>
      </c>
      <c r="B8214" s="1" t="s">
        <v>1045</v>
      </c>
      <c r="C8214" s="291" t="s">
        <v>924</v>
      </c>
      <c r="D8214" s="1" t="s">
        <v>837</v>
      </c>
      <c r="E8214" s="1">
        <v>15.8</v>
      </c>
    </row>
    <row r="8215" spans="1:5" x14ac:dyDescent="0.25">
      <c r="A8215" t="s">
        <v>834</v>
      </c>
      <c r="B8215" s="1" t="s">
        <v>1045</v>
      </c>
      <c r="C8215" s="291" t="s">
        <v>925</v>
      </c>
      <c r="D8215" s="1" t="s">
        <v>837</v>
      </c>
      <c r="E8215" s="1">
        <v>15.3</v>
      </c>
    </row>
    <row r="8216" spans="1:5" x14ac:dyDescent="0.25">
      <c r="A8216" t="s">
        <v>834</v>
      </c>
      <c r="B8216" s="1" t="s">
        <v>1045</v>
      </c>
      <c r="C8216" s="291" t="s">
        <v>1028</v>
      </c>
      <c r="D8216" s="1" t="s">
        <v>837</v>
      </c>
      <c r="E8216" s="1">
        <v>15.71</v>
      </c>
    </row>
    <row r="8217" spans="1:5" x14ac:dyDescent="0.25">
      <c r="A8217" t="s">
        <v>834</v>
      </c>
      <c r="B8217" s="1" t="s">
        <v>1045</v>
      </c>
      <c r="C8217" s="291" t="s">
        <v>1029</v>
      </c>
      <c r="D8217" s="1" t="s">
        <v>837</v>
      </c>
      <c r="E8217" s="1">
        <v>18.260000000000002</v>
      </c>
    </row>
    <row r="8218" spans="1:5" x14ac:dyDescent="0.25">
      <c r="A8218" t="s">
        <v>834</v>
      </c>
      <c r="B8218" s="1" t="s">
        <v>1045</v>
      </c>
      <c r="C8218" s="291" t="s">
        <v>1030</v>
      </c>
      <c r="D8218" s="1" t="s">
        <v>837</v>
      </c>
      <c r="E8218" s="1">
        <v>18.39</v>
      </c>
    </row>
    <row r="8219" spans="1:5" x14ac:dyDescent="0.25">
      <c r="A8219" t="s">
        <v>834</v>
      </c>
      <c r="B8219" s="1" t="s">
        <v>1045</v>
      </c>
      <c r="C8219" s="291" t="s">
        <v>1031</v>
      </c>
      <c r="D8219" s="1" t="s">
        <v>837</v>
      </c>
      <c r="E8219" s="1">
        <v>19.98</v>
      </c>
    </row>
    <row r="8220" spans="1:5" x14ac:dyDescent="0.25">
      <c r="A8220" t="s">
        <v>834</v>
      </c>
      <c r="B8220" s="1" t="s">
        <v>1045</v>
      </c>
      <c r="C8220" s="291" t="s">
        <v>926</v>
      </c>
      <c r="D8220" s="1">
        <v>0</v>
      </c>
    </row>
    <row r="8221" spans="1:5" x14ac:dyDescent="0.25">
      <c r="A8221" t="s">
        <v>834</v>
      </c>
      <c r="B8221" s="1" t="s">
        <v>1045</v>
      </c>
      <c r="C8221" s="291" t="s">
        <v>927</v>
      </c>
      <c r="D8221" s="1">
        <v>0</v>
      </c>
    </row>
    <row r="8222" spans="1:5" x14ac:dyDescent="0.25">
      <c r="A8222" t="s">
        <v>834</v>
      </c>
      <c r="B8222" s="1" t="s">
        <v>1045</v>
      </c>
      <c r="C8222" s="291" t="s">
        <v>928</v>
      </c>
      <c r="D8222" s="1">
        <v>0</v>
      </c>
    </row>
    <row r="8223" spans="1:5" x14ac:dyDescent="0.25">
      <c r="A8223" t="s">
        <v>834</v>
      </c>
      <c r="B8223" s="1" t="s">
        <v>1045</v>
      </c>
      <c r="C8223" s="291" t="s">
        <v>929</v>
      </c>
      <c r="D8223" s="1">
        <v>0</v>
      </c>
    </row>
    <row r="8224" spans="1:5" x14ac:dyDescent="0.25">
      <c r="A8224" t="s">
        <v>834</v>
      </c>
      <c r="B8224" s="1" t="s">
        <v>1045</v>
      </c>
      <c r="C8224" s="291" t="s">
        <v>930</v>
      </c>
      <c r="D8224" s="1">
        <v>0</v>
      </c>
    </row>
    <row r="8225" spans="1:5" x14ac:dyDescent="0.25">
      <c r="A8225" t="s">
        <v>834</v>
      </c>
      <c r="B8225" s="1" t="s">
        <v>1045</v>
      </c>
      <c r="C8225" s="291" t="s">
        <v>931</v>
      </c>
      <c r="D8225" s="1">
        <v>0</v>
      </c>
    </row>
    <row r="8226" spans="1:5" x14ac:dyDescent="0.25">
      <c r="A8226" t="s">
        <v>834</v>
      </c>
      <c r="B8226" s="1" t="s">
        <v>1045</v>
      </c>
      <c r="C8226" s="291" t="s">
        <v>932</v>
      </c>
      <c r="D8226" s="1" t="s">
        <v>837</v>
      </c>
      <c r="E8226" s="1">
        <v>18.8</v>
      </c>
    </row>
    <row r="8227" spans="1:5" x14ac:dyDescent="0.25">
      <c r="A8227" t="s">
        <v>834</v>
      </c>
      <c r="B8227" s="1" t="s">
        <v>1045</v>
      </c>
      <c r="C8227" s="291" t="s">
        <v>933</v>
      </c>
      <c r="D8227" s="1" t="s">
        <v>837</v>
      </c>
      <c r="E8227" s="1">
        <v>18.5</v>
      </c>
    </row>
    <row r="8228" spans="1:5" x14ac:dyDescent="0.25">
      <c r="A8228" t="s">
        <v>834</v>
      </c>
      <c r="B8228" s="1" t="s">
        <v>1045</v>
      </c>
      <c r="C8228" s="291" t="s">
        <v>934</v>
      </c>
      <c r="D8228" s="1" t="s">
        <v>837</v>
      </c>
      <c r="E8228" s="1">
        <v>20.399999999999999</v>
      </c>
    </row>
    <row r="8229" spans="1:5" x14ac:dyDescent="0.25">
      <c r="A8229" t="s">
        <v>834</v>
      </c>
      <c r="B8229" s="1" t="s">
        <v>1045</v>
      </c>
      <c r="C8229" s="291" t="s">
        <v>935</v>
      </c>
      <c r="D8229" s="1" t="s">
        <v>837</v>
      </c>
      <c r="E8229" s="1">
        <v>19.100000000000001</v>
      </c>
    </row>
    <row r="8230" spans="1:5" x14ac:dyDescent="0.25">
      <c r="A8230" t="s">
        <v>834</v>
      </c>
      <c r="B8230" s="1" t="s">
        <v>1045</v>
      </c>
      <c r="C8230" s="291" t="s">
        <v>936</v>
      </c>
      <c r="D8230" s="1" t="s">
        <v>837</v>
      </c>
      <c r="E8230" s="1">
        <v>18</v>
      </c>
    </row>
    <row r="8231" spans="1:5" x14ac:dyDescent="0.25">
      <c r="A8231" t="s">
        <v>834</v>
      </c>
      <c r="B8231" s="1" t="s">
        <v>1045</v>
      </c>
      <c r="C8231" s="291" t="s">
        <v>937</v>
      </c>
      <c r="D8231" s="1" t="s">
        <v>837</v>
      </c>
      <c r="E8231" s="1">
        <v>17.899999999999999</v>
      </c>
    </row>
    <row r="8232" spans="1:5" x14ac:dyDescent="0.25">
      <c r="A8232" t="s">
        <v>834</v>
      </c>
      <c r="B8232" s="1" t="s">
        <v>1045</v>
      </c>
      <c r="C8232" s="291" t="s">
        <v>1032</v>
      </c>
      <c r="D8232" s="1" t="s">
        <v>837</v>
      </c>
      <c r="E8232" s="1">
        <v>20.63</v>
      </c>
    </row>
    <row r="8233" spans="1:5" x14ac:dyDescent="0.25">
      <c r="A8233" t="s">
        <v>834</v>
      </c>
      <c r="B8233" s="1" t="s">
        <v>1045</v>
      </c>
      <c r="C8233" s="291" t="s">
        <v>1033</v>
      </c>
      <c r="D8233" s="1" t="s">
        <v>837</v>
      </c>
      <c r="E8233" s="1">
        <v>23.44</v>
      </c>
    </row>
    <row r="8234" spans="1:5" x14ac:dyDescent="0.25">
      <c r="A8234" t="s">
        <v>834</v>
      </c>
      <c r="B8234" s="1" t="s">
        <v>1045</v>
      </c>
      <c r="C8234" s="291" t="s">
        <v>1034</v>
      </c>
      <c r="D8234" s="1" t="s">
        <v>837</v>
      </c>
      <c r="E8234" s="1">
        <v>22.15</v>
      </c>
    </row>
    <row r="8235" spans="1:5" x14ac:dyDescent="0.25">
      <c r="A8235" t="s">
        <v>834</v>
      </c>
      <c r="B8235" s="1" t="s">
        <v>1045</v>
      </c>
      <c r="C8235" s="291" t="s">
        <v>1035</v>
      </c>
      <c r="D8235" s="1" t="s">
        <v>837</v>
      </c>
      <c r="E8235" s="1">
        <v>23.58</v>
      </c>
    </row>
    <row r="8236" spans="1:5" x14ac:dyDescent="0.25">
      <c r="A8236" t="s">
        <v>834</v>
      </c>
      <c r="B8236" s="1" t="s">
        <v>1045</v>
      </c>
      <c r="C8236" s="291" t="s">
        <v>938</v>
      </c>
      <c r="D8236" s="1">
        <v>0</v>
      </c>
    </row>
    <row r="8237" spans="1:5" x14ac:dyDescent="0.25">
      <c r="A8237" t="s">
        <v>834</v>
      </c>
      <c r="B8237" s="1" t="s">
        <v>1045</v>
      </c>
      <c r="C8237" s="291" t="s">
        <v>939</v>
      </c>
      <c r="D8237" s="1">
        <v>0</v>
      </c>
    </row>
    <row r="8238" spans="1:5" x14ac:dyDescent="0.25">
      <c r="A8238" t="s">
        <v>834</v>
      </c>
      <c r="B8238" s="1" t="s">
        <v>1045</v>
      </c>
      <c r="C8238" s="291" t="s">
        <v>940</v>
      </c>
      <c r="D8238" s="1">
        <v>0</v>
      </c>
    </row>
    <row r="8239" spans="1:5" x14ac:dyDescent="0.25">
      <c r="A8239" t="s">
        <v>834</v>
      </c>
      <c r="B8239" s="1" t="s">
        <v>1045</v>
      </c>
      <c r="C8239" s="291" t="s">
        <v>941</v>
      </c>
      <c r="D8239" s="1">
        <v>0</v>
      </c>
    </row>
    <row r="8240" spans="1:5" x14ac:dyDescent="0.25">
      <c r="A8240" t="s">
        <v>834</v>
      </c>
      <c r="B8240" s="1" t="s">
        <v>1045</v>
      </c>
      <c r="C8240" s="291" t="s">
        <v>942</v>
      </c>
      <c r="D8240" s="1">
        <v>0</v>
      </c>
    </row>
    <row r="8241" spans="1:5" x14ac:dyDescent="0.25">
      <c r="A8241" t="s">
        <v>834</v>
      </c>
      <c r="B8241" s="1" t="s">
        <v>1045</v>
      </c>
      <c r="C8241" s="291" t="s">
        <v>943</v>
      </c>
      <c r="D8241" s="1">
        <v>0</v>
      </c>
    </row>
    <row r="8242" spans="1:5" x14ac:dyDescent="0.25">
      <c r="A8242" t="s">
        <v>834</v>
      </c>
      <c r="B8242" s="1" t="s">
        <v>1045</v>
      </c>
      <c r="C8242" s="291" t="s">
        <v>944</v>
      </c>
      <c r="D8242" s="1" t="s">
        <v>837</v>
      </c>
      <c r="E8242" s="1">
        <v>26</v>
      </c>
    </row>
    <row r="8243" spans="1:5" x14ac:dyDescent="0.25">
      <c r="A8243" t="s">
        <v>834</v>
      </c>
      <c r="B8243" s="1" t="s">
        <v>1045</v>
      </c>
      <c r="C8243" s="291" t="s">
        <v>945</v>
      </c>
      <c r="D8243" s="1" t="s">
        <v>837</v>
      </c>
      <c r="E8243" s="1">
        <v>25</v>
      </c>
    </row>
    <row r="8244" spans="1:5" x14ac:dyDescent="0.25">
      <c r="A8244" t="s">
        <v>834</v>
      </c>
      <c r="B8244" s="1" t="s">
        <v>1045</v>
      </c>
      <c r="C8244" s="291" t="s">
        <v>946</v>
      </c>
      <c r="D8244" s="1" t="s">
        <v>837</v>
      </c>
      <c r="E8244" s="1">
        <v>25.3</v>
      </c>
    </row>
    <row r="8245" spans="1:5" x14ac:dyDescent="0.25">
      <c r="A8245" t="s">
        <v>834</v>
      </c>
      <c r="B8245" s="1" t="s">
        <v>1045</v>
      </c>
      <c r="C8245" s="291" t="s">
        <v>947</v>
      </c>
      <c r="D8245" s="1" t="s">
        <v>837</v>
      </c>
      <c r="E8245" s="1">
        <v>28.4</v>
      </c>
    </row>
    <row r="8246" spans="1:5" x14ac:dyDescent="0.25">
      <c r="A8246" t="s">
        <v>834</v>
      </c>
      <c r="B8246" s="1" t="s">
        <v>1045</v>
      </c>
      <c r="C8246" s="291" t="s">
        <v>948</v>
      </c>
      <c r="D8246" s="1" t="s">
        <v>837</v>
      </c>
      <c r="E8246" s="1">
        <v>21.6</v>
      </c>
    </row>
    <row r="8247" spans="1:5" x14ac:dyDescent="0.25">
      <c r="A8247" t="s">
        <v>834</v>
      </c>
      <c r="B8247" s="1" t="s">
        <v>1045</v>
      </c>
      <c r="C8247" s="291" t="s">
        <v>949</v>
      </c>
      <c r="D8247" s="1" t="s">
        <v>837</v>
      </c>
      <c r="E8247" s="1">
        <v>18.899999999999999</v>
      </c>
    </row>
    <row r="8248" spans="1:5" x14ac:dyDescent="0.25">
      <c r="A8248" t="s">
        <v>834</v>
      </c>
      <c r="B8248" s="1" t="s">
        <v>1045</v>
      </c>
      <c r="C8248" s="291" t="s">
        <v>1036</v>
      </c>
      <c r="D8248" s="1" t="s">
        <v>837</v>
      </c>
      <c r="E8248" s="1">
        <v>28.17</v>
      </c>
    </row>
    <row r="8249" spans="1:5" x14ac:dyDescent="0.25">
      <c r="A8249" t="s">
        <v>834</v>
      </c>
      <c r="B8249" s="1" t="s">
        <v>1045</v>
      </c>
      <c r="C8249" s="291" t="s">
        <v>1037</v>
      </c>
      <c r="D8249" s="1" t="s">
        <v>837</v>
      </c>
      <c r="E8249" s="1">
        <v>27.66</v>
      </c>
    </row>
    <row r="8250" spans="1:5" x14ac:dyDescent="0.25">
      <c r="A8250" t="s">
        <v>834</v>
      </c>
      <c r="B8250" s="1" t="s">
        <v>1045</v>
      </c>
      <c r="C8250" s="291" t="s">
        <v>1038</v>
      </c>
      <c r="D8250" s="1" t="s">
        <v>837</v>
      </c>
      <c r="E8250" s="1">
        <v>29.64</v>
      </c>
    </row>
    <row r="8251" spans="1:5" x14ac:dyDescent="0.25">
      <c r="A8251" t="s">
        <v>834</v>
      </c>
      <c r="B8251" s="1" t="s">
        <v>1045</v>
      </c>
      <c r="C8251" s="291" t="s">
        <v>1039</v>
      </c>
      <c r="D8251" s="1" t="s">
        <v>837</v>
      </c>
      <c r="E8251" s="1">
        <v>22.99</v>
      </c>
    </row>
    <row r="8252" spans="1:5" x14ac:dyDescent="0.25">
      <c r="A8252" t="s">
        <v>834</v>
      </c>
      <c r="B8252" s="1" t="s">
        <v>1045</v>
      </c>
      <c r="C8252" s="291" t="s">
        <v>950</v>
      </c>
      <c r="D8252" s="1">
        <v>0</v>
      </c>
    </row>
    <row r="8253" spans="1:5" x14ac:dyDescent="0.25">
      <c r="A8253" t="s">
        <v>834</v>
      </c>
      <c r="B8253" s="1" t="s">
        <v>1045</v>
      </c>
      <c r="C8253" s="291" t="s">
        <v>951</v>
      </c>
      <c r="D8253" s="1">
        <v>0</v>
      </c>
    </row>
    <row r="8254" spans="1:5" x14ac:dyDescent="0.25">
      <c r="A8254" t="s">
        <v>834</v>
      </c>
      <c r="B8254" s="1" t="s">
        <v>1045</v>
      </c>
      <c r="C8254" s="291" t="s">
        <v>952</v>
      </c>
      <c r="D8254" s="1">
        <v>0</v>
      </c>
    </row>
    <row r="8255" spans="1:5" x14ac:dyDescent="0.25">
      <c r="A8255" t="s">
        <v>834</v>
      </c>
      <c r="B8255" s="1" t="s">
        <v>1045</v>
      </c>
      <c r="C8255" s="291" t="s">
        <v>953</v>
      </c>
      <c r="D8255" s="1">
        <v>0</v>
      </c>
    </row>
    <row r="8256" spans="1:5" x14ac:dyDescent="0.25">
      <c r="A8256" t="s">
        <v>834</v>
      </c>
      <c r="B8256" s="1" t="s">
        <v>1045</v>
      </c>
      <c r="C8256" s="291" t="s">
        <v>954</v>
      </c>
      <c r="D8256" s="1">
        <v>0</v>
      </c>
    </row>
    <row r="8257" spans="1:5" x14ac:dyDescent="0.25">
      <c r="A8257" t="s">
        <v>834</v>
      </c>
      <c r="B8257" s="1" t="s">
        <v>1045</v>
      </c>
      <c r="C8257" s="291" t="s">
        <v>956</v>
      </c>
      <c r="D8257" s="1" t="s">
        <v>837</v>
      </c>
      <c r="E8257" s="1">
        <v>27.2</v>
      </c>
    </row>
    <row r="8258" spans="1:5" x14ac:dyDescent="0.25">
      <c r="A8258" t="s">
        <v>834</v>
      </c>
      <c r="B8258" s="1" t="s">
        <v>1045</v>
      </c>
      <c r="C8258" s="291" t="s">
        <v>957</v>
      </c>
      <c r="D8258" s="1" t="s">
        <v>837</v>
      </c>
      <c r="E8258" s="1">
        <v>30.2</v>
      </c>
    </row>
    <row r="8259" spans="1:5" x14ac:dyDescent="0.25">
      <c r="A8259" t="s">
        <v>834</v>
      </c>
      <c r="B8259" s="1" t="s">
        <v>1045</v>
      </c>
      <c r="C8259" s="291" t="s">
        <v>958</v>
      </c>
      <c r="D8259" s="1" t="s">
        <v>837</v>
      </c>
      <c r="E8259" s="1">
        <v>27.8</v>
      </c>
    </row>
    <row r="8260" spans="1:5" x14ac:dyDescent="0.25">
      <c r="A8260" t="s">
        <v>834</v>
      </c>
      <c r="B8260" s="1" t="s">
        <v>1045</v>
      </c>
      <c r="C8260" s="291" t="s">
        <v>959</v>
      </c>
      <c r="D8260" s="1" t="s">
        <v>837</v>
      </c>
      <c r="E8260" s="1">
        <v>29.7</v>
      </c>
    </row>
    <row r="8261" spans="1:5" x14ac:dyDescent="0.25">
      <c r="A8261" t="s">
        <v>834</v>
      </c>
      <c r="B8261" s="1" t="s">
        <v>1045</v>
      </c>
      <c r="C8261" s="291" t="s">
        <v>960</v>
      </c>
      <c r="D8261" s="1" t="s">
        <v>837</v>
      </c>
      <c r="E8261" s="1">
        <v>28.5</v>
      </c>
    </row>
    <row r="8262" spans="1:5" x14ac:dyDescent="0.25">
      <c r="A8262" t="s">
        <v>834</v>
      </c>
      <c r="B8262" s="1" t="s">
        <v>1045</v>
      </c>
      <c r="C8262" s="291" t="s">
        <v>961</v>
      </c>
      <c r="D8262" s="1" t="s">
        <v>837</v>
      </c>
      <c r="E8262" s="1">
        <v>28.5</v>
      </c>
    </row>
    <row r="8263" spans="1:5" x14ac:dyDescent="0.25">
      <c r="A8263" t="s">
        <v>834</v>
      </c>
      <c r="B8263" s="1" t="s">
        <v>1045</v>
      </c>
      <c r="C8263" s="291" t="s">
        <v>926</v>
      </c>
      <c r="D8263" s="1">
        <v>0</v>
      </c>
    </row>
    <row r="8264" spans="1:5" x14ac:dyDescent="0.25">
      <c r="A8264" t="s">
        <v>834</v>
      </c>
      <c r="B8264" s="1" t="s">
        <v>1045</v>
      </c>
      <c r="C8264" s="291" t="s">
        <v>927</v>
      </c>
      <c r="D8264" s="1">
        <v>0</v>
      </c>
    </row>
    <row r="8265" spans="1:5" x14ac:dyDescent="0.25">
      <c r="A8265" t="s">
        <v>834</v>
      </c>
      <c r="B8265" s="1" t="s">
        <v>1045</v>
      </c>
      <c r="C8265" s="291" t="s">
        <v>928</v>
      </c>
      <c r="D8265" s="1">
        <v>0</v>
      </c>
    </row>
    <row r="8266" spans="1:5" x14ac:dyDescent="0.25">
      <c r="A8266" t="s">
        <v>834</v>
      </c>
      <c r="B8266" s="1" t="s">
        <v>1045</v>
      </c>
      <c r="C8266" s="291" t="s">
        <v>929</v>
      </c>
      <c r="D8266" s="1">
        <v>0</v>
      </c>
    </row>
    <row r="8267" spans="1:5" x14ac:dyDescent="0.25">
      <c r="A8267" t="s">
        <v>834</v>
      </c>
      <c r="B8267" s="1" t="s">
        <v>1045</v>
      </c>
      <c r="C8267" s="291" t="s">
        <v>930</v>
      </c>
      <c r="D8267" s="1">
        <v>0</v>
      </c>
    </row>
    <row r="8268" spans="1:5" x14ac:dyDescent="0.25">
      <c r="A8268" t="s">
        <v>834</v>
      </c>
      <c r="B8268" s="1" t="s">
        <v>1045</v>
      </c>
      <c r="C8268" s="291" t="s">
        <v>931</v>
      </c>
      <c r="D8268" s="1">
        <v>0</v>
      </c>
    </row>
    <row r="8269" spans="1:5" x14ac:dyDescent="0.25">
      <c r="A8269" t="s">
        <v>834</v>
      </c>
      <c r="B8269" s="1" t="s">
        <v>1045</v>
      </c>
      <c r="C8269" s="291" t="s">
        <v>932</v>
      </c>
      <c r="D8269" s="1" t="s">
        <v>837</v>
      </c>
      <c r="E8269" s="1">
        <v>18.8</v>
      </c>
    </row>
    <row r="8270" spans="1:5" x14ac:dyDescent="0.25">
      <c r="A8270" t="s">
        <v>834</v>
      </c>
      <c r="B8270" s="1" t="s">
        <v>1045</v>
      </c>
      <c r="C8270" s="291" t="s">
        <v>933</v>
      </c>
      <c r="D8270" s="1" t="s">
        <v>837</v>
      </c>
      <c r="E8270" s="1">
        <v>18.5</v>
      </c>
    </row>
    <row r="8271" spans="1:5" x14ac:dyDescent="0.25">
      <c r="A8271" t="s">
        <v>834</v>
      </c>
      <c r="B8271" s="1" t="s">
        <v>1045</v>
      </c>
      <c r="C8271" s="291" t="s">
        <v>934</v>
      </c>
      <c r="D8271" s="1" t="s">
        <v>837</v>
      </c>
      <c r="E8271" s="1">
        <v>20.399999999999999</v>
      </c>
    </row>
    <row r="8272" spans="1:5" x14ac:dyDescent="0.25">
      <c r="A8272" t="s">
        <v>834</v>
      </c>
      <c r="B8272" s="1" t="s">
        <v>1045</v>
      </c>
      <c r="C8272" s="291" t="s">
        <v>935</v>
      </c>
      <c r="D8272" s="1" t="s">
        <v>837</v>
      </c>
      <c r="E8272" s="1">
        <v>19.100000000000001</v>
      </c>
    </row>
    <row r="8273" spans="1:5" x14ac:dyDescent="0.25">
      <c r="A8273" t="s">
        <v>834</v>
      </c>
      <c r="B8273" s="1" t="s">
        <v>1045</v>
      </c>
      <c r="C8273" s="291" t="s">
        <v>936</v>
      </c>
      <c r="D8273" s="1" t="s">
        <v>837</v>
      </c>
      <c r="E8273" s="1">
        <v>18</v>
      </c>
    </row>
    <row r="8274" spans="1:5" x14ac:dyDescent="0.25">
      <c r="A8274" t="s">
        <v>834</v>
      </c>
      <c r="B8274" s="1" t="s">
        <v>1045</v>
      </c>
      <c r="C8274" s="291" t="s">
        <v>937</v>
      </c>
      <c r="D8274" s="1" t="s">
        <v>837</v>
      </c>
      <c r="E8274" s="1">
        <v>17.899999999999999</v>
      </c>
    </row>
    <row r="8275" spans="1:5" x14ac:dyDescent="0.25">
      <c r="A8275" t="s">
        <v>834</v>
      </c>
      <c r="B8275" s="1" t="s">
        <v>1045</v>
      </c>
      <c r="C8275" s="291" t="s">
        <v>938</v>
      </c>
      <c r="D8275" s="1">
        <v>0</v>
      </c>
    </row>
    <row r="8276" spans="1:5" x14ac:dyDescent="0.25">
      <c r="A8276" t="s">
        <v>834</v>
      </c>
      <c r="B8276" s="1" t="s">
        <v>1045</v>
      </c>
      <c r="C8276" s="291" t="s">
        <v>939</v>
      </c>
      <c r="D8276" s="1">
        <v>0</v>
      </c>
    </row>
    <row r="8277" spans="1:5" x14ac:dyDescent="0.25">
      <c r="A8277" t="s">
        <v>834</v>
      </c>
      <c r="B8277" s="1" t="s">
        <v>1045</v>
      </c>
      <c r="C8277" s="291" t="s">
        <v>940</v>
      </c>
      <c r="D8277" s="1">
        <v>0</v>
      </c>
    </row>
    <row r="8278" spans="1:5" x14ac:dyDescent="0.25">
      <c r="A8278" t="s">
        <v>834</v>
      </c>
      <c r="B8278" s="1" t="s">
        <v>1045</v>
      </c>
      <c r="C8278" s="291" t="s">
        <v>941</v>
      </c>
      <c r="D8278" s="1">
        <v>0</v>
      </c>
    </row>
    <row r="8279" spans="1:5" x14ac:dyDescent="0.25">
      <c r="A8279" t="s">
        <v>834</v>
      </c>
      <c r="B8279" s="1" t="s">
        <v>1045</v>
      </c>
      <c r="C8279" s="291" t="s">
        <v>942</v>
      </c>
      <c r="D8279" s="1">
        <v>0</v>
      </c>
    </row>
    <row r="8280" spans="1:5" x14ac:dyDescent="0.25">
      <c r="A8280" t="s">
        <v>834</v>
      </c>
      <c r="B8280" s="1" t="s">
        <v>1045</v>
      </c>
      <c r="C8280" s="291" t="s">
        <v>943</v>
      </c>
      <c r="D8280" s="1">
        <v>0</v>
      </c>
    </row>
    <row r="8281" spans="1:5" x14ac:dyDescent="0.25">
      <c r="A8281" t="s">
        <v>834</v>
      </c>
      <c r="B8281" s="1" t="s">
        <v>1045</v>
      </c>
      <c r="C8281" s="291" t="s">
        <v>944</v>
      </c>
      <c r="D8281" s="1" t="s">
        <v>837</v>
      </c>
      <c r="E8281" s="1">
        <v>26</v>
      </c>
    </row>
    <row r="8282" spans="1:5" x14ac:dyDescent="0.25">
      <c r="A8282" t="s">
        <v>834</v>
      </c>
      <c r="B8282" s="1" t="s">
        <v>1045</v>
      </c>
      <c r="C8282" s="291" t="s">
        <v>945</v>
      </c>
      <c r="D8282" s="1" t="s">
        <v>837</v>
      </c>
      <c r="E8282" s="1">
        <v>25</v>
      </c>
    </row>
    <row r="8283" spans="1:5" x14ac:dyDescent="0.25">
      <c r="A8283" t="s">
        <v>834</v>
      </c>
      <c r="B8283" s="1" t="s">
        <v>1045</v>
      </c>
      <c r="C8283" s="291" t="s">
        <v>946</v>
      </c>
      <c r="D8283" s="1" t="s">
        <v>837</v>
      </c>
      <c r="E8283" s="1">
        <v>25.3</v>
      </c>
    </row>
    <row r="8284" spans="1:5" x14ac:dyDescent="0.25">
      <c r="A8284" t="s">
        <v>834</v>
      </c>
      <c r="B8284" s="1" t="s">
        <v>1045</v>
      </c>
      <c r="C8284" s="291" t="s">
        <v>947</v>
      </c>
      <c r="D8284" s="1" t="s">
        <v>837</v>
      </c>
      <c r="E8284" s="1">
        <v>28.4</v>
      </c>
    </row>
    <row r="8285" spans="1:5" x14ac:dyDescent="0.25">
      <c r="A8285" t="s">
        <v>834</v>
      </c>
      <c r="B8285" s="1" t="s">
        <v>1045</v>
      </c>
      <c r="C8285" s="291" t="s">
        <v>948</v>
      </c>
      <c r="D8285" s="1" t="s">
        <v>837</v>
      </c>
      <c r="E8285" s="1">
        <v>31</v>
      </c>
    </row>
    <row r="8286" spans="1:5" x14ac:dyDescent="0.25">
      <c r="A8286" t="s">
        <v>834</v>
      </c>
      <c r="B8286" s="1" t="s">
        <v>1045</v>
      </c>
      <c r="C8286" s="291" t="s">
        <v>949</v>
      </c>
      <c r="D8286" s="1" t="s">
        <v>837</v>
      </c>
      <c r="E8286" s="1">
        <v>18.899999999999999</v>
      </c>
    </row>
    <row r="8287" spans="1:5" x14ac:dyDescent="0.25">
      <c r="A8287" t="s">
        <v>834</v>
      </c>
      <c r="B8287" s="1" t="s">
        <v>1045</v>
      </c>
      <c r="C8287" s="291" t="s">
        <v>950</v>
      </c>
      <c r="D8287" s="1">
        <v>0</v>
      </c>
    </row>
    <row r="8288" spans="1:5" x14ac:dyDescent="0.25">
      <c r="A8288" t="s">
        <v>834</v>
      </c>
      <c r="B8288" s="1" t="s">
        <v>1045</v>
      </c>
      <c r="C8288" s="291" t="s">
        <v>951</v>
      </c>
      <c r="D8288" s="1">
        <v>0</v>
      </c>
    </row>
    <row r="8289" spans="1:5" x14ac:dyDescent="0.25">
      <c r="A8289" t="s">
        <v>834</v>
      </c>
      <c r="B8289" s="1" t="s">
        <v>1045</v>
      </c>
      <c r="C8289" s="291" t="s">
        <v>952</v>
      </c>
      <c r="D8289" s="1">
        <v>0</v>
      </c>
    </row>
    <row r="8290" spans="1:5" x14ac:dyDescent="0.25">
      <c r="A8290" t="s">
        <v>834</v>
      </c>
      <c r="B8290" s="1" t="s">
        <v>1045</v>
      </c>
      <c r="C8290" s="291" t="s">
        <v>953</v>
      </c>
      <c r="D8290" s="1">
        <v>0</v>
      </c>
    </row>
    <row r="8291" spans="1:5" x14ac:dyDescent="0.25">
      <c r="A8291" t="s">
        <v>834</v>
      </c>
      <c r="B8291" s="1" t="s">
        <v>1045</v>
      </c>
      <c r="C8291" s="291" t="s">
        <v>954</v>
      </c>
      <c r="D8291" s="1">
        <v>0</v>
      </c>
    </row>
    <row r="8292" spans="1:5" x14ac:dyDescent="0.25">
      <c r="A8292" t="s">
        <v>834</v>
      </c>
      <c r="B8292" s="1" t="s">
        <v>1045</v>
      </c>
      <c r="C8292" s="291" t="s">
        <v>956</v>
      </c>
      <c r="D8292" s="1" t="s">
        <v>837</v>
      </c>
      <c r="E8292" s="1">
        <v>27.2</v>
      </c>
    </row>
    <row r="8293" spans="1:5" x14ac:dyDescent="0.25">
      <c r="A8293" t="s">
        <v>834</v>
      </c>
      <c r="B8293" s="1" t="s">
        <v>1045</v>
      </c>
      <c r="C8293" s="291" t="s">
        <v>957</v>
      </c>
      <c r="D8293" s="1" t="s">
        <v>837</v>
      </c>
      <c r="E8293" s="1">
        <v>30.2</v>
      </c>
    </row>
    <row r="8294" spans="1:5" x14ac:dyDescent="0.25">
      <c r="A8294" t="s">
        <v>834</v>
      </c>
      <c r="B8294" s="1" t="s">
        <v>1045</v>
      </c>
      <c r="C8294" s="291" t="s">
        <v>958</v>
      </c>
      <c r="D8294" s="1" t="s">
        <v>837</v>
      </c>
      <c r="E8294" s="1">
        <v>27.8</v>
      </c>
    </row>
    <row r="8295" spans="1:5" x14ac:dyDescent="0.25">
      <c r="A8295" t="s">
        <v>834</v>
      </c>
      <c r="B8295" s="1" t="s">
        <v>1045</v>
      </c>
      <c r="C8295" s="291" t="s">
        <v>959</v>
      </c>
      <c r="D8295" s="1" t="s">
        <v>837</v>
      </c>
      <c r="E8295" s="1">
        <v>29.7</v>
      </c>
    </row>
    <row r="8296" spans="1:5" x14ac:dyDescent="0.25">
      <c r="A8296" t="s">
        <v>834</v>
      </c>
      <c r="B8296" s="1" t="s">
        <v>1045</v>
      </c>
      <c r="C8296" s="291" t="s">
        <v>960</v>
      </c>
      <c r="D8296" s="1" t="s">
        <v>837</v>
      </c>
      <c r="E8296" s="1">
        <v>28.5</v>
      </c>
    </row>
    <row r="8297" spans="1:5" x14ac:dyDescent="0.25">
      <c r="A8297" t="s">
        <v>834</v>
      </c>
      <c r="B8297" s="1" t="s">
        <v>1045</v>
      </c>
      <c r="C8297" s="291" t="s">
        <v>961</v>
      </c>
      <c r="D8297" s="1" t="s">
        <v>837</v>
      </c>
      <c r="E8297" s="1">
        <v>28.5</v>
      </c>
    </row>
    <row r="8298" spans="1:5" x14ac:dyDescent="0.25">
      <c r="A8298" t="s">
        <v>834</v>
      </c>
      <c r="B8298" s="1" t="s">
        <v>1045</v>
      </c>
      <c r="C8298" s="291" t="s">
        <v>921</v>
      </c>
      <c r="D8298" s="1" t="s">
        <v>837</v>
      </c>
      <c r="E8298" s="1">
        <v>14.1</v>
      </c>
    </row>
    <row r="8299" spans="1:5" x14ac:dyDescent="0.25">
      <c r="A8299" t="s">
        <v>834</v>
      </c>
      <c r="B8299" s="1" t="s">
        <v>1045</v>
      </c>
      <c r="C8299" s="291" t="s">
        <v>922</v>
      </c>
      <c r="D8299" s="1" t="s">
        <v>837</v>
      </c>
      <c r="E8299" s="1">
        <v>14.3</v>
      </c>
    </row>
    <row r="8300" spans="1:5" x14ac:dyDescent="0.25">
      <c r="A8300" t="s">
        <v>834</v>
      </c>
      <c r="B8300" s="1" t="s">
        <v>1045</v>
      </c>
      <c r="C8300" s="291" t="s">
        <v>924</v>
      </c>
      <c r="D8300" s="1" t="s">
        <v>837</v>
      </c>
      <c r="E8300" s="1">
        <v>15.8</v>
      </c>
    </row>
    <row r="8301" spans="1:5" x14ac:dyDescent="0.25">
      <c r="A8301" t="s">
        <v>834</v>
      </c>
      <c r="B8301" s="1" t="s">
        <v>1045</v>
      </c>
      <c r="C8301" s="291" t="s">
        <v>925</v>
      </c>
      <c r="D8301" s="1" t="s">
        <v>837</v>
      </c>
      <c r="E8301" s="1">
        <v>15.3</v>
      </c>
    </row>
    <row r="8302" spans="1:5" x14ac:dyDescent="0.25">
      <c r="A8302" t="s">
        <v>834</v>
      </c>
      <c r="B8302" s="1" t="s">
        <v>1045</v>
      </c>
      <c r="C8302" s="291" t="s">
        <v>926</v>
      </c>
      <c r="D8302" s="1">
        <v>0</v>
      </c>
    </row>
    <row r="8303" spans="1:5" x14ac:dyDescent="0.25">
      <c r="A8303" t="s">
        <v>834</v>
      </c>
      <c r="B8303" s="1" t="s">
        <v>1045</v>
      </c>
      <c r="C8303" s="291" t="s">
        <v>927</v>
      </c>
      <c r="D8303" s="1">
        <v>0</v>
      </c>
    </row>
    <row r="8304" spans="1:5" x14ac:dyDescent="0.25">
      <c r="A8304" t="s">
        <v>834</v>
      </c>
      <c r="B8304" s="1" t="s">
        <v>1045</v>
      </c>
      <c r="C8304" s="291" t="s">
        <v>928</v>
      </c>
      <c r="D8304" s="1">
        <v>0</v>
      </c>
    </row>
    <row r="8305" spans="1:5" x14ac:dyDescent="0.25">
      <c r="A8305" t="s">
        <v>834</v>
      </c>
      <c r="B8305" s="1" t="s">
        <v>1045</v>
      </c>
      <c r="C8305" s="291" t="s">
        <v>929</v>
      </c>
      <c r="D8305" s="1">
        <v>0</v>
      </c>
    </row>
    <row r="8306" spans="1:5" x14ac:dyDescent="0.25">
      <c r="A8306" t="s">
        <v>834</v>
      </c>
      <c r="B8306" s="1" t="s">
        <v>1045</v>
      </c>
      <c r="C8306" s="291" t="s">
        <v>930</v>
      </c>
      <c r="D8306" s="1">
        <v>0</v>
      </c>
    </row>
    <row r="8307" spans="1:5" x14ac:dyDescent="0.25">
      <c r="A8307" t="s">
        <v>834</v>
      </c>
      <c r="B8307" s="1" t="s">
        <v>1045</v>
      </c>
      <c r="C8307" s="291" t="s">
        <v>931</v>
      </c>
      <c r="D8307" s="1">
        <v>0</v>
      </c>
    </row>
    <row r="8308" spans="1:5" x14ac:dyDescent="0.25">
      <c r="A8308" t="s">
        <v>834</v>
      </c>
      <c r="B8308" s="1" t="s">
        <v>1045</v>
      </c>
      <c r="C8308" s="291" t="s">
        <v>932</v>
      </c>
      <c r="D8308" s="1" t="s">
        <v>837</v>
      </c>
      <c r="E8308" s="1">
        <v>18.8</v>
      </c>
    </row>
    <row r="8309" spans="1:5" x14ac:dyDescent="0.25">
      <c r="A8309" t="s">
        <v>834</v>
      </c>
      <c r="B8309" s="1" t="s">
        <v>1045</v>
      </c>
      <c r="C8309" s="291" t="s">
        <v>933</v>
      </c>
      <c r="D8309" s="1" t="s">
        <v>837</v>
      </c>
      <c r="E8309" s="1">
        <v>18.5</v>
      </c>
    </row>
    <row r="8310" spans="1:5" x14ac:dyDescent="0.25">
      <c r="A8310" t="s">
        <v>834</v>
      </c>
      <c r="B8310" s="1" t="s">
        <v>1045</v>
      </c>
      <c r="C8310" s="291" t="s">
        <v>934</v>
      </c>
      <c r="D8310" s="1" t="s">
        <v>837</v>
      </c>
      <c r="E8310" s="1">
        <v>20.399999999999999</v>
      </c>
    </row>
    <row r="8311" spans="1:5" x14ac:dyDescent="0.25">
      <c r="A8311" t="s">
        <v>834</v>
      </c>
      <c r="B8311" s="1" t="s">
        <v>1045</v>
      </c>
      <c r="C8311" s="291" t="s">
        <v>935</v>
      </c>
      <c r="D8311" s="1" t="s">
        <v>837</v>
      </c>
      <c r="E8311" s="1">
        <v>19.100000000000001</v>
      </c>
    </row>
    <row r="8312" spans="1:5" x14ac:dyDescent="0.25">
      <c r="A8312" t="s">
        <v>834</v>
      </c>
      <c r="B8312" s="1" t="s">
        <v>1045</v>
      </c>
      <c r="C8312" s="291" t="s">
        <v>936</v>
      </c>
      <c r="D8312" s="1" t="s">
        <v>837</v>
      </c>
      <c r="E8312" s="1">
        <v>18</v>
      </c>
    </row>
    <row r="8313" spans="1:5" x14ac:dyDescent="0.25">
      <c r="A8313" t="s">
        <v>834</v>
      </c>
      <c r="B8313" s="1" t="s">
        <v>1045</v>
      </c>
      <c r="C8313" s="291" t="s">
        <v>937</v>
      </c>
      <c r="D8313" s="1" t="s">
        <v>837</v>
      </c>
      <c r="E8313" s="1">
        <v>17.899999999999999</v>
      </c>
    </row>
    <row r="8314" spans="1:5" x14ac:dyDescent="0.25">
      <c r="A8314" t="s">
        <v>834</v>
      </c>
      <c r="B8314" s="1" t="s">
        <v>1045</v>
      </c>
      <c r="C8314" s="291" t="s">
        <v>938</v>
      </c>
      <c r="D8314" s="1">
        <v>0</v>
      </c>
    </row>
    <row r="8315" spans="1:5" x14ac:dyDescent="0.25">
      <c r="A8315" t="s">
        <v>834</v>
      </c>
      <c r="B8315" s="1" t="s">
        <v>1045</v>
      </c>
      <c r="C8315" s="291" t="s">
        <v>939</v>
      </c>
      <c r="D8315" s="1">
        <v>0</v>
      </c>
    </row>
    <row r="8316" spans="1:5" x14ac:dyDescent="0.25">
      <c r="A8316" t="s">
        <v>834</v>
      </c>
      <c r="B8316" s="1" t="s">
        <v>1045</v>
      </c>
      <c r="C8316" s="291" t="s">
        <v>940</v>
      </c>
      <c r="D8316" s="1">
        <v>0</v>
      </c>
    </row>
    <row r="8317" spans="1:5" x14ac:dyDescent="0.25">
      <c r="A8317" t="s">
        <v>834</v>
      </c>
      <c r="B8317" s="1" t="s">
        <v>1045</v>
      </c>
      <c r="C8317" s="291" t="s">
        <v>941</v>
      </c>
      <c r="D8317" s="1">
        <v>0</v>
      </c>
    </row>
    <row r="8318" spans="1:5" x14ac:dyDescent="0.25">
      <c r="A8318" t="s">
        <v>834</v>
      </c>
      <c r="B8318" s="1" t="s">
        <v>1045</v>
      </c>
      <c r="C8318" s="291" t="s">
        <v>942</v>
      </c>
      <c r="D8318" s="1">
        <v>0</v>
      </c>
    </row>
    <row r="8319" spans="1:5" x14ac:dyDescent="0.25">
      <c r="A8319" t="s">
        <v>834</v>
      </c>
      <c r="B8319" s="1" t="s">
        <v>1045</v>
      </c>
      <c r="C8319" s="291" t="s">
        <v>943</v>
      </c>
      <c r="D8319" s="1">
        <v>0</v>
      </c>
    </row>
    <row r="8320" spans="1:5" x14ac:dyDescent="0.25">
      <c r="A8320" t="s">
        <v>834</v>
      </c>
      <c r="B8320" s="1" t="s">
        <v>1045</v>
      </c>
      <c r="C8320" s="291" t="s">
        <v>944</v>
      </c>
      <c r="D8320" s="1" t="s">
        <v>837</v>
      </c>
      <c r="E8320" s="1">
        <v>26</v>
      </c>
    </row>
    <row r="8321" spans="1:5" x14ac:dyDescent="0.25">
      <c r="A8321" t="s">
        <v>834</v>
      </c>
      <c r="B8321" s="1" t="s">
        <v>1045</v>
      </c>
      <c r="C8321" s="291" t="s">
        <v>945</v>
      </c>
      <c r="D8321" s="1" t="s">
        <v>837</v>
      </c>
      <c r="E8321" s="1">
        <v>25</v>
      </c>
    </row>
    <row r="8322" spans="1:5" x14ac:dyDescent="0.25">
      <c r="A8322" t="s">
        <v>834</v>
      </c>
      <c r="B8322" s="1" t="s">
        <v>1045</v>
      </c>
      <c r="C8322" s="291" t="s">
        <v>946</v>
      </c>
      <c r="D8322" s="1" t="s">
        <v>837</v>
      </c>
      <c r="E8322" s="1">
        <v>25.3</v>
      </c>
    </row>
    <row r="8323" spans="1:5" x14ac:dyDescent="0.25">
      <c r="A8323" t="s">
        <v>834</v>
      </c>
      <c r="B8323" s="1" t="s">
        <v>1045</v>
      </c>
      <c r="C8323" s="291" t="s">
        <v>947</v>
      </c>
      <c r="D8323" s="1" t="s">
        <v>837</v>
      </c>
      <c r="E8323" s="1">
        <v>28.4</v>
      </c>
    </row>
    <row r="8324" spans="1:5" x14ac:dyDescent="0.25">
      <c r="A8324" t="s">
        <v>834</v>
      </c>
      <c r="B8324" s="1" t="s">
        <v>1045</v>
      </c>
      <c r="C8324" s="291" t="s">
        <v>948</v>
      </c>
      <c r="D8324" s="1" t="s">
        <v>837</v>
      </c>
      <c r="E8324" s="1">
        <v>31</v>
      </c>
    </row>
    <row r="8325" spans="1:5" x14ac:dyDescent="0.25">
      <c r="A8325" t="s">
        <v>834</v>
      </c>
      <c r="B8325" s="1" t="s">
        <v>1045</v>
      </c>
      <c r="C8325" s="291" t="s">
        <v>949</v>
      </c>
      <c r="D8325" s="1" t="s">
        <v>837</v>
      </c>
      <c r="E8325" s="1">
        <v>18.899999999999999</v>
      </c>
    </row>
    <row r="8326" spans="1:5" x14ac:dyDescent="0.25">
      <c r="A8326" t="s">
        <v>834</v>
      </c>
      <c r="B8326" s="1" t="s">
        <v>1045</v>
      </c>
      <c r="C8326" s="291" t="s">
        <v>950</v>
      </c>
      <c r="D8326" s="1">
        <v>0</v>
      </c>
    </row>
    <row r="8327" spans="1:5" x14ac:dyDescent="0.25">
      <c r="A8327" t="s">
        <v>834</v>
      </c>
      <c r="B8327" s="1" t="s">
        <v>1045</v>
      </c>
      <c r="C8327" s="291" t="s">
        <v>951</v>
      </c>
      <c r="D8327" s="1">
        <v>0</v>
      </c>
    </row>
    <row r="8328" spans="1:5" x14ac:dyDescent="0.25">
      <c r="A8328" t="s">
        <v>834</v>
      </c>
      <c r="B8328" s="1" t="s">
        <v>1045</v>
      </c>
      <c r="C8328" s="291" t="s">
        <v>952</v>
      </c>
      <c r="D8328" s="1">
        <v>0</v>
      </c>
    </row>
    <row r="8329" spans="1:5" x14ac:dyDescent="0.25">
      <c r="A8329" t="s">
        <v>834</v>
      </c>
      <c r="B8329" s="1" t="s">
        <v>1045</v>
      </c>
      <c r="C8329" s="291" t="s">
        <v>953</v>
      </c>
      <c r="D8329" s="1">
        <v>0</v>
      </c>
    </row>
    <row r="8330" spans="1:5" x14ac:dyDescent="0.25">
      <c r="A8330" t="s">
        <v>834</v>
      </c>
      <c r="B8330" s="1" t="s">
        <v>1045</v>
      </c>
      <c r="C8330" s="291" t="s">
        <v>954</v>
      </c>
      <c r="D8330" s="1">
        <v>0</v>
      </c>
    </row>
    <row r="8331" spans="1:5" x14ac:dyDescent="0.25">
      <c r="A8331" t="s">
        <v>834</v>
      </c>
      <c r="B8331" s="1" t="s">
        <v>1045</v>
      </c>
      <c r="C8331" s="291" t="s">
        <v>956</v>
      </c>
      <c r="D8331" s="1" t="s">
        <v>837</v>
      </c>
      <c r="E8331" s="1">
        <v>27.2</v>
      </c>
    </row>
    <row r="8332" spans="1:5" x14ac:dyDescent="0.25">
      <c r="A8332" t="s">
        <v>834</v>
      </c>
      <c r="B8332" s="1" t="s">
        <v>1045</v>
      </c>
      <c r="C8332" s="291" t="s">
        <v>957</v>
      </c>
      <c r="D8332" s="1" t="s">
        <v>837</v>
      </c>
      <c r="E8332" s="1">
        <v>30.2</v>
      </c>
    </row>
    <row r="8333" spans="1:5" x14ac:dyDescent="0.25">
      <c r="A8333" t="s">
        <v>834</v>
      </c>
      <c r="B8333" s="1" t="s">
        <v>1045</v>
      </c>
      <c r="C8333" s="291" t="s">
        <v>958</v>
      </c>
      <c r="D8333" s="1" t="s">
        <v>837</v>
      </c>
      <c r="E8333" s="1">
        <v>27.8</v>
      </c>
    </row>
    <row r="8334" spans="1:5" x14ac:dyDescent="0.25">
      <c r="A8334" t="s">
        <v>834</v>
      </c>
      <c r="B8334" s="1" t="s">
        <v>1045</v>
      </c>
      <c r="C8334" s="291" t="s">
        <v>959</v>
      </c>
      <c r="D8334" s="1" t="s">
        <v>837</v>
      </c>
      <c r="E8334" s="1">
        <v>29.7</v>
      </c>
    </row>
    <row r="8335" spans="1:5" x14ac:dyDescent="0.25">
      <c r="A8335" t="s">
        <v>834</v>
      </c>
      <c r="B8335" s="1" t="s">
        <v>1045</v>
      </c>
      <c r="C8335" s="291" t="s">
        <v>960</v>
      </c>
      <c r="D8335" s="1" t="s">
        <v>837</v>
      </c>
      <c r="E8335" s="1">
        <v>28.5</v>
      </c>
    </row>
    <row r="8336" spans="1:5" x14ac:dyDescent="0.25">
      <c r="A8336" t="s">
        <v>834</v>
      </c>
      <c r="B8336" s="1" t="s">
        <v>1045</v>
      </c>
      <c r="C8336" s="291" t="s">
        <v>961</v>
      </c>
      <c r="D8336" s="1" t="s">
        <v>837</v>
      </c>
      <c r="E8336" s="1">
        <v>28.5</v>
      </c>
    </row>
    <row r="8337" spans="1:5" x14ac:dyDescent="0.25">
      <c r="A8337" t="s">
        <v>834</v>
      </c>
      <c r="B8337" s="1" t="s">
        <v>1045</v>
      </c>
      <c r="C8337" s="291" t="s">
        <v>906</v>
      </c>
      <c r="D8337" s="1">
        <v>0</v>
      </c>
    </row>
    <row r="8338" spans="1:5" x14ac:dyDescent="0.25">
      <c r="A8338" t="s">
        <v>834</v>
      </c>
      <c r="B8338" s="1" t="s">
        <v>1045</v>
      </c>
      <c r="C8338" s="291" t="s">
        <v>907</v>
      </c>
      <c r="D8338" s="1">
        <v>0</v>
      </c>
    </row>
    <row r="8339" spans="1:5" x14ac:dyDescent="0.25">
      <c r="A8339" t="s">
        <v>834</v>
      </c>
      <c r="B8339" s="1" t="s">
        <v>1045</v>
      </c>
      <c r="C8339" s="291" t="s">
        <v>908</v>
      </c>
      <c r="D8339" s="1">
        <v>0</v>
      </c>
    </row>
    <row r="8340" spans="1:5" x14ac:dyDescent="0.25">
      <c r="A8340" t="s">
        <v>834</v>
      </c>
      <c r="B8340" s="1" t="s">
        <v>1045</v>
      </c>
      <c r="C8340" s="291" t="s">
        <v>909</v>
      </c>
      <c r="D8340" s="1">
        <v>0</v>
      </c>
    </row>
    <row r="8341" spans="1:5" x14ac:dyDescent="0.25">
      <c r="A8341" t="s">
        <v>834</v>
      </c>
      <c r="B8341" s="1" t="s">
        <v>1045</v>
      </c>
      <c r="C8341" s="291" t="s">
        <v>910</v>
      </c>
      <c r="D8341" s="1" t="s">
        <v>837</v>
      </c>
      <c r="E8341" s="1">
        <v>9.1999999999999993</v>
      </c>
    </row>
    <row r="8342" spans="1:5" x14ac:dyDescent="0.25">
      <c r="A8342" t="s">
        <v>834</v>
      </c>
      <c r="B8342" s="1" t="s">
        <v>1045</v>
      </c>
      <c r="C8342" s="291" t="s">
        <v>911</v>
      </c>
      <c r="D8342" s="1" t="s">
        <v>837</v>
      </c>
      <c r="E8342" s="1">
        <v>9.3000000000000007</v>
      </c>
    </row>
    <row r="8343" spans="1:5" x14ac:dyDescent="0.25">
      <c r="A8343" t="s">
        <v>834</v>
      </c>
      <c r="B8343" s="1" t="s">
        <v>1045</v>
      </c>
      <c r="C8343" s="291" t="s">
        <v>912</v>
      </c>
      <c r="D8343" s="1" t="s">
        <v>837</v>
      </c>
      <c r="E8343" s="1">
        <v>11.5</v>
      </c>
    </row>
    <row r="8344" spans="1:5" x14ac:dyDescent="0.25">
      <c r="A8344" t="s">
        <v>834</v>
      </c>
      <c r="B8344" s="1" t="s">
        <v>1045</v>
      </c>
      <c r="C8344" s="291" t="s">
        <v>913</v>
      </c>
      <c r="D8344" s="1" t="s">
        <v>837</v>
      </c>
      <c r="E8344" s="1">
        <v>11.3</v>
      </c>
    </row>
    <row r="8345" spans="1:5" x14ac:dyDescent="0.25">
      <c r="A8345" t="s">
        <v>834</v>
      </c>
      <c r="B8345" s="1" t="s">
        <v>1045</v>
      </c>
      <c r="C8345" s="291" t="s">
        <v>914</v>
      </c>
      <c r="D8345" s="1">
        <v>0</v>
      </c>
    </row>
    <row r="8346" spans="1:5" x14ac:dyDescent="0.25">
      <c r="A8346" t="s">
        <v>834</v>
      </c>
      <c r="B8346" s="1" t="s">
        <v>1045</v>
      </c>
      <c r="C8346" s="291" t="s">
        <v>915</v>
      </c>
      <c r="D8346" s="1">
        <v>0</v>
      </c>
    </row>
    <row r="8347" spans="1:5" x14ac:dyDescent="0.25">
      <c r="A8347" t="s">
        <v>834</v>
      </c>
      <c r="B8347" s="1" t="s">
        <v>1045</v>
      </c>
      <c r="C8347" s="291" t="s">
        <v>916</v>
      </c>
      <c r="D8347" s="1">
        <v>0</v>
      </c>
    </row>
    <row r="8348" spans="1:5" x14ac:dyDescent="0.25">
      <c r="A8348" t="s">
        <v>834</v>
      </c>
      <c r="B8348" s="1" t="s">
        <v>1045</v>
      </c>
      <c r="C8348" s="291" t="s">
        <v>917</v>
      </c>
      <c r="D8348" s="1">
        <v>0</v>
      </c>
    </row>
    <row r="8349" spans="1:5" x14ac:dyDescent="0.25">
      <c r="A8349" t="s">
        <v>834</v>
      </c>
      <c r="B8349" s="1" t="s">
        <v>1045</v>
      </c>
      <c r="C8349" s="291" t="s">
        <v>918</v>
      </c>
      <c r="D8349" s="1">
        <v>0</v>
      </c>
    </row>
    <row r="8350" spans="1:5" x14ac:dyDescent="0.25">
      <c r="A8350" t="s">
        <v>834</v>
      </c>
      <c r="B8350" s="1" t="s">
        <v>1045</v>
      </c>
      <c r="C8350" s="291" t="s">
        <v>919</v>
      </c>
      <c r="D8350" s="1">
        <v>0</v>
      </c>
    </row>
    <row r="8351" spans="1:5" x14ac:dyDescent="0.25">
      <c r="A8351" t="s">
        <v>834</v>
      </c>
      <c r="B8351" s="1" t="s">
        <v>1045</v>
      </c>
      <c r="C8351" s="291" t="s">
        <v>920</v>
      </c>
      <c r="D8351" s="1" t="s">
        <v>837</v>
      </c>
      <c r="E8351" s="1">
        <v>13.6</v>
      </c>
    </row>
    <row r="8352" spans="1:5" x14ac:dyDescent="0.25">
      <c r="A8352" t="s">
        <v>834</v>
      </c>
      <c r="B8352" s="1" t="s">
        <v>1045</v>
      </c>
      <c r="C8352" s="291" t="s">
        <v>921</v>
      </c>
      <c r="D8352" s="1" t="s">
        <v>837</v>
      </c>
      <c r="E8352" s="1">
        <v>14.1</v>
      </c>
    </row>
    <row r="8353" spans="1:5" x14ac:dyDescent="0.25">
      <c r="A8353" t="s">
        <v>834</v>
      </c>
      <c r="B8353" s="1" t="s">
        <v>1045</v>
      </c>
      <c r="C8353" s="291" t="s">
        <v>922</v>
      </c>
      <c r="D8353" s="1" t="s">
        <v>837</v>
      </c>
      <c r="E8353" s="1">
        <v>14.3</v>
      </c>
    </row>
    <row r="8354" spans="1:5" x14ac:dyDescent="0.25">
      <c r="A8354" t="s">
        <v>834</v>
      </c>
      <c r="B8354" s="1" t="s">
        <v>1045</v>
      </c>
      <c r="C8354" s="291" t="s">
        <v>924</v>
      </c>
      <c r="D8354" s="1" t="s">
        <v>837</v>
      </c>
      <c r="E8354" s="1">
        <v>15.8</v>
      </c>
    </row>
    <row r="8355" spans="1:5" x14ac:dyDescent="0.25">
      <c r="A8355" t="s">
        <v>834</v>
      </c>
      <c r="B8355" s="1" t="s">
        <v>1045</v>
      </c>
      <c r="C8355" s="291" t="s">
        <v>925</v>
      </c>
      <c r="D8355" s="1" t="s">
        <v>837</v>
      </c>
      <c r="E8355" s="1">
        <v>15.3</v>
      </c>
    </row>
    <row r="8356" spans="1:5" x14ac:dyDescent="0.25">
      <c r="A8356" t="s">
        <v>834</v>
      </c>
      <c r="B8356" s="1" t="s">
        <v>1045</v>
      </c>
      <c r="C8356" s="291" t="s">
        <v>926</v>
      </c>
      <c r="D8356" s="1">
        <v>0</v>
      </c>
    </row>
    <row r="8357" spans="1:5" x14ac:dyDescent="0.25">
      <c r="A8357" t="s">
        <v>834</v>
      </c>
      <c r="B8357" s="1" t="s">
        <v>1045</v>
      </c>
      <c r="C8357" s="291" t="s">
        <v>927</v>
      </c>
      <c r="D8357" s="1">
        <v>0</v>
      </c>
    </row>
    <row r="8358" spans="1:5" x14ac:dyDescent="0.25">
      <c r="A8358" t="s">
        <v>834</v>
      </c>
      <c r="B8358" s="1" t="s">
        <v>1045</v>
      </c>
      <c r="C8358" s="291" t="s">
        <v>928</v>
      </c>
      <c r="D8358" s="1">
        <v>0</v>
      </c>
    </row>
    <row r="8359" spans="1:5" x14ac:dyDescent="0.25">
      <c r="A8359" t="s">
        <v>834</v>
      </c>
      <c r="B8359" s="1" t="s">
        <v>1045</v>
      </c>
      <c r="C8359" s="291" t="s">
        <v>929</v>
      </c>
      <c r="D8359" s="1">
        <v>0</v>
      </c>
    </row>
    <row r="8360" spans="1:5" x14ac:dyDescent="0.25">
      <c r="A8360" t="s">
        <v>834</v>
      </c>
      <c r="B8360" s="1" t="s">
        <v>1045</v>
      </c>
      <c r="C8360" s="291" t="s">
        <v>930</v>
      </c>
      <c r="D8360" s="1">
        <v>0</v>
      </c>
    </row>
    <row r="8361" spans="1:5" x14ac:dyDescent="0.25">
      <c r="A8361" t="s">
        <v>834</v>
      </c>
      <c r="B8361" s="1" t="s">
        <v>1045</v>
      </c>
      <c r="C8361" s="291" t="s">
        <v>931</v>
      </c>
      <c r="D8361" s="1">
        <v>0</v>
      </c>
    </row>
    <row r="8362" spans="1:5" x14ac:dyDescent="0.25">
      <c r="A8362" t="s">
        <v>834</v>
      </c>
      <c r="B8362" s="1" t="s">
        <v>1045</v>
      </c>
      <c r="C8362" s="291" t="s">
        <v>932</v>
      </c>
      <c r="D8362" s="1" t="s">
        <v>837</v>
      </c>
      <c r="E8362" s="1">
        <v>18.8</v>
      </c>
    </row>
    <row r="8363" spans="1:5" x14ac:dyDescent="0.25">
      <c r="A8363" t="s">
        <v>834</v>
      </c>
      <c r="B8363" s="1" t="s">
        <v>1045</v>
      </c>
      <c r="C8363" s="291" t="s">
        <v>933</v>
      </c>
      <c r="D8363" s="1" t="s">
        <v>837</v>
      </c>
      <c r="E8363" s="1">
        <v>18.5</v>
      </c>
    </row>
    <row r="8364" spans="1:5" x14ac:dyDescent="0.25">
      <c r="A8364" t="s">
        <v>834</v>
      </c>
      <c r="B8364" s="1" t="s">
        <v>1045</v>
      </c>
      <c r="C8364" s="291" t="s">
        <v>934</v>
      </c>
      <c r="D8364" s="1" t="s">
        <v>837</v>
      </c>
      <c r="E8364" s="1">
        <v>20.399999999999999</v>
      </c>
    </row>
    <row r="8365" spans="1:5" x14ac:dyDescent="0.25">
      <c r="A8365" t="s">
        <v>834</v>
      </c>
      <c r="B8365" s="1" t="s">
        <v>1045</v>
      </c>
      <c r="C8365" s="291" t="s">
        <v>935</v>
      </c>
      <c r="D8365" s="1" t="s">
        <v>837</v>
      </c>
      <c r="E8365" s="1">
        <v>19.100000000000001</v>
      </c>
    </row>
    <row r="8366" spans="1:5" x14ac:dyDescent="0.25">
      <c r="A8366" t="s">
        <v>834</v>
      </c>
      <c r="B8366" s="1" t="s">
        <v>1045</v>
      </c>
      <c r="C8366" s="291" t="s">
        <v>936</v>
      </c>
      <c r="D8366" s="1" t="s">
        <v>837</v>
      </c>
      <c r="E8366" s="1">
        <v>18</v>
      </c>
    </row>
    <row r="8367" spans="1:5" x14ac:dyDescent="0.25">
      <c r="A8367" t="s">
        <v>834</v>
      </c>
      <c r="B8367" s="1" t="s">
        <v>1045</v>
      </c>
      <c r="C8367" s="291" t="s">
        <v>937</v>
      </c>
      <c r="D8367" s="1" t="s">
        <v>837</v>
      </c>
      <c r="E8367" s="1">
        <v>17.899999999999999</v>
      </c>
    </row>
    <row r="8368" spans="1:5" x14ac:dyDescent="0.25">
      <c r="A8368" t="s">
        <v>834</v>
      </c>
      <c r="B8368" s="1" t="s">
        <v>1045</v>
      </c>
      <c r="C8368" s="291" t="s">
        <v>938</v>
      </c>
      <c r="D8368" s="1">
        <v>0</v>
      </c>
    </row>
    <row r="8369" spans="1:5" x14ac:dyDescent="0.25">
      <c r="A8369" t="s">
        <v>834</v>
      </c>
      <c r="B8369" s="1" t="s">
        <v>1045</v>
      </c>
      <c r="C8369" s="291" t="s">
        <v>939</v>
      </c>
      <c r="D8369" s="1">
        <v>0</v>
      </c>
    </row>
    <row r="8370" spans="1:5" x14ac:dyDescent="0.25">
      <c r="A8370" t="s">
        <v>834</v>
      </c>
      <c r="B8370" s="1" t="s">
        <v>1045</v>
      </c>
      <c r="C8370" s="291" t="s">
        <v>940</v>
      </c>
      <c r="D8370" s="1">
        <v>0</v>
      </c>
    </row>
    <row r="8371" spans="1:5" x14ac:dyDescent="0.25">
      <c r="A8371" t="s">
        <v>834</v>
      </c>
      <c r="B8371" s="1" t="s">
        <v>1045</v>
      </c>
      <c r="C8371" s="291" t="s">
        <v>941</v>
      </c>
      <c r="D8371" s="1">
        <v>0</v>
      </c>
    </row>
    <row r="8372" spans="1:5" x14ac:dyDescent="0.25">
      <c r="A8372" t="s">
        <v>834</v>
      </c>
      <c r="B8372" s="1" t="s">
        <v>1045</v>
      </c>
      <c r="C8372" s="291" t="s">
        <v>942</v>
      </c>
      <c r="D8372" s="1">
        <v>0</v>
      </c>
    </row>
    <row r="8373" spans="1:5" x14ac:dyDescent="0.25">
      <c r="A8373" t="s">
        <v>834</v>
      </c>
      <c r="B8373" s="1" t="s">
        <v>1045</v>
      </c>
      <c r="C8373" s="291" t="s">
        <v>943</v>
      </c>
      <c r="D8373" s="1">
        <v>0</v>
      </c>
    </row>
    <row r="8374" spans="1:5" x14ac:dyDescent="0.25">
      <c r="A8374" t="s">
        <v>834</v>
      </c>
      <c r="B8374" s="1" t="s">
        <v>1045</v>
      </c>
      <c r="C8374" s="291" t="s">
        <v>944</v>
      </c>
      <c r="D8374" s="1" t="s">
        <v>837</v>
      </c>
      <c r="E8374" s="1">
        <v>26</v>
      </c>
    </row>
    <row r="8375" spans="1:5" x14ac:dyDescent="0.25">
      <c r="A8375" t="s">
        <v>834</v>
      </c>
      <c r="B8375" s="1" t="s">
        <v>1045</v>
      </c>
      <c r="C8375" s="291" t="s">
        <v>945</v>
      </c>
      <c r="D8375" s="1" t="s">
        <v>837</v>
      </c>
      <c r="E8375" s="1">
        <v>25</v>
      </c>
    </row>
    <row r="8376" spans="1:5" x14ac:dyDescent="0.25">
      <c r="A8376" t="s">
        <v>834</v>
      </c>
      <c r="B8376" s="1" t="s">
        <v>1045</v>
      </c>
      <c r="C8376" s="291" t="s">
        <v>946</v>
      </c>
      <c r="D8376" s="1" t="s">
        <v>837</v>
      </c>
      <c r="E8376" s="1">
        <v>25.3</v>
      </c>
    </row>
    <row r="8377" spans="1:5" x14ac:dyDescent="0.25">
      <c r="A8377" t="s">
        <v>834</v>
      </c>
      <c r="B8377" s="1" t="s">
        <v>1045</v>
      </c>
      <c r="C8377" s="291" t="s">
        <v>947</v>
      </c>
      <c r="D8377" s="1" t="s">
        <v>837</v>
      </c>
      <c r="E8377" s="1">
        <v>28.4</v>
      </c>
    </row>
    <row r="8378" spans="1:5" x14ac:dyDescent="0.25">
      <c r="A8378" t="s">
        <v>834</v>
      </c>
      <c r="B8378" s="1" t="s">
        <v>1045</v>
      </c>
      <c r="C8378" s="291" t="s">
        <v>948</v>
      </c>
      <c r="D8378" s="1" t="s">
        <v>837</v>
      </c>
      <c r="E8378" s="1">
        <v>31</v>
      </c>
    </row>
    <row r="8379" spans="1:5" x14ac:dyDescent="0.25">
      <c r="A8379" t="s">
        <v>834</v>
      </c>
      <c r="B8379" s="1" t="s">
        <v>1045</v>
      </c>
      <c r="C8379" s="291" t="s">
        <v>949</v>
      </c>
      <c r="D8379" s="1" t="s">
        <v>837</v>
      </c>
      <c r="E8379" s="1">
        <v>18.899999999999999</v>
      </c>
    </row>
    <row r="8380" spans="1:5" x14ac:dyDescent="0.25">
      <c r="A8380" t="s">
        <v>834</v>
      </c>
      <c r="B8380" s="1" t="s">
        <v>1045</v>
      </c>
      <c r="C8380" s="291" t="s">
        <v>950</v>
      </c>
      <c r="D8380" s="1">
        <v>0</v>
      </c>
    </row>
    <row r="8381" spans="1:5" x14ac:dyDescent="0.25">
      <c r="A8381" t="s">
        <v>834</v>
      </c>
      <c r="B8381" s="1" t="s">
        <v>1045</v>
      </c>
      <c r="C8381" s="291" t="s">
        <v>951</v>
      </c>
      <c r="D8381" s="1">
        <v>0</v>
      </c>
    </row>
    <row r="8382" spans="1:5" x14ac:dyDescent="0.25">
      <c r="A8382" t="s">
        <v>834</v>
      </c>
      <c r="B8382" s="1" t="s">
        <v>1045</v>
      </c>
      <c r="C8382" s="291" t="s">
        <v>952</v>
      </c>
      <c r="D8382" s="1">
        <v>0</v>
      </c>
    </row>
    <row r="8383" spans="1:5" x14ac:dyDescent="0.25">
      <c r="A8383" t="s">
        <v>834</v>
      </c>
      <c r="B8383" s="1" t="s">
        <v>1045</v>
      </c>
      <c r="C8383" s="291" t="s">
        <v>953</v>
      </c>
      <c r="D8383" s="1">
        <v>0</v>
      </c>
    </row>
    <row r="8384" spans="1:5" x14ac:dyDescent="0.25">
      <c r="A8384" t="s">
        <v>834</v>
      </c>
      <c r="B8384" s="1" t="s">
        <v>1045</v>
      </c>
      <c r="C8384" s="291" t="s">
        <v>954</v>
      </c>
      <c r="D8384" s="1">
        <v>0</v>
      </c>
    </row>
    <row r="8385" spans="1:5" x14ac:dyDescent="0.25">
      <c r="A8385" t="s">
        <v>834</v>
      </c>
      <c r="B8385" s="1" t="s">
        <v>1045</v>
      </c>
      <c r="C8385" s="291" t="s">
        <v>956</v>
      </c>
      <c r="D8385" s="1" t="s">
        <v>837</v>
      </c>
      <c r="E8385" s="1">
        <v>27.2</v>
      </c>
    </row>
    <row r="8386" spans="1:5" x14ac:dyDescent="0.25">
      <c r="A8386" t="s">
        <v>834</v>
      </c>
      <c r="B8386" s="1" t="s">
        <v>1045</v>
      </c>
      <c r="C8386" s="291" t="s">
        <v>957</v>
      </c>
      <c r="D8386" s="1" t="s">
        <v>837</v>
      </c>
      <c r="E8386" s="1">
        <v>30.2</v>
      </c>
    </row>
    <row r="8387" spans="1:5" x14ac:dyDescent="0.25">
      <c r="A8387" t="s">
        <v>834</v>
      </c>
      <c r="B8387" s="1" t="s">
        <v>1045</v>
      </c>
      <c r="C8387" s="291" t="s">
        <v>958</v>
      </c>
      <c r="D8387" s="1" t="s">
        <v>837</v>
      </c>
      <c r="E8387" s="1">
        <v>27.8</v>
      </c>
    </row>
    <row r="8388" spans="1:5" x14ac:dyDescent="0.25">
      <c r="A8388" t="s">
        <v>834</v>
      </c>
      <c r="B8388" s="1" t="s">
        <v>1045</v>
      </c>
      <c r="C8388" s="291" t="s">
        <v>959</v>
      </c>
      <c r="D8388" s="1" t="s">
        <v>837</v>
      </c>
      <c r="E8388" s="1">
        <v>29.7</v>
      </c>
    </row>
    <row r="8389" spans="1:5" x14ac:dyDescent="0.25">
      <c r="A8389" t="s">
        <v>834</v>
      </c>
      <c r="B8389" s="1" t="s">
        <v>1045</v>
      </c>
      <c r="C8389" s="291" t="s">
        <v>960</v>
      </c>
      <c r="D8389" s="1" t="s">
        <v>837</v>
      </c>
      <c r="E8389" s="1">
        <v>28.5</v>
      </c>
    </row>
    <row r="8390" spans="1:5" x14ac:dyDescent="0.25">
      <c r="A8390" t="s">
        <v>834</v>
      </c>
      <c r="B8390" s="1" t="s">
        <v>1045</v>
      </c>
      <c r="C8390" s="291" t="s">
        <v>961</v>
      </c>
      <c r="D8390" s="1" t="s">
        <v>837</v>
      </c>
      <c r="E8390" s="1">
        <v>28.5</v>
      </c>
    </row>
    <row r="8391" spans="1:5" x14ac:dyDescent="0.25">
      <c r="A8391" t="s">
        <v>834</v>
      </c>
      <c r="B8391" s="1" t="s">
        <v>1046</v>
      </c>
      <c r="C8391" s="291" t="s">
        <v>972</v>
      </c>
      <c r="D8391" s="1" t="s">
        <v>837</v>
      </c>
      <c r="E8391" s="1">
        <v>8.25</v>
      </c>
    </row>
    <row r="8392" spans="1:5" x14ac:dyDescent="0.25">
      <c r="A8392" t="s">
        <v>834</v>
      </c>
      <c r="B8392" s="1" t="s">
        <v>1046</v>
      </c>
      <c r="C8392" s="291" t="s">
        <v>973</v>
      </c>
      <c r="D8392" s="1" t="s">
        <v>837</v>
      </c>
      <c r="E8392" s="1">
        <v>13.3</v>
      </c>
    </row>
    <row r="8393" spans="1:5" x14ac:dyDescent="0.25">
      <c r="A8393" t="s">
        <v>834</v>
      </c>
      <c r="B8393" s="1" t="s">
        <v>1046</v>
      </c>
      <c r="C8393" s="291" t="s">
        <v>974</v>
      </c>
      <c r="D8393" s="1" t="s">
        <v>837</v>
      </c>
      <c r="E8393" s="1">
        <v>19.5</v>
      </c>
    </row>
    <row r="8394" spans="1:5" x14ac:dyDescent="0.25">
      <c r="A8394" t="s">
        <v>834</v>
      </c>
      <c r="B8394" s="1" t="s">
        <v>1046</v>
      </c>
      <c r="C8394" s="291" t="s">
        <v>975</v>
      </c>
      <c r="D8394" s="1" t="s">
        <v>837</v>
      </c>
      <c r="E8394" s="1">
        <v>30.8</v>
      </c>
    </row>
    <row r="8395" spans="1:5" x14ac:dyDescent="0.25">
      <c r="A8395" t="s">
        <v>834</v>
      </c>
      <c r="B8395" s="1" t="s">
        <v>1046</v>
      </c>
      <c r="C8395" s="291" t="s">
        <v>976</v>
      </c>
      <c r="D8395" s="1" t="s">
        <v>837</v>
      </c>
      <c r="E8395" s="1">
        <v>39.299999999999997</v>
      </c>
    </row>
    <row r="8396" spans="1:5" x14ac:dyDescent="0.25">
      <c r="A8396" t="s">
        <v>834</v>
      </c>
      <c r="B8396" s="1" t="s">
        <v>1047</v>
      </c>
      <c r="C8396" s="291" t="s">
        <v>1022</v>
      </c>
      <c r="D8396" s="1" t="s">
        <v>837</v>
      </c>
      <c r="E8396" s="1">
        <v>8.06</v>
      </c>
    </row>
    <row r="8397" spans="1:5" x14ac:dyDescent="0.25">
      <c r="A8397" t="s">
        <v>834</v>
      </c>
      <c r="B8397" s="1" t="s">
        <v>1047</v>
      </c>
      <c r="C8397" s="291" t="s">
        <v>1023</v>
      </c>
      <c r="D8397" s="1" t="s">
        <v>837</v>
      </c>
      <c r="E8397" s="1">
        <v>16.079999999999998</v>
      </c>
    </row>
    <row r="8398" spans="1:5" x14ac:dyDescent="0.25">
      <c r="A8398" t="s">
        <v>834</v>
      </c>
      <c r="B8398" s="1" t="s">
        <v>1047</v>
      </c>
      <c r="C8398" s="291" t="s">
        <v>906</v>
      </c>
      <c r="D8398" s="1">
        <v>0</v>
      </c>
    </row>
    <row r="8399" spans="1:5" x14ac:dyDescent="0.25">
      <c r="A8399" t="s">
        <v>834</v>
      </c>
      <c r="B8399" s="1" t="s">
        <v>1047</v>
      </c>
      <c r="C8399" s="291" t="s">
        <v>907</v>
      </c>
      <c r="D8399" s="1">
        <v>0</v>
      </c>
    </row>
    <row r="8400" spans="1:5" x14ac:dyDescent="0.25">
      <c r="A8400" t="s">
        <v>834</v>
      </c>
      <c r="B8400" s="1" t="s">
        <v>1047</v>
      </c>
      <c r="C8400" s="291" t="s">
        <v>908</v>
      </c>
      <c r="D8400" s="1">
        <v>0</v>
      </c>
    </row>
    <row r="8401" spans="1:5" x14ac:dyDescent="0.25">
      <c r="A8401" t="s">
        <v>834</v>
      </c>
      <c r="B8401" s="1" t="s">
        <v>1047</v>
      </c>
      <c r="C8401" s="291" t="s">
        <v>909</v>
      </c>
      <c r="D8401" s="1">
        <v>0</v>
      </c>
    </row>
    <row r="8402" spans="1:5" x14ac:dyDescent="0.25">
      <c r="A8402" t="s">
        <v>834</v>
      </c>
      <c r="B8402" s="1" t="s">
        <v>1047</v>
      </c>
      <c r="C8402" s="291" t="s">
        <v>910</v>
      </c>
      <c r="D8402" s="1" t="s">
        <v>837</v>
      </c>
      <c r="E8402" s="1">
        <v>7.4</v>
      </c>
    </row>
    <row r="8403" spans="1:5" x14ac:dyDescent="0.25">
      <c r="A8403" t="s">
        <v>834</v>
      </c>
      <c r="B8403" s="1" t="s">
        <v>1047</v>
      </c>
      <c r="C8403" s="291" t="s">
        <v>911</v>
      </c>
      <c r="D8403" s="1" t="s">
        <v>837</v>
      </c>
      <c r="E8403" s="1">
        <v>8.1999999999999993</v>
      </c>
    </row>
    <row r="8404" spans="1:5" x14ac:dyDescent="0.25">
      <c r="A8404" t="s">
        <v>834</v>
      </c>
      <c r="B8404" s="1" t="s">
        <v>1047</v>
      </c>
      <c r="C8404" s="291" t="s">
        <v>912</v>
      </c>
      <c r="D8404" s="1" t="s">
        <v>837</v>
      </c>
      <c r="E8404" s="1">
        <v>12</v>
      </c>
    </row>
    <row r="8405" spans="1:5" x14ac:dyDescent="0.25">
      <c r="A8405" t="s">
        <v>834</v>
      </c>
      <c r="B8405" s="1" t="s">
        <v>1047</v>
      </c>
      <c r="C8405" s="291" t="s">
        <v>913</v>
      </c>
      <c r="D8405" s="1" t="s">
        <v>837</v>
      </c>
      <c r="E8405" s="1">
        <v>12.6</v>
      </c>
    </row>
    <row r="8406" spans="1:5" x14ac:dyDescent="0.25">
      <c r="A8406" t="s">
        <v>834</v>
      </c>
      <c r="B8406" s="1" t="s">
        <v>1047</v>
      </c>
      <c r="C8406" s="291" t="s">
        <v>1024</v>
      </c>
      <c r="D8406" s="1" t="s">
        <v>837</v>
      </c>
      <c r="E8406" s="1">
        <v>10.91</v>
      </c>
    </row>
    <row r="8407" spans="1:5" x14ac:dyDescent="0.25">
      <c r="A8407" t="s">
        <v>834</v>
      </c>
      <c r="B8407" s="1" t="s">
        <v>1047</v>
      </c>
      <c r="C8407" s="291" t="s">
        <v>1025</v>
      </c>
      <c r="D8407" s="1" t="s">
        <v>837</v>
      </c>
      <c r="E8407" s="1">
        <v>11.65</v>
      </c>
    </row>
    <row r="8408" spans="1:5" x14ac:dyDescent="0.25">
      <c r="A8408" t="s">
        <v>834</v>
      </c>
      <c r="B8408" s="1" t="s">
        <v>1047</v>
      </c>
      <c r="C8408" s="291" t="s">
        <v>1026</v>
      </c>
      <c r="D8408" s="1" t="s">
        <v>837</v>
      </c>
      <c r="E8408" s="1">
        <v>20.74</v>
      </c>
    </row>
    <row r="8409" spans="1:5" x14ac:dyDescent="0.25">
      <c r="A8409" t="s">
        <v>834</v>
      </c>
      <c r="B8409" s="1" t="s">
        <v>1047</v>
      </c>
      <c r="C8409" s="291" t="s">
        <v>1027</v>
      </c>
      <c r="D8409" s="1" t="s">
        <v>837</v>
      </c>
      <c r="E8409" s="1">
        <v>17.989999999999998</v>
      </c>
    </row>
    <row r="8410" spans="1:5" x14ac:dyDescent="0.25">
      <c r="A8410" t="s">
        <v>834</v>
      </c>
      <c r="B8410" s="1" t="s">
        <v>1047</v>
      </c>
      <c r="C8410" s="291" t="s">
        <v>914</v>
      </c>
      <c r="D8410" s="1">
        <v>0</v>
      </c>
    </row>
    <row r="8411" spans="1:5" x14ac:dyDescent="0.25">
      <c r="A8411" t="s">
        <v>834</v>
      </c>
      <c r="B8411" s="1" t="s">
        <v>1047</v>
      </c>
      <c r="C8411" s="291" t="s">
        <v>915</v>
      </c>
      <c r="D8411" s="1">
        <v>0</v>
      </c>
    </row>
    <row r="8412" spans="1:5" x14ac:dyDescent="0.25">
      <c r="A8412" t="s">
        <v>834</v>
      </c>
      <c r="B8412" s="1" t="s">
        <v>1047</v>
      </c>
      <c r="C8412" s="291" t="s">
        <v>916</v>
      </c>
      <c r="D8412" s="1">
        <v>0</v>
      </c>
    </row>
    <row r="8413" spans="1:5" x14ac:dyDescent="0.25">
      <c r="A8413" t="s">
        <v>834</v>
      </c>
      <c r="B8413" s="1" t="s">
        <v>1047</v>
      </c>
      <c r="C8413" s="291" t="s">
        <v>917</v>
      </c>
      <c r="D8413" s="1">
        <v>0</v>
      </c>
    </row>
    <row r="8414" spans="1:5" x14ac:dyDescent="0.25">
      <c r="A8414" t="s">
        <v>834</v>
      </c>
      <c r="B8414" s="1" t="s">
        <v>1047</v>
      </c>
      <c r="C8414" s="291" t="s">
        <v>918</v>
      </c>
      <c r="D8414" s="1">
        <v>0</v>
      </c>
    </row>
    <row r="8415" spans="1:5" x14ac:dyDescent="0.25">
      <c r="A8415" t="s">
        <v>834</v>
      </c>
      <c r="B8415" s="1" t="s">
        <v>1047</v>
      </c>
      <c r="C8415" s="291" t="s">
        <v>919</v>
      </c>
      <c r="D8415" s="1">
        <v>0</v>
      </c>
    </row>
    <row r="8416" spans="1:5" x14ac:dyDescent="0.25">
      <c r="A8416" t="s">
        <v>834</v>
      </c>
      <c r="B8416" s="1" t="s">
        <v>1047</v>
      </c>
      <c r="C8416" s="291" t="s">
        <v>920</v>
      </c>
      <c r="D8416" s="1" t="s">
        <v>837</v>
      </c>
      <c r="E8416" s="1">
        <v>10.4</v>
      </c>
    </row>
    <row r="8417" spans="1:5" x14ac:dyDescent="0.25">
      <c r="A8417" t="s">
        <v>834</v>
      </c>
      <c r="B8417" s="1" t="s">
        <v>1047</v>
      </c>
      <c r="C8417" s="291" t="s">
        <v>921</v>
      </c>
      <c r="D8417" s="1" t="s">
        <v>837</v>
      </c>
      <c r="E8417" s="1">
        <v>11.3</v>
      </c>
    </row>
    <row r="8418" spans="1:5" x14ac:dyDescent="0.25">
      <c r="A8418" t="s">
        <v>834</v>
      </c>
      <c r="B8418" s="1" t="s">
        <v>1047</v>
      </c>
      <c r="C8418" s="291" t="s">
        <v>922</v>
      </c>
      <c r="D8418" s="1" t="s">
        <v>837</v>
      </c>
      <c r="E8418" s="1">
        <v>11.4</v>
      </c>
    </row>
    <row r="8419" spans="1:5" x14ac:dyDescent="0.25">
      <c r="A8419" t="s">
        <v>834</v>
      </c>
      <c r="B8419" s="1" t="s">
        <v>1047</v>
      </c>
      <c r="C8419" s="291" t="s">
        <v>924</v>
      </c>
      <c r="D8419" s="1" t="s">
        <v>837</v>
      </c>
      <c r="E8419" s="1">
        <v>16.5</v>
      </c>
    </row>
    <row r="8420" spans="1:5" x14ac:dyDescent="0.25">
      <c r="A8420" t="s">
        <v>834</v>
      </c>
      <c r="B8420" s="1" t="s">
        <v>1047</v>
      </c>
      <c r="C8420" s="291" t="s">
        <v>925</v>
      </c>
      <c r="D8420" s="1" t="s">
        <v>837</v>
      </c>
      <c r="E8420" s="1">
        <v>15.7</v>
      </c>
    </row>
    <row r="8421" spans="1:5" x14ac:dyDescent="0.25">
      <c r="A8421" t="s">
        <v>834</v>
      </c>
      <c r="B8421" s="1" t="s">
        <v>1047</v>
      </c>
      <c r="C8421" s="291" t="s">
        <v>1028</v>
      </c>
      <c r="D8421" s="1" t="s">
        <v>837</v>
      </c>
      <c r="E8421" s="1">
        <v>15.57</v>
      </c>
    </row>
    <row r="8422" spans="1:5" x14ac:dyDescent="0.25">
      <c r="A8422" t="s">
        <v>834</v>
      </c>
      <c r="B8422" s="1" t="s">
        <v>1047</v>
      </c>
      <c r="C8422" s="291" t="s">
        <v>1029</v>
      </c>
      <c r="D8422" s="1" t="s">
        <v>837</v>
      </c>
      <c r="E8422" s="1">
        <v>15.84</v>
      </c>
    </row>
    <row r="8423" spans="1:5" x14ac:dyDescent="0.25">
      <c r="A8423" t="s">
        <v>834</v>
      </c>
      <c r="B8423" s="1" t="s">
        <v>1047</v>
      </c>
      <c r="C8423" s="291" t="s">
        <v>1030</v>
      </c>
      <c r="D8423" s="1" t="s">
        <v>837</v>
      </c>
      <c r="E8423" s="1">
        <v>27.52</v>
      </c>
    </row>
    <row r="8424" spans="1:5" x14ac:dyDescent="0.25">
      <c r="A8424" t="s">
        <v>834</v>
      </c>
      <c r="B8424" s="1" t="s">
        <v>1047</v>
      </c>
      <c r="C8424" s="291" t="s">
        <v>1031</v>
      </c>
      <c r="D8424" s="1" t="s">
        <v>837</v>
      </c>
      <c r="E8424" s="1">
        <v>26.66</v>
      </c>
    </row>
    <row r="8425" spans="1:5" x14ac:dyDescent="0.25">
      <c r="A8425" t="s">
        <v>834</v>
      </c>
      <c r="B8425" s="1" t="s">
        <v>1047</v>
      </c>
      <c r="C8425" s="291" t="s">
        <v>926</v>
      </c>
      <c r="D8425" s="1">
        <v>0</v>
      </c>
    </row>
    <row r="8426" spans="1:5" x14ac:dyDescent="0.25">
      <c r="A8426" t="s">
        <v>834</v>
      </c>
      <c r="B8426" s="1" t="s">
        <v>1047</v>
      </c>
      <c r="C8426" s="291" t="s">
        <v>927</v>
      </c>
      <c r="D8426" s="1">
        <v>0</v>
      </c>
    </row>
    <row r="8427" spans="1:5" x14ac:dyDescent="0.25">
      <c r="A8427" t="s">
        <v>834</v>
      </c>
      <c r="B8427" s="1" t="s">
        <v>1047</v>
      </c>
      <c r="C8427" s="291" t="s">
        <v>928</v>
      </c>
      <c r="D8427" s="1">
        <v>0</v>
      </c>
    </row>
    <row r="8428" spans="1:5" x14ac:dyDescent="0.25">
      <c r="A8428" t="s">
        <v>834</v>
      </c>
      <c r="B8428" s="1" t="s">
        <v>1047</v>
      </c>
      <c r="C8428" s="291" t="s">
        <v>929</v>
      </c>
      <c r="D8428" s="1">
        <v>0</v>
      </c>
    </row>
    <row r="8429" spans="1:5" x14ac:dyDescent="0.25">
      <c r="A8429" t="s">
        <v>834</v>
      </c>
      <c r="B8429" s="1" t="s">
        <v>1047</v>
      </c>
      <c r="C8429" s="291" t="s">
        <v>930</v>
      </c>
      <c r="D8429" s="1">
        <v>0</v>
      </c>
    </row>
    <row r="8430" spans="1:5" x14ac:dyDescent="0.25">
      <c r="A8430" t="s">
        <v>834</v>
      </c>
      <c r="B8430" s="1" t="s">
        <v>1047</v>
      </c>
      <c r="C8430" s="291" t="s">
        <v>931</v>
      </c>
      <c r="D8430" s="1">
        <v>0</v>
      </c>
    </row>
    <row r="8431" spans="1:5" x14ac:dyDescent="0.25">
      <c r="A8431" t="s">
        <v>834</v>
      </c>
      <c r="B8431" s="1" t="s">
        <v>1047</v>
      </c>
      <c r="C8431" s="291" t="s">
        <v>932</v>
      </c>
      <c r="D8431" s="1" t="s">
        <v>837</v>
      </c>
      <c r="E8431" s="1">
        <v>12.8</v>
      </c>
    </row>
    <row r="8432" spans="1:5" x14ac:dyDescent="0.25">
      <c r="A8432" t="s">
        <v>834</v>
      </c>
      <c r="B8432" s="1" t="s">
        <v>1047</v>
      </c>
      <c r="C8432" s="291" t="s">
        <v>933</v>
      </c>
      <c r="D8432" s="1" t="s">
        <v>837</v>
      </c>
      <c r="E8432" s="1">
        <v>10.8</v>
      </c>
    </row>
    <row r="8433" spans="1:5" x14ac:dyDescent="0.25">
      <c r="A8433" t="s">
        <v>834</v>
      </c>
      <c r="B8433" s="1" t="s">
        <v>1047</v>
      </c>
      <c r="C8433" s="291" t="s">
        <v>934</v>
      </c>
      <c r="D8433" s="1" t="s">
        <v>837</v>
      </c>
      <c r="E8433" s="1">
        <v>16.2</v>
      </c>
    </row>
    <row r="8434" spans="1:5" x14ac:dyDescent="0.25">
      <c r="A8434" t="s">
        <v>834</v>
      </c>
      <c r="B8434" s="1" t="s">
        <v>1047</v>
      </c>
      <c r="C8434" s="291" t="s">
        <v>935</v>
      </c>
      <c r="D8434" s="1" t="s">
        <v>837</v>
      </c>
      <c r="E8434" s="1">
        <v>19</v>
      </c>
    </row>
    <row r="8435" spans="1:5" x14ac:dyDescent="0.25">
      <c r="A8435" t="s">
        <v>834</v>
      </c>
      <c r="B8435" s="1" t="s">
        <v>1047</v>
      </c>
      <c r="C8435" s="291" t="s">
        <v>936</v>
      </c>
      <c r="D8435" s="1" t="s">
        <v>837</v>
      </c>
      <c r="E8435" s="1">
        <v>20.6</v>
      </c>
    </row>
    <row r="8436" spans="1:5" x14ac:dyDescent="0.25">
      <c r="A8436" t="s">
        <v>834</v>
      </c>
      <c r="B8436" s="1" t="s">
        <v>1047</v>
      </c>
      <c r="C8436" s="291" t="s">
        <v>937</v>
      </c>
      <c r="D8436" s="1" t="s">
        <v>837</v>
      </c>
      <c r="E8436" s="1">
        <v>19.899999999999999</v>
      </c>
    </row>
    <row r="8437" spans="1:5" x14ac:dyDescent="0.25">
      <c r="A8437" t="s">
        <v>834</v>
      </c>
      <c r="B8437" s="1" t="s">
        <v>1047</v>
      </c>
      <c r="C8437" s="291" t="s">
        <v>1032</v>
      </c>
      <c r="D8437" s="1" t="s">
        <v>837</v>
      </c>
      <c r="E8437" s="1">
        <v>21.22</v>
      </c>
    </row>
    <row r="8438" spans="1:5" x14ac:dyDescent="0.25">
      <c r="A8438" t="s">
        <v>834</v>
      </c>
      <c r="B8438" s="1" t="s">
        <v>1047</v>
      </c>
      <c r="C8438" s="291" t="s">
        <v>1033</v>
      </c>
      <c r="D8438" s="1" t="s">
        <v>837</v>
      </c>
      <c r="E8438" s="1">
        <v>21.04</v>
      </c>
    </row>
    <row r="8439" spans="1:5" x14ac:dyDescent="0.25">
      <c r="A8439" t="s">
        <v>834</v>
      </c>
      <c r="B8439" s="1" t="s">
        <v>1047</v>
      </c>
      <c r="C8439" s="291" t="s">
        <v>1034</v>
      </c>
      <c r="D8439" s="1" t="s">
        <v>837</v>
      </c>
      <c r="E8439" s="1">
        <v>40.18</v>
      </c>
    </row>
    <row r="8440" spans="1:5" x14ac:dyDescent="0.25">
      <c r="A8440" t="s">
        <v>834</v>
      </c>
      <c r="B8440" s="1" t="s">
        <v>1047</v>
      </c>
      <c r="C8440" s="291" t="s">
        <v>1035</v>
      </c>
      <c r="D8440" s="1" t="s">
        <v>837</v>
      </c>
      <c r="E8440" s="1">
        <v>35.54</v>
      </c>
    </row>
    <row r="8441" spans="1:5" x14ac:dyDescent="0.25">
      <c r="A8441" t="s">
        <v>834</v>
      </c>
      <c r="B8441" s="1" t="s">
        <v>1047</v>
      </c>
      <c r="C8441" s="291" t="s">
        <v>938</v>
      </c>
      <c r="D8441" s="1">
        <v>0</v>
      </c>
    </row>
    <row r="8442" spans="1:5" x14ac:dyDescent="0.25">
      <c r="A8442" t="s">
        <v>834</v>
      </c>
      <c r="B8442" s="1" t="s">
        <v>1047</v>
      </c>
      <c r="C8442" s="291" t="s">
        <v>939</v>
      </c>
      <c r="D8442" s="1">
        <v>0</v>
      </c>
    </row>
    <row r="8443" spans="1:5" x14ac:dyDescent="0.25">
      <c r="A8443" t="s">
        <v>834</v>
      </c>
      <c r="B8443" s="1" t="s">
        <v>1047</v>
      </c>
      <c r="C8443" s="291" t="s">
        <v>940</v>
      </c>
      <c r="D8443" s="1">
        <v>0</v>
      </c>
    </row>
    <row r="8444" spans="1:5" x14ac:dyDescent="0.25">
      <c r="A8444" t="s">
        <v>834</v>
      </c>
      <c r="B8444" s="1" t="s">
        <v>1047</v>
      </c>
      <c r="C8444" s="291" t="s">
        <v>941</v>
      </c>
      <c r="D8444" s="1">
        <v>0</v>
      </c>
    </row>
    <row r="8445" spans="1:5" x14ac:dyDescent="0.25">
      <c r="A8445" t="s">
        <v>834</v>
      </c>
      <c r="B8445" s="1" t="s">
        <v>1047</v>
      </c>
      <c r="C8445" s="291" t="s">
        <v>942</v>
      </c>
      <c r="D8445" s="1">
        <v>0</v>
      </c>
    </row>
    <row r="8446" spans="1:5" x14ac:dyDescent="0.25">
      <c r="A8446" t="s">
        <v>834</v>
      </c>
      <c r="B8446" s="1" t="s">
        <v>1047</v>
      </c>
      <c r="C8446" s="291" t="s">
        <v>943</v>
      </c>
      <c r="D8446" s="1">
        <v>0</v>
      </c>
    </row>
    <row r="8447" spans="1:5" x14ac:dyDescent="0.25">
      <c r="A8447" t="s">
        <v>834</v>
      </c>
      <c r="B8447" s="1" t="s">
        <v>1047</v>
      </c>
      <c r="C8447" s="291" t="s">
        <v>944</v>
      </c>
      <c r="D8447" s="1" t="s">
        <v>837</v>
      </c>
      <c r="E8447" s="1">
        <v>18.600000000000001</v>
      </c>
    </row>
    <row r="8448" spans="1:5" x14ac:dyDescent="0.25">
      <c r="A8448" t="s">
        <v>834</v>
      </c>
      <c r="B8448" s="1" t="s">
        <v>1047</v>
      </c>
      <c r="C8448" s="291" t="s">
        <v>945</v>
      </c>
      <c r="D8448" s="1" t="s">
        <v>837</v>
      </c>
      <c r="E8448" s="1">
        <v>21</v>
      </c>
    </row>
    <row r="8449" spans="1:5" x14ac:dyDescent="0.25">
      <c r="A8449" t="s">
        <v>834</v>
      </c>
      <c r="B8449" s="1" t="s">
        <v>1047</v>
      </c>
      <c r="C8449" s="291" t="s">
        <v>946</v>
      </c>
      <c r="D8449" s="1" t="s">
        <v>837</v>
      </c>
      <c r="E8449" s="1">
        <v>20.100000000000001</v>
      </c>
    </row>
    <row r="8450" spans="1:5" x14ac:dyDescent="0.25">
      <c r="A8450" t="s">
        <v>834</v>
      </c>
      <c r="B8450" s="1" t="s">
        <v>1047</v>
      </c>
      <c r="C8450" s="291" t="s">
        <v>947</v>
      </c>
      <c r="D8450" s="1" t="s">
        <v>837</v>
      </c>
      <c r="E8450" s="1">
        <v>31.2</v>
      </c>
    </row>
    <row r="8451" spans="1:5" x14ac:dyDescent="0.25">
      <c r="A8451" t="s">
        <v>834</v>
      </c>
      <c r="B8451" s="1" t="s">
        <v>1047</v>
      </c>
      <c r="C8451" s="291" t="s">
        <v>948</v>
      </c>
      <c r="D8451" s="1" t="s">
        <v>837</v>
      </c>
      <c r="E8451" s="1">
        <v>32.299999999999997</v>
      </c>
    </row>
    <row r="8452" spans="1:5" x14ac:dyDescent="0.25">
      <c r="A8452" t="s">
        <v>834</v>
      </c>
      <c r="B8452" s="1" t="s">
        <v>1047</v>
      </c>
      <c r="C8452" s="291" t="s">
        <v>949</v>
      </c>
      <c r="D8452" s="1" t="s">
        <v>837</v>
      </c>
      <c r="E8452" s="1">
        <v>36.299999999999997</v>
      </c>
    </row>
    <row r="8453" spans="1:5" x14ac:dyDescent="0.25">
      <c r="A8453" t="s">
        <v>834</v>
      </c>
      <c r="B8453" s="1" t="s">
        <v>1047</v>
      </c>
      <c r="C8453" s="291" t="s">
        <v>1036</v>
      </c>
      <c r="D8453" s="1" t="s">
        <v>837</v>
      </c>
      <c r="E8453" s="1">
        <v>30.03</v>
      </c>
    </row>
    <row r="8454" spans="1:5" x14ac:dyDescent="0.25">
      <c r="A8454" t="s">
        <v>834</v>
      </c>
      <c r="B8454" s="1" t="s">
        <v>1047</v>
      </c>
      <c r="C8454" s="291" t="s">
        <v>1037</v>
      </c>
      <c r="D8454" s="1" t="s">
        <v>837</v>
      </c>
      <c r="E8454" s="1">
        <v>26.83</v>
      </c>
    </row>
    <row r="8455" spans="1:5" x14ac:dyDescent="0.25">
      <c r="A8455" t="s">
        <v>834</v>
      </c>
      <c r="B8455" s="1" t="s">
        <v>1047</v>
      </c>
      <c r="C8455" s="291" t="s">
        <v>1038</v>
      </c>
      <c r="D8455" s="1" t="s">
        <v>837</v>
      </c>
      <c r="E8455" s="1">
        <v>53.07</v>
      </c>
    </row>
    <row r="8456" spans="1:5" x14ac:dyDescent="0.25">
      <c r="A8456" t="s">
        <v>834</v>
      </c>
      <c r="B8456" s="1" t="s">
        <v>1047</v>
      </c>
      <c r="C8456" s="291" t="s">
        <v>1039</v>
      </c>
      <c r="D8456" s="1" t="s">
        <v>837</v>
      </c>
      <c r="E8456" s="1">
        <v>43.6</v>
      </c>
    </row>
    <row r="8457" spans="1:5" x14ac:dyDescent="0.25">
      <c r="A8457" t="s">
        <v>834</v>
      </c>
      <c r="B8457" s="1" t="s">
        <v>1047</v>
      </c>
      <c r="C8457" s="291" t="s">
        <v>950</v>
      </c>
      <c r="D8457" s="1">
        <v>0</v>
      </c>
    </row>
    <row r="8458" spans="1:5" x14ac:dyDescent="0.25">
      <c r="A8458" t="s">
        <v>834</v>
      </c>
      <c r="B8458" s="1" t="s">
        <v>1047</v>
      </c>
      <c r="C8458" s="291" t="s">
        <v>951</v>
      </c>
      <c r="D8458" s="1">
        <v>0</v>
      </c>
    </row>
    <row r="8459" spans="1:5" x14ac:dyDescent="0.25">
      <c r="A8459" t="s">
        <v>834</v>
      </c>
      <c r="B8459" s="1" t="s">
        <v>1047</v>
      </c>
      <c r="C8459" s="291" t="s">
        <v>952</v>
      </c>
      <c r="D8459" s="1">
        <v>0</v>
      </c>
    </row>
    <row r="8460" spans="1:5" x14ac:dyDescent="0.25">
      <c r="A8460" t="s">
        <v>834</v>
      </c>
      <c r="B8460" s="1" t="s">
        <v>1047</v>
      </c>
      <c r="C8460" s="291" t="s">
        <v>953</v>
      </c>
      <c r="D8460" s="1">
        <v>0</v>
      </c>
    </row>
    <row r="8461" spans="1:5" x14ac:dyDescent="0.25">
      <c r="A8461" t="s">
        <v>834</v>
      </c>
      <c r="B8461" s="1" t="s">
        <v>1047</v>
      </c>
      <c r="C8461" s="291" t="s">
        <v>954</v>
      </c>
      <c r="D8461" s="1">
        <v>0</v>
      </c>
    </row>
    <row r="8462" spans="1:5" x14ac:dyDescent="0.25">
      <c r="A8462" t="s">
        <v>834</v>
      </c>
      <c r="B8462" s="1" t="s">
        <v>1047</v>
      </c>
      <c r="C8462" s="291" t="s">
        <v>955</v>
      </c>
      <c r="D8462" s="1">
        <v>0</v>
      </c>
    </row>
    <row r="8463" spans="1:5" x14ac:dyDescent="0.25">
      <c r="A8463" t="s">
        <v>834</v>
      </c>
      <c r="B8463" s="1" t="s">
        <v>1047</v>
      </c>
      <c r="C8463" s="291" t="s">
        <v>956</v>
      </c>
      <c r="D8463" s="1" t="s">
        <v>837</v>
      </c>
      <c r="E8463" s="1">
        <v>24.9</v>
      </c>
    </row>
    <row r="8464" spans="1:5" x14ac:dyDescent="0.25">
      <c r="A8464" t="s">
        <v>834</v>
      </c>
      <c r="B8464" s="1" t="s">
        <v>1047</v>
      </c>
      <c r="C8464" s="291" t="s">
        <v>957</v>
      </c>
      <c r="D8464" s="1" t="s">
        <v>837</v>
      </c>
      <c r="E8464" s="1">
        <v>21.9</v>
      </c>
    </row>
    <row r="8465" spans="1:5" x14ac:dyDescent="0.25">
      <c r="A8465" t="s">
        <v>834</v>
      </c>
      <c r="B8465" s="1" t="s">
        <v>1047</v>
      </c>
      <c r="C8465" s="291" t="s">
        <v>958</v>
      </c>
      <c r="D8465" s="1" t="s">
        <v>837</v>
      </c>
      <c r="E8465" s="1">
        <v>25.8</v>
      </c>
    </row>
    <row r="8466" spans="1:5" x14ac:dyDescent="0.25">
      <c r="A8466" t="s">
        <v>834</v>
      </c>
      <c r="B8466" s="1" t="s">
        <v>1047</v>
      </c>
      <c r="C8466" s="291" t="s">
        <v>959</v>
      </c>
      <c r="D8466" s="1" t="s">
        <v>837</v>
      </c>
      <c r="E8466" s="1">
        <v>68.900000000000006</v>
      </c>
    </row>
    <row r="8467" spans="1:5" x14ac:dyDescent="0.25">
      <c r="A8467" t="s">
        <v>834</v>
      </c>
      <c r="B8467" s="1" t="s">
        <v>1047</v>
      </c>
      <c r="C8467" s="291" t="s">
        <v>960</v>
      </c>
      <c r="D8467" s="1" t="s">
        <v>837</v>
      </c>
      <c r="E8467" s="1">
        <v>29.5</v>
      </c>
    </row>
    <row r="8468" spans="1:5" x14ac:dyDescent="0.25">
      <c r="A8468" t="s">
        <v>834</v>
      </c>
      <c r="B8468" s="1" t="s">
        <v>1047</v>
      </c>
      <c r="C8468" s="291" t="s">
        <v>961</v>
      </c>
      <c r="D8468" s="1" t="s">
        <v>837</v>
      </c>
      <c r="E8468" s="1">
        <v>35.4</v>
      </c>
    </row>
    <row r="8469" spans="1:5" x14ac:dyDescent="0.25">
      <c r="A8469" t="s">
        <v>834</v>
      </c>
      <c r="B8469" s="1" t="s">
        <v>1047</v>
      </c>
      <c r="C8469" s="291" t="s">
        <v>1040</v>
      </c>
      <c r="D8469" s="1" t="s">
        <v>837</v>
      </c>
      <c r="E8469" s="1">
        <v>33.76</v>
      </c>
    </row>
    <row r="8470" spans="1:5" x14ac:dyDescent="0.25">
      <c r="A8470" t="s">
        <v>834</v>
      </c>
      <c r="B8470" s="1" t="s">
        <v>1047</v>
      </c>
      <c r="C8470" s="291" t="s">
        <v>1041</v>
      </c>
      <c r="D8470" s="1" t="s">
        <v>837</v>
      </c>
      <c r="E8470" s="1">
        <v>32.6</v>
      </c>
    </row>
    <row r="8471" spans="1:5" x14ac:dyDescent="0.25">
      <c r="A8471" t="s">
        <v>834</v>
      </c>
      <c r="B8471" s="1" t="s">
        <v>1047</v>
      </c>
      <c r="C8471" s="291" t="s">
        <v>1042</v>
      </c>
      <c r="D8471" s="1" t="s">
        <v>837</v>
      </c>
      <c r="E8471" s="1">
        <v>47.57</v>
      </c>
    </row>
    <row r="8472" spans="1:5" x14ac:dyDescent="0.25">
      <c r="A8472" t="s">
        <v>834</v>
      </c>
      <c r="B8472" s="1" t="s">
        <v>1047</v>
      </c>
      <c r="C8472" s="291" t="s">
        <v>1043</v>
      </c>
      <c r="D8472" s="1" t="s">
        <v>837</v>
      </c>
      <c r="E8472" s="1">
        <v>48.54</v>
      </c>
    </row>
    <row r="8473" spans="1:5" x14ac:dyDescent="0.25">
      <c r="A8473" t="s">
        <v>834</v>
      </c>
      <c r="B8473" s="1" t="s">
        <v>1047</v>
      </c>
      <c r="C8473" s="291" t="s">
        <v>962</v>
      </c>
      <c r="D8473" s="1">
        <v>0</v>
      </c>
    </row>
    <row r="8474" spans="1:5" x14ac:dyDescent="0.25">
      <c r="A8474" t="s">
        <v>834</v>
      </c>
      <c r="B8474" s="1" t="s">
        <v>1047</v>
      </c>
      <c r="C8474" s="291" t="s">
        <v>963</v>
      </c>
      <c r="D8474" s="1">
        <v>0</v>
      </c>
    </row>
    <row r="8475" spans="1:5" x14ac:dyDescent="0.25">
      <c r="A8475" t="s">
        <v>834</v>
      </c>
      <c r="B8475" s="1" t="s">
        <v>1047</v>
      </c>
      <c r="C8475" s="291" t="s">
        <v>964</v>
      </c>
      <c r="D8475" s="1">
        <v>0</v>
      </c>
    </row>
    <row r="8476" spans="1:5" x14ac:dyDescent="0.25">
      <c r="A8476" t="s">
        <v>834</v>
      </c>
      <c r="B8476" s="1" t="s">
        <v>1047</v>
      </c>
      <c r="C8476" s="291" t="s">
        <v>965</v>
      </c>
      <c r="D8476" s="1">
        <v>0</v>
      </c>
    </row>
    <row r="8477" spans="1:5" x14ac:dyDescent="0.25">
      <c r="A8477" t="s">
        <v>834</v>
      </c>
      <c r="B8477" s="1" t="s">
        <v>1047</v>
      </c>
      <c r="C8477" s="291" t="s">
        <v>966</v>
      </c>
      <c r="D8477" s="1" t="s">
        <v>837</v>
      </c>
      <c r="E8477" s="1">
        <v>27.1</v>
      </c>
    </row>
    <row r="8478" spans="1:5" x14ac:dyDescent="0.25">
      <c r="A8478" t="s">
        <v>834</v>
      </c>
      <c r="B8478" s="1" t="s">
        <v>1047</v>
      </c>
      <c r="C8478" s="291" t="s">
        <v>967</v>
      </c>
      <c r="D8478" s="1" t="s">
        <v>837</v>
      </c>
      <c r="E8478" s="1">
        <v>26.2</v>
      </c>
    </row>
    <row r="8479" spans="1:5" x14ac:dyDescent="0.25">
      <c r="A8479" t="s">
        <v>834</v>
      </c>
      <c r="B8479" s="1" t="s">
        <v>1047</v>
      </c>
      <c r="C8479" s="291" t="s">
        <v>968</v>
      </c>
      <c r="D8479" s="1" t="s">
        <v>837</v>
      </c>
      <c r="E8479" s="1">
        <v>35.799999999999997</v>
      </c>
    </row>
    <row r="8480" spans="1:5" x14ac:dyDescent="0.25">
      <c r="A8480" t="s">
        <v>834</v>
      </c>
      <c r="B8480" s="1" t="s">
        <v>1047</v>
      </c>
      <c r="C8480" s="291" t="s">
        <v>969</v>
      </c>
      <c r="D8480" s="1" t="s">
        <v>837</v>
      </c>
      <c r="E8480" s="1">
        <v>43.3</v>
      </c>
    </row>
    <row r="8481" spans="1:5" x14ac:dyDescent="0.25">
      <c r="A8481" t="s">
        <v>834</v>
      </c>
      <c r="B8481" s="1" t="s">
        <v>1048</v>
      </c>
      <c r="C8481" s="291" t="s">
        <v>1022</v>
      </c>
      <c r="D8481" s="1" t="s">
        <v>837</v>
      </c>
      <c r="E8481" s="1">
        <v>8.18</v>
      </c>
    </row>
    <row r="8482" spans="1:5" x14ac:dyDescent="0.25">
      <c r="A8482" t="s">
        <v>834</v>
      </c>
      <c r="B8482" s="1" t="s">
        <v>1048</v>
      </c>
      <c r="C8482" s="291" t="s">
        <v>1023</v>
      </c>
      <c r="D8482" s="1" t="s">
        <v>837</v>
      </c>
      <c r="E8482" s="1">
        <v>16.05</v>
      </c>
    </row>
    <row r="8483" spans="1:5" x14ac:dyDescent="0.25">
      <c r="A8483" t="s">
        <v>834</v>
      </c>
      <c r="B8483" s="1" t="s">
        <v>1048</v>
      </c>
      <c r="C8483" s="291" t="s">
        <v>906</v>
      </c>
      <c r="D8483" s="1">
        <v>0</v>
      </c>
    </row>
    <row r="8484" spans="1:5" x14ac:dyDescent="0.25">
      <c r="A8484" t="s">
        <v>834</v>
      </c>
      <c r="B8484" s="1" t="s">
        <v>1048</v>
      </c>
      <c r="C8484" s="291" t="s">
        <v>907</v>
      </c>
      <c r="D8484" s="1">
        <v>0</v>
      </c>
    </row>
    <row r="8485" spans="1:5" x14ac:dyDescent="0.25">
      <c r="A8485" t="s">
        <v>834</v>
      </c>
      <c r="B8485" s="1" t="s">
        <v>1048</v>
      </c>
      <c r="C8485" s="291" t="s">
        <v>908</v>
      </c>
      <c r="D8485" s="1">
        <v>0</v>
      </c>
    </row>
    <row r="8486" spans="1:5" x14ac:dyDescent="0.25">
      <c r="A8486" t="s">
        <v>834</v>
      </c>
      <c r="B8486" s="1" t="s">
        <v>1048</v>
      </c>
      <c r="C8486" s="291" t="s">
        <v>909</v>
      </c>
      <c r="D8486" s="1">
        <v>0</v>
      </c>
    </row>
    <row r="8487" spans="1:5" x14ac:dyDescent="0.25">
      <c r="A8487" t="s">
        <v>834</v>
      </c>
      <c r="B8487" s="1" t="s">
        <v>1048</v>
      </c>
      <c r="C8487" s="291" t="s">
        <v>910</v>
      </c>
      <c r="D8487" s="1" t="s">
        <v>837</v>
      </c>
      <c r="E8487" s="1">
        <v>9.1999999999999993</v>
      </c>
    </row>
    <row r="8488" spans="1:5" x14ac:dyDescent="0.25">
      <c r="A8488" t="s">
        <v>834</v>
      </c>
      <c r="B8488" s="1" t="s">
        <v>1048</v>
      </c>
      <c r="C8488" s="291" t="s">
        <v>911</v>
      </c>
      <c r="D8488" s="1" t="s">
        <v>837</v>
      </c>
      <c r="E8488" s="1">
        <v>9.3000000000000007</v>
      </c>
    </row>
    <row r="8489" spans="1:5" x14ac:dyDescent="0.25">
      <c r="A8489" t="s">
        <v>834</v>
      </c>
      <c r="B8489" s="1" t="s">
        <v>1048</v>
      </c>
      <c r="C8489" s="291" t="s">
        <v>912</v>
      </c>
      <c r="D8489" s="1" t="s">
        <v>837</v>
      </c>
      <c r="E8489" s="1">
        <v>11.5</v>
      </c>
    </row>
    <row r="8490" spans="1:5" x14ac:dyDescent="0.25">
      <c r="A8490" t="s">
        <v>834</v>
      </c>
      <c r="B8490" s="1" t="s">
        <v>1048</v>
      </c>
      <c r="C8490" s="291" t="s">
        <v>913</v>
      </c>
      <c r="D8490" s="1" t="s">
        <v>837</v>
      </c>
      <c r="E8490" s="1">
        <v>11.3</v>
      </c>
    </row>
    <row r="8491" spans="1:5" x14ac:dyDescent="0.25">
      <c r="A8491" t="s">
        <v>834</v>
      </c>
      <c r="B8491" s="1" t="s">
        <v>1048</v>
      </c>
      <c r="C8491" s="291" t="s">
        <v>1024</v>
      </c>
      <c r="D8491" s="1" t="s">
        <v>837</v>
      </c>
      <c r="E8491" s="1">
        <v>10.65</v>
      </c>
    </row>
    <row r="8492" spans="1:5" x14ac:dyDescent="0.25">
      <c r="A8492" t="s">
        <v>834</v>
      </c>
      <c r="B8492" s="1" t="s">
        <v>1048</v>
      </c>
      <c r="C8492" s="291" t="s">
        <v>1025</v>
      </c>
      <c r="D8492" s="1" t="s">
        <v>837</v>
      </c>
      <c r="E8492" s="1">
        <v>12.32</v>
      </c>
    </row>
    <row r="8493" spans="1:5" x14ac:dyDescent="0.25">
      <c r="A8493" t="s">
        <v>834</v>
      </c>
      <c r="B8493" s="1" t="s">
        <v>1048</v>
      </c>
      <c r="C8493" s="291" t="s">
        <v>1026</v>
      </c>
      <c r="D8493" s="1" t="s">
        <v>837</v>
      </c>
      <c r="E8493" s="1">
        <v>21.03</v>
      </c>
    </row>
    <row r="8494" spans="1:5" x14ac:dyDescent="0.25">
      <c r="A8494" t="s">
        <v>834</v>
      </c>
      <c r="B8494" s="1" t="s">
        <v>1048</v>
      </c>
      <c r="C8494" s="291" t="s">
        <v>1027</v>
      </c>
      <c r="D8494" s="1" t="s">
        <v>837</v>
      </c>
      <c r="E8494" s="1">
        <v>20.440000000000001</v>
      </c>
    </row>
    <row r="8495" spans="1:5" x14ac:dyDescent="0.25">
      <c r="A8495" t="s">
        <v>834</v>
      </c>
      <c r="B8495" s="1" t="s">
        <v>1048</v>
      </c>
      <c r="C8495" s="291" t="s">
        <v>914</v>
      </c>
      <c r="D8495" s="1">
        <v>0</v>
      </c>
    </row>
    <row r="8496" spans="1:5" x14ac:dyDescent="0.25">
      <c r="A8496" t="s">
        <v>834</v>
      </c>
      <c r="B8496" s="1" t="s">
        <v>1048</v>
      </c>
      <c r="C8496" s="291" t="s">
        <v>915</v>
      </c>
      <c r="D8496" s="1">
        <v>0</v>
      </c>
    </row>
    <row r="8497" spans="1:5" x14ac:dyDescent="0.25">
      <c r="A8497" t="s">
        <v>834</v>
      </c>
      <c r="B8497" s="1" t="s">
        <v>1048</v>
      </c>
      <c r="C8497" s="291" t="s">
        <v>916</v>
      </c>
      <c r="D8497" s="1">
        <v>0</v>
      </c>
    </row>
    <row r="8498" spans="1:5" x14ac:dyDescent="0.25">
      <c r="A8498" t="s">
        <v>834</v>
      </c>
      <c r="B8498" s="1" t="s">
        <v>1048</v>
      </c>
      <c r="C8498" s="291" t="s">
        <v>917</v>
      </c>
      <c r="D8498" s="1">
        <v>0</v>
      </c>
    </row>
    <row r="8499" spans="1:5" x14ac:dyDescent="0.25">
      <c r="A8499" t="s">
        <v>834</v>
      </c>
      <c r="B8499" s="1" t="s">
        <v>1048</v>
      </c>
      <c r="C8499" s="291" t="s">
        <v>918</v>
      </c>
      <c r="D8499" s="1">
        <v>0</v>
      </c>
    </row>
    <row r="8500" spans="1:5" x14ac:dyDescent="0.25">
      <c r="A8500" t="s">
        <v>834</v>
      </c>
      <c r="B8500" s="1" t="s">
        <v>1048</v>
      </c>
      <c r="C8500" s="291" t="s">
        <v>919</v>
      </c>
      <c r="D8500" s="1">
        <v>0</v>
      </c>
    </row>
    <row r="8501" spans="1:5" x14ac:dyDescent="0.25">
      <c r="A8501" t="s">
        <v>834</v>
      </c>
      <c r="B8501" s="1" t="s">
        <v>1048</v>
      </c>
      <c r="C8501" s="291" t="s">
        <v>920</v>
      </c>
      <c r="D8501" s="1" t="s">
        <v>837</v>
      </c>
      <c r="E8501" s="1">
        <v>13.6</v>
      </c>
    </row>
    <row r="8502" spans="1:5" x14ac:dyDescent="0.25">
      <c r="A8502" t="s">
        <v>834</v>
      </c>
      <c r="B8502" s="1" t="s">
        <v>1048</v>
      </c>
      <c r="C8502" s="291" t="s">
        <v>921</v>
      </c>
      <c r="D8502" s="1" t="s">
        <v>837</v>
      </c>
      <c r="E8502" s="1">
        <v>14.1</v>
      </c>
    </row>
    <row r="8503" spans="1:5" x14ac:dyDescent="0.25">
      <c r="A8503" t="s">
        <v>834</v>
      </c>
      <c r="B8503" s="1" t="s">
        <v>1048</v>
      </c>
      <c r="C8503" s="291" t="s">
        <v>922</v>
      </c>
      <c r="D8503" s="1" t="s">
        <v>837</v>
      </c>
      <c r="E8503" s="1">
        <v>14.3</v>
      </c>
    </row>
    <row r="8504" spans="1:5" x14ac:dyDescent="0.25">
      <c r="A8504" t="s">
        <v>834</v>
      </c>
      <c r="B8504" s="1" t="s">
        <v>1048</v>
      </c>
      <c r="C8504" s="291" t="s">
        <v>924</v>
      </c>
      <c r="D8504" s="1" t="s">
        <v>837</v>
      </c>
      <c r="E8504" s="1">
        <v>15.8</v>
      </c>
    </row>
    <row r="8505" spans="1:5" x14ac:dyDescent="0.25">
      <c r="A8505" t="s">
        <v>834</v>
      </c>
      <c r="B8505" s="1" t="s">
        <v>1048</v>
      </c>
      <c r="C8505" s="291" t="s">
        <v>925</v>
      </c>
      <c r="D8505" s="1" t="s">
        <v>837</v>
      </c>
      <c r="E8505" s="1">
        <v>15.3</v>
      </c>
    </row>
    <row r="8506" spans="1:5" x14ac:dyDescent="0.25">
      <c r="A8506" t="s">
        <v>834</v>
      </c>
      <c r="B8506" s="1" t="s">
        <v>1048</v>
      </c>
      <c r="C8506" s="291" t="s">
        <v>1028</v>
      </c>
      <c r="D8506" s="1" t="s">
        <v>837</v>
      </c>
      <c r="E8506" s="1">
        <v>15.19</v>
      </c>
    </row>
    <row r="8507" spans="1:5" x14ac:dyDescent="0.25">
      <c r="A8507" t="s">
        <v>834</v>
      </c>
      <c r="B8507" s="1" t="s">
        <v>1048</v>
      </c>
      <c r="C8507" s="291" t="s">
        <v>1029</v>
      </c>
      <c r="D8507" s="1" t="s">
        <v>837</v>
      </c>
      <c r="E8507" s="1">
        <v>17.309999999999999</v>
      </c>
    </row>
    <row r="8508" spans="1:5" x14ac:dyDescent="0.25">
      <c r="A8508" t="s">
        <v>834</v>
      </c>
      <c r="B8508" s="1" t="s">
        <v>1048</v>
      </c>
      <c r="C8508" s="291" t="s">
        <v>1030</v>
      </c>
      <c r="D8508" s="1" t="s">
        <v>837</v>
      </c>
      <c r="E8508" s="1">
        <v>25.9</v>
      </c>
    </row>
    <row r="8509" spans="1:5" x14ac:dyDescent="0.25">
      <c r="A8509" t="s">
        <v>834</v>
      </c>
      <c r="B8509" s="1" t="s">
        <v>1048</v>
      </c>
      <c r="C8509" s="291" t="s">
        <v>1031</v>
      </c>
      <c r="D8509" s="1" t="s">
        <v>837</v>
      </c>
      <c r="E8509" s="1">
        <v>21.85</v>
      </c>
    </row>
    <row r="8510" spans="1:5" x14ac:dyDescent="0.25">
      <c r="A8510" t="s">
        <v>834</v>
      </c>
      <c r="B8510" s="1" t="s">
        <v>1048</v>
      </c>
      <c r="C8510" s="291" t="s">
        <v>926</v>
      </c>
      <c r="D8510" s="1">
        <v>0</v>
      </c>
    </row>
    <row r="8511" spans="1:5" x14ac:dyDescent="0.25">
      <c r="A8511" t="s">
        <v>834</v>
      </c>
      <c r="B8511" s="1" t="s">
        <v>1048</v>
      </c>
      <c r="C8511" s="291" t="s">
        <v>927</v>
      </c>
      <c r="D8511" s="1">
        <v>0</v>
      </c>
    </row>
    <row r="8512" spans="1:5" x14ac:dyDescent="0.25">
      <c r="A8512" t="s">
        <v>834</v>
      </c>
      <c r="B8512" s="1" t="s">
        <v>1048</v>
      </c>
      <c r="C8512" s="291" t="s">
        <v>928</v>
      </c>
      <c r="D8512" s="1">
        <v>0</v>
      </c>
    </row>
    <row r="8513" spans="1:5" x14ac:dyDescent="0.25">
      <c r="A8513" t="s">
        <v>834</v>
      </c>
      <c r="B8513" s="1" t="s">
        <v>1048</v>
      </c>
      <c r="C8513" s="291" t="s">
        <v>929</v>
      </c>
      <c r="D8513" s="1">
        <v>0</v>
      </c>
    </row>
    <row r="8514" spans="1:5" x14ac:dyDescent="0.25">
      <c r="A8514" t="s">
        <v>834</v>
      </c>
      <c r="B8514" s="1" t="s">
        <v>1048</v>
      </c>
      <c r="C8514" s="291" t="s">
        <v>930</v>
      </c>
      <c r="D8514" s="1">
        <v>0</v>
      </c>
    </row>
    <row r="8515" spans="1:5" x14ac:dyDescent="0.25">
      <c r="A8515" t="s">
        <v>834</v>
      </c>
      <c r="B8515" s="1" t="s">
        <v>1048</v>
      </c>
      <c r="C8515" s="291" t="s">
        <v>931</v>
      </c>
      <c r="D8515" s="1">
        <v>0</v>
      </c>
    </row>
    <row r="8516" spans="1:5" x14ac:dyDescent="0.25">
      <c r="A8516" t="s">
        <v>834</v>
      </c>
      <c r="B8516" s="1" t="s">
        <v>1048</v>
      </c>
      <c r="C8516" s="291" t="s">
        <v>932</v>
      </c>
      <c r="D8516" s="1" t="s">
        <v>837</v>
      </c>
      <c r="E8516" s="1">
        <v>18.8</v>
      </c>
    </row>
    <row r="8517" spans="1:5" x14ac:dyDescent="0.25">
      <c r="A8517" t="s">
        <v>834</v>
      </c>
      <c r="B8517" s="1" t="s">
        <v>1048</v>
      </c>
      <c r="C8517" s="291" t="s">
        <v>933</v>
      </c>
      <c r="D8517" s="1" t="s">
        <v>837</v>
      </c>
      <c r="E8517" s="1">
        <v>18.5</v>
      </c>
    </row>
    <row r="8518" spans="1:5" x14ac:dyDescent="0.25">
      <c r="A8518" t="s">
        <v>834</v>
      </c>
      <c r="B8518" s="1" t="s">
        <v>1048</v>
      </c>
      <c r="C8518" s="291" t="s">
        <v>934</v>
      </c>
      <c r="D8518" s="1" t="s">
        <v>837</v>
      </c>
      <c r="E8518" s="1">
        <v>20.399999999999999</v>
      </c>
    </row>
    <row r="8519" spans="1:5" x14ac:dyDescent="0.25">
      <c r="A8519" t="s">
        <v>834</v>
      </c>
      <c r="B8519" s="1" t="s">
        <v>1048</v>
      </c>
      <c r="C8519" s="291" t="s">
        <v>935</v>
      </c>
      <c r="D8519" s="1" t="s">
        <v>837</v>
      </c>
      <c r="E8519" s="1">
        <v>19.100000000000001</v>
      </c>
    </row>
    <row r="8520" spans="1:5" x14ac:dyDescent="0.25">
      <c r="A8520" t="s">
        <v>834</v>
      </c>
      <c r="B8520" s="1" t="s">
        <v>1048</v>
      </c>
      <c r="C8520" s="291" t="s">
        <v>936</v>
      </c>
      <c r="D8520" s="1" t="s">
        <v>837</v>
      </c>
      <c r="E8520" s="1">
        <v>18</v>
      </c>
    </row>
    <row r="8521" spans="1:5" x14ac:dyDescent="0.25">
      <c r="A8521" t="s">
        <v>834</v>
      </c>
      <c r="B8521" s="1" t="s">
        <v>1048</v>
      </c>
      <c r="C8521" s="291" t="s">
        <v>937</v>
      </c>
      <c r="D8521" s="1" t="s">
        <v>837</v>
      </c>
      <c r="E8521" s="1">
        <v>17.899999999999999</v>
      </c>
    </row>
    <row r="8522" spans="1:5" x14ac:dyDescent="0.25">
      <c r="A8522" t="s">
        <v>834</v>
      </c>
      <c r="B8522" s="1" t="s">
        <v>1048</v>
      </c>
      <c r="C8522" s="291" t="s">
        <v>1032</v>
      </c>
      <c r="D8522" s="1" t="s">
        <v>837</v>
      </c>
      <c r="E8522" s="1">
        <v>21.58</v>
      </c>
    </row>
    <row r="8523" spans="1:5" x14ac:dyDescent="0.25">
      <c r="A8523" t="s">
        <v>834</v>
      </c>
      <c r="B8523" s="1" t="s">
        <v>1048</v>
      </c>
      <c r="C8523" s="291" t="s">
        <v>1033</v>
      </c>
      <c r="D8523" s="1" t="s">
        <v>837</v>
      </c>
      <c r="E8523" s="1">
        <v>24.6</v>
      </c>
    </row>
    <row r="8524" spans="1:5" x14ac:dyDescent="0.25">
      <c r="A8524" t="s">
        <v>834</v>
      </c>
      <c r="B8524" s="1" t="s">
        <v>1048</v>
      </c>
      <c r="C8524" s="291" t="s">
        <v>1034</v>
      </c>
      <c r="D8524" s="1" t="s">
        <v>837</v>
      </c>
      <c r="E8524" s="1">
        <v>25.65</v>
      </c>
    </row>
    <row r="8525" spans="1:5" x14ac:dyDescent="0.25">
      <c r="A8525" t="s">
        <v>834</v>
      </c>
      <c r="B8525" s="1" t="s">
        <v>1048</v>
      </c>
      <c r="C8525" s="291" t="s">
        <v>1035</v>
      </c>
      <c r="D8525" s="1" t="s">
        <v>837</v>
      </c>
      <c r="E8525" s="1">
        <v>26.28</v>
      </c>
    </row>
    <row r="8526" spans="1:5" x14ac:dyDescent="0.25">
      <c r="A8526" t="s">
        <v>834</v>
      </c>
      <c r="B8526" s="1" t="s">
        <v>1048</v>
      </c>
      <c r="C8526" s="291" t="s">
        <v>938</v>
      </c>
      <c r="D8526" s="1">
        <v>0</v>
      </c>
    </row>
    <row r="8527" spans="1:5" x14ac:dyDescent="0.25">
      <c r="A8527" t="s">
        <v>834</v>
      </c>
      <c r="B8527" s="1" t="s">
        <v>1048</v>
      </c>
      <c r="C8527" s="291" t="s">
        <v>939</v>
      </c>
      <c r="D8527" s="1">
        <v>0</v>
      </c>
    </row>
    <row r="8528" spans="1:5" x14ac:dyDescent="0.25">
      <c r="A8528" t="s">
        <v>834</v>
      </c>
      <c r="B8528" s="1" t="s">
        <v>1048</v>
      </c>
      <c r="C8528" s="291" t="s">
        <v>940</v>
      </c>
      <c r="D8528" s="1">
        <v>0</v>
      </c>
    </row>
    <row r="8529" spans="1:5" x14ac:dyDescent="0.25">
      <c r="A8529" t="s">
        <v>834</v>
      </c>
      <c r="B8529" s="1" t="s">
        <v>1048</v>
      </c>
      <c r="C8529" s="291" t="s">
        <v>941</v>
      </c>
      <c r="D8529" s="1">
        <v>0</v>
      </c>
    </row>
    <row r="8530" spans="1:5" x14ac:dyDescent="0.25">
      <c r="A8530" t="s">
        <v>834</v>
      </c>
      <c r="B8530" s="1" t="s">
        <v>1048</v>
      </c>
      <c r="C8530" s="291" t="s">
        <v>942</v>
      </c>
      <c r="D8530" s="1">
        <v>0</v>
      </c>
    </row>
    <row r="8531" spans="1:5" x14ac:dyDescent="0.25">
      <c r="A8531" t="s">
        <v>834</v>
      </c>
      <c r="B8531" s="1" t="s">
        <v>1048</v>
      </c>
      <c r="C8531" s="291" t="s">
        <v>943</v>
      </c>
      <c r="D8531" s="1">
        <v>0</v>
      </c>
    </row>
    <row r="8532" spans="1:5" x14ac:dyDescent="0.25">
      <c r="A8532" t="s">
        <v>834</v>
      </c>
      <c r="B8532" s="1" t="s">
        <v>1048</v>
      </c>
      <c r="C8532" s="291" t="s">
        <v>944</v>
      </c>
      <c r="D8532" s="1" t="s">
        <v>837</v>
      </c>
      <c r="E8532" s="1">
        <v>26</v>
      </c>
    </row>
    <row r="8533" spans="1:5" x14ac:dyDescent="0.25">
      <c r="A8533" t="s">
        <v>834</v>
      </c>
      <c r="B8533" s="1" t="s">
        <v>1048</v>
      </c>
      <c r="C8533" s="291" t="s">
        <v>945</v>
      </c>
      <c r="D8533" s="1" t="s">
        <v>837</v>
      </c>
      <c r="E8533" s="1">
        <v>25</v>
      </c>
    </row>
    <row r="8534" spans="1:5" x14ac:dyDescent="0.25">
      <c r="A8534" t="s">
        <v>834</v>
      </c>
      <c r="B8534" s="1" t="s">
        <v>1048</v>
      </c>
      <c r="C8534" s="291" t="s">
        <v>946</v>
      </c>
      <c r="D8534" s="1" t="s">
        <v>837</v>
      </c>
      <c r="E8534" s="1">
        <v>25.3</v>
      </c>
    </row>
    <row r="8535" spans="1:5" x14ac:dyDescent="0.25">
      <c r="A8535" t="s">
        <v>834</v>
      </c>
      <c r="B8535" s="1" t="s">
        <v>1048</v>
      </c>
      <c r="C8535" s="291" t="s">
        <v>947</v>
      </c>
      <c r="D8535" s="1" t="s">
        <v>837</v>
      </c>
      <c r="E8535" s="1">
        <v>28.4</v>
      </c>
    </row>
    <row r="8536" spans="1:5" x14ac:dyDescent="0.25">
      <c r="A8536" t="s">
        <v>834</v>
      </c>
      <c r="B8536" s="1" t="s">
        <v>1048</v>
      </c>
      <c r="C8536" s="291" t="s">
        <v>948</v>
      </c>
      <c r="D8536" s="1" t="s">
        <v>837</v>
      </c>
      <c r="E8536" s="1">
        <v>21.6</v>
      </c>
    </row>
    <row r="8537" spans="1:5" x14ac:dyDescent="0.25">
      <c r="A8537" t="s">
        <v>834</v>
      </c>
      <c r="B8537" s="1" t="s">
        <v>1048</v>
      </c>
      <c r="C8537" s="291" t="s">
        <v>949</v>
      </c>
      <c r="D8537" s="1" t="s">
        <v>837</v>
      </c>
      <c r="E8537" s="1">
        <v>18.899999999999999</v>
      </c>
    </row>
    <row r="8538" spans="1:5" x14ac:dyDescent="0.25">
      <c r="A8538" t="s">
        <v>834</v>
      </c>
      <c r="B8538" s="1" t="s">
        <v>1048</v>
      </c>
      <c r="C8538" s="291" t="s">
        <v>1036</v>
      </c>
      <c r="D8538" s="1" t="s">
        <v>837</v>
      </c>
      <c r="E8538" s="1">
        <v>29.48</v>
      </c>
    </row>
    <row r="8539" spans="1:5" x14ac:dyDescent="0.25">
      <c r="A8539" t="s">
        <v>834</v>
      </c>
      <c r="B8539" s="1" t="s">
        <v>1048</v>
      </c>
      <c r="C8539" s="291" t="s">
        <v>1037</v>
      </c>
      <c r="D8539" s="1" t="s">
        <v>837</v>
      </c>
      <c r="E8539" s="1">
        <v>28.6</v>
      </c>
    </row>
    <row r="8540" spans="1:5" x14ac:dyDescent="0.25">
      <c r="A8540" t="s">
        <v>834</v>
      </c>
      <c r="B8540" s="1" t="s">
        <v>1048</v>
      </c>
      <c r="C8540" s="291" t="s">
        <v>1038</v>
      </c>
      <c r="D8540" s="1" t="s">
        <v>837</v>
      </c>
      <c r="E8540" s="1">
        <v>28.99</v>
      </c>
    </row>
    <row r="8541" spans="1:5" x14ac:dyDescent="0.25">
      <c r="A8541" t="s">
        <v>834</v>
      </c>
      <c r="B8541" s="1" t="s">
        <v>1048</v>
      </c>
      <c r="C8541" s="291" t="s">
        <v>1039</v>
      </c>
      <c r="D8541" s="1" t="s">
        <v>837</v>
      </c>
      <c r="E8541" s="1">
        <v>28.2</v>
      </c>
    </row>
    <row r="8542" spans="1:5" x14ac:dyDescent="0.25">
      <c r="A8542" t="s">
        <v>834</v>
      </c>
      <c r="B8542" s="1" t="s">
        <v>1048</v>
      </c>
      <c r="C8542" s="291" t="s">
        <v>950</v>
      </c>
      <c r="D8542" s="1">
        <v>0</v>
      </c>
    </row>
    <row r="8543" spans="1:5" x14ac:dyDescent="0.25">
      <c r="A8543" t="s">
        <v>834</v>
      </c>
      <c r="B8543" s="1" t="s">
        <v>1048</v>
      </c>
      <c r="C8543" s="291" t="s">
        <v>951</v>
      </c>
      <c r="D8543" s="1">
        <v>0</v>
      </c>
    </row>
    <row r="8544" spans="1:5" x14ac:dyDescent="0.25">
      <c r="A8544" t="s">
        <v>834</v>
      </c>
      <c r="B8544" s="1" t="s">
        <v>1048</v>
      </c>
      <c r="C8544" s="291" t="s">
        <v>952</v>
      </c>
      <c r="D8544" s="1">
        <v>0</v>
      </c>
    </row>
    <row r="8545" spans="1:5" x14ac:dyDescent="0.25">
      <c r="A8545" t="s">
        <v>834</v>
      </c>
      <c r="B8545" s="1" t="s">
        <v>1048</v>
      </c>
      <c r="C8545" s="291" t="s">
        <v>953</v>
      </c>
      <c r="D8545" s="1">
        <v>0</v>
      </c>
    </row>
    <row r="8546" spans="1:5" x14ac:dyDescent="0.25">
      <c r="A8546" t="s">
        <v>834</v>
      </c>
      <c r="B8546" s="1" t="s">
        <v>1048</v>
      </c>
      <c r="C8546" s="291" t="s">
        <v>954</v>
      </c>
      <c r="D8546" s="1">
        <v>0</v>
      </c>
    </row>
    <row r="8547" spans="1:5" x14ac:dyDescent="0.25">
      <c r="A8547" t="s">
        <v>834</v>
      </c>
      <c r="B8547" s="1" t="s">
        <v>1048</v>
      </c>
      <c r="C8547" s="291" t="s">
        <v>955</v>
      </c>
      <c r="D8547" s="1">
        <v>0</v>
      </c>
    </row>
    <row r="8548" spans="1:5" x14ac:dyDescent="0.25">
      <c r="A8548" t="s">
        <v>834</v>
      </c>
      <c r="B8548" s="1" t="s">
        <v>1048</v>
      </c>
      <c r="C8548" s="291" t="s">
        <v>956</v>
      </c>
      <c r="D8548" s="1" t="s">
        <v>837</v>
      </c>
      <c r="E8548" s="1">
        <v>27.2</v>
      </c>
    </row>
    <row r="8549" spans="1:5" x14ac:dyDescent="0.25">
      <c r="A8549" t="s">
        <v>834</v>
      </c>
      <c r="B8549" s="1" t="s">
        <v>1048</v>
      </c>
      <c r="C8549" s="291" t="s">
        <v>957</v>
      </c>
      <c r="D8549" s="1" t="s">
        <v>837</v>
      </c>
      <c r="E8549" s="1">
        <v>30.2</v>
      </c>
    </row>
    <row r="8550" spans="1:5" x14ac:dyDescent="0.25">
      <c r="A8550" t="s">
        <v>834</v>
      </c>
      <c r="B8550" s="1" t="s">
        <v>1048</v>
      </c>
      <c r="C8550" s="291" t="s">
        <v>958</v>
      </c>
      <c r="D8550" s="1" t="s">
        <v>837</v>
      </c>
      <c r="E8550" s="1">
        <v>27.8</v>
      </c>
    </row>
    <row r="8551" spans="1:5" x14ac:dyDescent="0.25">
      <c r="A8551" t="s">
        <v>834</v>
      </c>
      <c r="B8551" s="1" t="s">
        <v>1048</v>
      </c>
      <c r="C8551" s="291" t="s">
        <v>959</v>
      </c>
      <c r="D8551" s="1" t="s">
        <v>837</v>
      </c>
      <c r="E8551" s="1">
        <v>29.7</v>
      </c>
    </row>
    <row r="8552" spans="1:5" x14ac:dyDescent="0.25">
      <c r="A8552" t="s">
        <v>834</v>
      </c>
      <c r="B8552" s="1" t="s">
        <v>1048</v>
      </c>
      <c r="C8552" s="291" t="s">
        <v>960</v>
      </c>
      <c r="D8552" s="1" t="s">
        <v>837</v>
      </c>
      <c r="E8552" s="1">
        <v>28.5</v>
      </c>
    </row>
    <row r="8553" spans="1:5" x14ac:dyDescent="0.25">
      <c r="A8553" t="s">
        <v>834</v>
      </c>
      <c r="B8553" s="1" t="s">
        <v>1048</v>
      </c>
      <c r="C8553" s="291" t="s">
        <v>961</v>
      </c>
      <c r="D8553" s="1" t="s">
        <v>837</v>
      </c>
      <c r="E8553" s="1">
        <v>28.5</v>
      </c>
    </row>
    <row r="8554" spans="1:5" x14ac:dyDescent="0.25">
      <c r="A8554" t="s">
        <v>834</v>
      </c>
      <c r="B8554" s="1" t="s">
        <v>1048</v>
      </c>
      <c r="C8554" s="291" t="s">
        <v>926</v>
      </c>
      <c r="D8554" s="1">
        <v>0</v>
      </c>
    </row>
    <row r="8555" spans="1:5" x14ac:dyDescent="0.25">
      <c r="A8555" t="s">
        <v>834</v>
      </c>
      <c r="B8555" s="1" t="s">
        <v>1048</v>
      </c>
      <c r="C8555" s="291" t="s">
        <v>927</v>
      </c>
      <c r="D8555" s="1">
        <v>0</v>
      </c>
    </row>
    <row r="8556" spans="1:5" x14ac:dyDescent="0.25">
      <c r="A8556" t="s">
        <v>834</v>
      </c>
      <c r="B8556" s="1" t="s">
        <v>1048</v>
      </c>
      <c r="C8556" s="291" t="s">
        <v>928</v>
      </c>
      <c r="D8556" s="1">
        <v>0</v>
      </c>
    </row>
    <row r="8557" spans="1:5" x14ac:dyDescent="0.25">
      <c r="A8557" t="s">
        <v>834</v>
      </c>
      <c r="B8557" s="1" t="s">
        <v>1048</v>
      </c>
      <c r="C8557" s="291" t="s">
        <v>929</v>
      </c>
      <c r="D8557" s="1">
        <v>0</v>
      </c>
    </row>
    <row r="8558" spans="1:5" x14ac:dyDescent="0.25">
      <c r="A8558" t="s">
        <v>834</v>
      </c>
      <c r="B8558" s="1" t="s">
        <v>1048</v>
      </c>
      <c r="C8558" s="291" t="s">
        <v>930</v>
      </c>
      <c r="D8558" s="1">
        <v>0</v>
      </c>
    </row>
    <row r="8559" spans="1:5" x14ac:dyDescent="0.25">
      <c r="A8559" t="s">
        <v>834</v>
      </c>
      <c r="B8559" s="1" t="s">
        <v>1048</v>
      </c>
      <c r="C8559" s="291" t="s">
        <v>931</v>
      </c>
      <c r="D8559" s="1">
        <v>0</v>
      </c>
    </row>
    <row r="8560" spans="1:5" x14ac:dyDescent="0.25">
      <c r="A8560" t="s">
        <v>834</v>
      </c>
      <c r="B8560" s="1" t="s">
        <v>1048</v>
      </c>
      <c r="C8560" s="291" t="s">
        <v>932</v>
      </c>
      <c r="D8560" s="1" t="s">
        <v>837</v>
      </c>
      <c r="E8560" s="1">
        <v>18.8</v>
      </c>
    </row>
    <row r="8561" spans="1:5" x14ac:dyDescent="0.25">
      <c r="A8561" t="s">
        <v>834</v>
      </c>
      <c r="B8561" s="1" t="s">
        <v>1048</v>
      </c>
      <c r="C8561" s="291" t="s">
        <v>933</v>
      </c>
      <c r="D8561" s="1" t="s">
        <v>837</v>
      </c>
      <c r="E8561" s="1">
        <v>18.5</v>
      </c>
    </row>
    <row r="8562" spans="1:5" x14ac:dyDescent="0.25">
      <c r="A8562" t="s">
        <v>834</v>
      </c>
      <c r="B8562" s="1" t="s">
        <v>1048</v>
      </c>
      <c r="C8562" s="291" t="s">
        <v>934</v>
      </c>
      <c r="D8562" s="1" t="s">
        <v>837</v>
      </c>
      <c r="E8562" s="1">
        <v>20.399999999999999</v>
      </c>
    </row>
    <row r="8563" spans="1:5" x14ac:dyDescent="0.25">
      <c r="A8563" t="s">
        <v>834</v>
      </c>
      <c r="B8563" s="1" t="s">
        <v>1048</v>
      </c>
      <c r="C8563" s="291" t="s">
        <v>938</v>
      </c>
      <c r="D8563" s="1">
        <v>0</v>
      </c>
    </row>
    <row r="8564" spans="1:5" x14ac:dyDescent="0.25">
      <c r="A8564" t="s">
        <v>834</v>
      </c>
      <c r="B8564" s="1" t="s">
        <v>1048</v>
      </c>
      <c r="C8564" s="291" t="s">
        <v>939</v>
      </c>
      <c r="D8564" s="1">
        <v>0</v>
      </c>
    </row>
    <row r="8565" spans="1:5" x14ac:dyDescent="0.25">
      <c r="A8565" t="s">
        <v>834</v>
      </c>
      <c r="B8565" s="1" t="s">
        <v>1048</v>
      </c>
      <c r="C8565" s="291" t="s">
        <v>940</v>
      </c>
      <c r="D8565" s="1">
        <v>0</v>
      </c>
    </row>
    <row r="8566" spans="1:5" x14ac:dyDescent="0.25">
      <c r="A8566" t="s">
        <v>834</v>
      </c>
      <c r="B8566" s="1" t="s">
        <v>1048</v>
      </c>
      <c r="C8566" s="291" t="s">
        <v>941</v>
      </c>
      <c r="D8566" s="1">
        <v>0</v>
      </c>
    </row>
    <row r="8567" spans="1:5" x14ac:dyDescent="0.25">
      <c r="A8567" t="s">
        <v>834</v>
      </c>
      <c r="B8567" s="1" t="s">
        <v>1048</v>
      </c>
      <c r="C8567" s="291" t="s">
        <v>942</v>
      </c>
      <c r="D8567" s="1">
        <v>0</v>
      </c>
    </row>
    <row r="8568" spans="1:5" x14ac:dyDescent="0.25">
      <c r="A8568" t="s">
        <v>834</v>
      </c>
      <c r="B8568" s="1" t="s">
        <v>1048</v>
      </c>
      <c r="C8568" s="291" t="s">
        <v>943</v>
      </c>
      <c r="D8568" s="1">
        <v>0</v>
      </c>
    </row>
    <row r="8569" spans="1:5" x14ac:dyDescent="0.25">
      <c r="A8569" t="s">
        <v>834</v>
      </c>
      <c r="B8569" s="1" t="s">
        <v>1048</v>
      </c>
      <c r="C8569" s="291" t="s">
        <v>944</v>
      </c>
      <c r="D8569" s="1" t="s">
        <v>837</v>
      </c>
      <c r="E8569" s="1">
        <v>26</v>
      </c>
    </row>
    <row r="8570" spans="1:5" x14ac:dyDescent="0.25">
      <c r="A8570" t="s">
        <v>834</v>
      </c>
      <c r="B8570" s="1" t="s">
        <v>1048</v>
      </c>
      <c r="C8570" s="291" t="s">
        <v>945</v>
      </c>
      <c r="D8570" s="1" t="s">
        <v>837</v>
      </c>
      <c r="E8570" s="1">
        <v>25</v>
      </c>
    </row>
    <row r="8571" spans="1:5" x14ac:dyDescent="0.25">
      <c r="A8571" t="s">
        <v>834</v>
      </c>
      <c r="B8571" s="1" t="s">
        <v>1048</v>
      </c>
      <c r="C8571" s="291" t="s">
        <v>946</v>
      </c>
      <c r="D8571" s="1" t="s">
        <v>837</v>
      </c>
      <c r="E8571" s="1">
        <v>25.3</v>
      </c>
    </row>
    <row r="8572" spans="1:5" x14ac:dyDescent="0.25">
      <c r="A8572" t="s">
        <v>834</v>
      </c>
      <c r="B8572" s="1" t="s">
        <v>1048</v>
      </c>
      <c r="C8572" s="291" t="s">
        <v>950</v>
      </c>
      <c r="D8572" s="1">
        <v>0</v>
      </c>
    </row>
    <row r="8573" spans="1:5" x14ac:dyDescent="0.25">
      <c r="A8573" t="s">
        <v>834</v>
      </c>
      <c r="B8573" s="1" t="s">
        <v>1048</v>
      </c>
      <c r="C8573" s="291" t="s">
        <v>951</v>
      </c>
      <c r="D8573" s="1">
        <v>0</v>
      </c>
    </row>
    <row r="8574" spans="1:5" x14ac:dyDescent="0.25">
      <c r="A8574" t="s">
        <v>834</v>
      </c>
      <c r="B8574" s="1" t="s">
        <v>1048</v>
      </c>
      <c r="C8574" s="291" t="s">
        <v>952</v>
      </c>
      <c r="D8574" s="1">
        <v>0</v>
      </c>
    </row>
    <row r="8575" spans="1:5" x14ac:dyDescent="0.25">
      <c r="A8575" t="s">
        <v>834</v>
      </c>
      <c r="B8575" s="1" t="s">
        <v>1048</v>
      </c>
      <c r="C8575" s="291" t="s">
        <v>953</v>
      </c>
      <c r="D8575" s="1">
        <v>0</v>
      </c>
    </row>
    <row r="8576" spans="1:5" x14ac:dyDescent="0.25">
      <c r="A8576" t="s">
        <v>834</v>
      </c>
      <c r="B8576" s="1" t="s">
        <v>1048</v>
      </c>
      <c r="C8576" s="291" t="s">
        <v>954</v>
      </c>
      <c r="D8576" s="1">
        <v>0</v>
      </c>
    </row>
    <row r="8577" spans="1:5" x14ac:dyDescent="0.25">
      <c r="A8577" t="s">
        <v>834</v>
      </c>
      <c r="B8577" s="1" t="s">
        <v>1048</v>
      </c>
      <c r="C8577" s="291" t="s">
        <v>955</v>
      </c>
      <c r="D8577" s="1">
        <v>0</v>
      </c>
    </row>
    <row r="8578" spans="1:5" x14ac:dyDescent="0.25">
      <c r="A8578" t="s">
        <v>834</v>
      </c>
      <c r="B8578" s="1" t="s">
        <v>1048</v>
      </c>
      <c r="C8578" s="291" t="s">
        <v>956</v>
      </c>
      <c r="D8578" s="1" t="s">
        <v>837</v>
      </c>
      <c r="E8578" s="1">
        <v>27.2</v>
      </c>
    </row>
    <row r="8579" spans="1:5" x14ac:dyDescent="0.25">
      <c r="A8579" t="s">
        <v>834</v>
      </c>
      <c r="B8579" s="1" t="s">
        <v>1048</v>
      </c>
      <c r="C8579" s="291" t="s">
        <v>957</v>
      </c>
      <c r="D8579" s="1" t="s">
        <v>837</v>
      </c>
      <c r="E8579" s="1">
        <v>30.2</v>
      </c>
    </row>
    <row r="8580" spans="1:5" x14ac:dyDescent="0.25">
      <c r="A8580" t="s">
        <v>834</v>
      </c>
      <c r="B8580" s="1" t="s">
        <v>1048</v>
      </c>
      <c r="C8580" s="291" t="s">
        <v>958</v>
      </c>
      <c r="D8580" s="1" t="s">
        <v>837</v>
      </c>
      <c r="E8580" s="1">
        <v>27.8</v>
      </c>
    </row>
    <row r="8581" spans="1:5" x14ac:dyDescent="0.25">
      <c r="A8581" t="s">
        <v>834</v>
      </c>
      <c r="B8581" s="1" t="s">
        <v>1048</v>
      </c>
      <c r="C8581" s="291" t="s">
        <v>928</v>
      </c>
      <c r="D8581" s="1">
        <v>0</v>
      </c>
    </row>
    <row r="8582" spans="1:5" x14ac:dyDescent="0.25">
      <c r="A8582" t="s">
        <v>834</v>
      </c>
      <c r="B8582" s="1" t="s">
        <v>1048</v>
      </c>
      <c r="C8582" s="291" t="s">
        <v>929</v>
      </c>
      <c r="D8582" s="1">
        <v>0</v>
      </c>
    </row>
    <row r="8583" spans="1:5" x14ac:dyDescent="0.25">
      <c r="A8583" t="s">
        <v>834</v>
      </c>
      <c r="B8583" s="1" t="s">
        <v>1048</v>
      </c>
      <c r="C8583" s="291" t="s">
        <v>930</v>
      </c>
      <c r="D8583" s="1">
        <v>0</v>
      </c>
    </row>
    <row r="8584" spans="1:5" x14ac:dyDescent="0.25">
      <c r="A8584" t="s">
        <v>834</v>
      </c>
      <c r="B8584" s="1" t="s">
        <v>1048</v>
      </c>
      <c r="C8584" s="291" t="s">
        <v>931</v>
      </c>
      <c r="D8584" s="1">
        <v>0</v>
      </c>
    </row>
    <row r="8585" spans="1:5" x14ac:dyDescent="0.25">
      <c r="A8585" t="s">
        <v>834</v>
      </c>
      <c r="B8585" s="1" t="s">
        <v>1048</v>
      </c>
      <c r="C8585" s="291" t="s">
        <v>932</v>
      </c>
      <c r="D8585" s="1" t="s">
        <v>837</v>
      </c>
      <c r="E8585" s="1">
        <v>18.8</v>
      </c>
    </row>
    <row r="8586" spans="1:5" x14ac:dyDescent="0.25">
      <c r="A8586" t="s">
        <v>834</v>
      </c>
      <c r="B8586" s="1" t="s">
        <v>1048</v>
      </c>
      <c r="C8586" s="291" t="s">
        <v>933</v>
      </c>
      <c r="D8586" s="1" t="s">
        <v>837</v>
      </c>
      <c r="E8586" s="1">
        <v>18.5</v>
      </c>
    </row>
    <row r="8587" spans="1:5" x14ac:dyDescent="0.25">
      <c r="A8587" t="s">
        <v>834</v>
      </c>
      <c r="B8587" s="1" t="s">
        <v>1048</v>
      </c>
      <c r="C8587" s="291" t="s">
        <v>934</v>
      </c>
      <c r="D8587" s="1" t="s">
        <v>837</v>
      </c>
      <c r="E8587" s="1">
        <v>20.399999999999999</v>
      </c>
    </row>
    <row r="8588" spans="1:5" x14ac:dyDescent="0.25">
      <c r="A8588" t="s">
        <v>834</v>
      </c>
      <c r="B8588" s="1" t="s">
        <v>1048</v>
      </c>
      <c r="C8588" s="291" t="s">
        <v>938</v>
      </c>
      <c r="D8588" s="1">
        <v>0</v>
      </c>
    </row>
    <row r="8589" spans="1:5" x14ac:dyDescent="0.25">
      <c r="A8589" t="s">
        <v>834</v>
      </c>
      <c r="B8589" s="1" t="s">
        <v>1048</v>
      </c>
      <c r="C8589" s="291" t="s">
        <v>939</v>
      </c>
      <c r="D8589" s="1">
        <v>0</v>
      </c>
    </row>
    <row r="8590" spans="1:5" x14ac:dyDescent="0.25">
      <c r="A8590" t="s">
        <v>834</v>
      </c>
      <c r="B8590" s="1" t="s">
        <v>1048</v>
      </c>
      <c r="C8590" s="291" t="s">
        <v>940</v>
      </c>
      <c r="D8590" s="1">
        <v>0</v>
      </c>
    </row>
    <row r="8591" spans="1:5" x14ac:dyDescent="0.25">
      <c r="A8591" t="s">
        <v>834</v>
      </c>
      <c r="B8591" s="1" t="s">
        <v>1048</v>
      </c>
      <c r="C8591" s="291" t="s">
        <v>941</v>
      </c>
      <c r="D8591" s="1">
        <v>0</v>
      </c>
    </row>
    <row r="8592" spans="1:5" x14ac:dyDescent="0.25">
      <c r="A8592" t="s">
        <v>834</v>
      </c>
      <c r="B8592" s="1" t="s">
        <v>1048</v>
      </c>
      <c r="C8592" s="291" t="s">
        <v>942</v>
      </c>
      <c r="D8592" s="1">
        <v>0</v>
      </c>
    </row>
    <row r="8593" spans="1:5" x14ac:dyDescent="0.25">
      <c r="A8593" t="s">
        <v>834</v>
      </c>
      <c r="B8593" s="1" t="s">
        <v>1048</v>
      </c>
      <c r="C8593" s="291" t="s">
        <v>943</v>
      </c>
      <c r="D8593" s="1">
        <v>0</v>
      </c>
    </row>
    <row r="8594" spans="1:5" x14ac:dyDescent="0.25">
      <c r="A8594" t="s">
        <v>834</v>
      </c>
      <c r="B8594" s="1" t="s">
        <v>1048</v>
      </c>
      <c r="C8594" s="291" t="s">
        <v>944</v>
      </c>
      <c r="D8594" s="1" t="s">
        <v>837</v>
      </c>
      <c r="E8594" s="1">
        <v>26</v>
      </c>
    </row>
    <row r="8595" spans="1:5" x14ac:dyDescent="0.25">
      <c r="A8595" t="s">
        <v>834</v>
      </c>
      <c r="B8595" s="1" t="s">
        <v>1048</v>
      </c>
      <c r="C8595" s="291" t="s">
        <v>945</v>
      </c>
      <c r="D8595" s="1" t="s">
        <v>837</v>
      </c>
      <c r="E8595" s="1">
        <v>25</v>
      </c>
    </row>
    <row r="8596" spans="1:5" x14ac:dyDescent="0.25">
      <c r="A8596" t="s">
        <v>834</v>
      </c>
      <c r="B8596" s="1" t="s">
        <v>1048</v>
      </c>
      <c r="C8596" s="291" t="s">
        <v>946</v>
      </c>
      <c r="D8596" s="1" t="s">
        <v>837</v>
      </c>
      <c r="E8596" s="1">
        <v>25.3</v>
      </c>
    </row>
    <row r="8597" spans="1:5" x14ac:dyDescent="0.25">
      <c r="A8597" t="s">
        <v>834</v>
      </c>
      <c r="B8597" s="1" t="s">
        <v>1048</v>
      </c>
      <c r="C8597" s="291" t="s">
        <v>950</v>
      </c>
      <c r="D8597" s="1">
        <v>0</v>
      </c>
    </row>
    <row r="8598" spans="1:5" x14ac:dyDescent="0.25">
      <c r="A8598" t="s">
        <v>834</v>
      </c>
      <c r="B8598" s="1" t="s">
        <v>1048</v>
      </c>
      <c r="C8598" s="291" t="s">
        <v>951</v>
      </c>
      <c r="D8598" s="1">
        <v>0</v>
      </c>
    </row>
    <row r="8599" spans="1:5" x14ac:dyDescent="0.25">
      <c r="A8599" t="s">
        <v>834</v>
      </c>
      <c r="B8599" s="1" t="s">
        <v>1048</v>
      </c>
      <c r="C8599" s="291" t="s">
        <v>952</v>
      </c>
      <c r="D8599" s="1">
        <v>0</v>
      </c>
    </row>
    <row r="8600" spans="1:5" x14ac:dyDescent="0.25">
      <c r="A8600" t="s">
        <v>834</v>
      </c>
      <c r="B8600" s="1" t="s">
        <v>1048</v>
      </c>
      <c r="C8600" s="291" t="s">
        <v>953</v>
      </c>
      <c r="D8600" s="1">
        <v>0</v>
      </c>
    </row>
    <row r="8601" spans="1:5" x14ac:dyDescent="0.25">
      <c r="A8601" t="s">
        <v>834</v>
      </c>
      <c r="B8601" s="1" t="s">
        <v>1048</v>
      </c>
      <c r="C8601" s="291" t="s">
        <v>954</v>
      </c>
      <c r="D8601" s="1">
        <v>0</v>
      </c>
    </row>
    <row r="8602" spans="1:5" x14ac:dyDescent="0.25">
      <c r="A8602" t="s">
        <v>834</v>
      </c>
      <c r="B8602" s="1" t="s">
        <v>1048</v>
      </c>
      <c r="C8602" s="291" t="s">
        <v>955</v>
      </c>
      <c r="D8602" s="1">
        <v>0</v>
      </c>
    </row>
    <row r="8603" spans="1:5" x14ac:dyDescent="0.25">
      <c r="A8603" t="s">
        <v>834</v>
      </c>
      <c r="B8603" s="1" t="s">
        <v>1048</v>
      </c>
      <c r="C8603" s="291" t="s">
        <v>956</v>
      </c>
      <c r="D8603" s="1" t="s">
        <v>837</v>
      </c>
      <c r="E8603" s="1">
        <v>27.2</v>
      </c>
    </row>
    <row r="8604" spans="1:5" x14ac:dyDescent="0.25">
      <c r="A8604" t="s">
        <v>834</v>
      </c>
      <c r="B8604" s="1" t="s">
        <v>1048</v>
      </c>
      <c r="C8604" s="291" t="s">
        <v>957</v>
      </c>
      <c r="D8604" s="1" t="s">
        <v>837</v>
      </c>
      <c r="E8604" s="1">
        <v>30.2</v>
      </c>
    </row>
    <row r="8605" spans="1:5" x14ac:dyDescent="0.25">
      <c r="A8605" t="s">
        <v>834</v>
      </c>
      <c r="B8605" s="1" t="s">
        <v>1048</v>
      </c>
      <c r="C8605" s="291" t="s">
        <v>958</v>
      </c>
      <c r="D8605" s="1" t="s">
        <v>837</v>
      </c>
      <c r="E8605" s="1">
        <v>27.8</v>
      </c>
    </row>
    <row r="8606" spans="1:5" x14ac:dyDescent="0.25">
      <c r="A8606" t="s">
        <v>834</v>
      </c>
      <c r="B8606" s="1" t="s">
        <v>1048</v>
      </c>
      <c r="C8606" s="291" t="s">
        <v>906</v>
      </c>
      <c r="D8606" s="1">
        <v>0</v>
      </c>
    </row>
    <row r="8607" spans="1:5" x14ac:dyDescent="0.25">
      <c r="A8607" t="s">
        <v>834</v>
      </c>
      <c r="B8607" s="1" t="s">
        <v>1048</v>
      </c>
      <c r="C8607" s="291" t="s">
        <v>907</v>
      </c>
      <c r="D8607" s="1">
        <v>0</v>
      </c>
    </row>
    <row r="8608" spans="1:5" x14ac:dyDescent="0.25">
      <c r="A8608" t="s">
        <v>834</v>
      </c>
      <c r="B8608" s="1" t="s">
        <v>1048</v>
      </c>
      <c r="C8608" s="291" t="s">
        <v>908</v>
      </c>
      <c r="D8608" s="1">
        <v>0</v>
      </c>
    </row>
    <row r="8609" spans="1:5" x14ac:dyDescent="0.25">
      <c r="A8609" t="s">
        <v>834</v>
      </c>
      <c r="B8609" s="1" t="s">
        <v>1048</v>
      </c>
      <c r="C8609" s="291" t="s">
        <v>909</v>
      </c>
      <c r="D8609" s="1">
        <v>0</v>
      </c>
    </row>
    <row r="8610" spans="1:5" x14ac:dyDescent="0.25">
      <c r="A8610" t="s">
        <v>834</v>
      </c>
      <c r="B8610" s="1" t="s">
        <v>1048</v>
      </c>
      <c r="C8610" s="291" t="s">
        <v>910</v>
      </c>
      <c r="D8610" s="1" t="s">
        <v>837</v>
      </c>
      <c r="E8610" s="1">
        <v>9.1999999999999993</v>
      </c>
    </row>
    <row r="8611" spans="1:5" x14ac:dyDescent="0.25">
      <c r="A8611" t="s">
        <v>834</v>
      </c>
      <c r="B8611" s="1" t="s">
        <v>1048</v>
      </c>
      <c r="C8611" s="291" t="s">
        <v>911</v>
      </c>
      <c r="D8611" s="1" t="s">
        <v>837</v>
      </c>
      <c r="E8611" s="1">
        <v>9.3000000000000007</v>
      </c>
    </row>
    <row r="8612" spans="1:5" x14ac:dyDescent="0.25">
      <c r="A8612" t="s">
        <v>834</v>
      </c>
      <c r="B8612" s="1" t="s">
        <v>1048</v>
      </c>
      <c r="C8612" s="291" t="s">
        <v>912</v>
      </c>
      <c r="D8612" s="1" t="s">
        <v>837</v>
      </c>
      <c r="E8612" s="1">
        <v>11.5</v>
      </c>
    </row>
    <row r="8613" spans="1:5" x14ac:dyDescent="0.25">
      <c r="A8613" t="s">
        <v>834</v>
      </c>
      <c r="B8613" s="1" t="s">
        <v>1048</v>
      </c>
      <c r="C8613" s="291" t="s">
        <v>914</v>
      </c>
      <c r="D8613" s="1">
        <v>0</v>
      </c>
    </row>
    <row r="8614" spans="1:5" x14ac:dyDescent="0.25">
      <c r="A8614" t="s">
        <v>834</v>
      </c>
      <c r="B8614" s="1" t="s">
        <v>1048</v>
      </c>
      <c r="C8614" s="291" t="s">
        <v>915</v>
      </c>
      <c r="D8614" s="1">
        <v>0</v>
      </c>
    </row>
    <row r="8615" spans="1:5" x14ac:dyDescent="0.25">
      <c r="A8615" t="s">
        <v>834</v>
      </c>
      <c r="B8615" s="1" t="s">
        <v>1048</v>
      </c>
      <c r="C8615" s="291" t="s">
        <v>916</v>
      </c>
      <c r="D8615" s="1">
        <v>0</v>
      </c>
    </row>
    <row r="8616" spans="1:5" x14ac:dyDescent="0.25">
      <c r="A8616" t="s">
        <v>834</v>
      </c>
      <c r="B8616" s="1" t="s">
        <v>1048</v>
      </c>
      <c r="C8616" s="291" t="s">
        <v>917</v>
      </c>
      <c r="D8616" s="1">
        <v>0</v>
      </c>
    </row>
    <row r="8617" spans="1:5" x14ac:dyDescent="0.25">
      <c r="A8617" t="s">
        <v>834</v>
      </c>
      <c r="B8617" s="1" t="s">
        <v>1048</v>
      </c>
      <c r="C8617" s="291" t="s">
        <v>918</v>
      </c>
      <c r="D8617" s="1">
        <v>0</v>
      </c>
    </row>
    <row r="8618" spans="1:5" x14ac:dyDescent="0.25">
      <c r="A8618" t="s">
        <v>834</v>
      </c>
      <c r="B8618" s="1" t="s">
        <v>1048</v>
      </c>
      <c r="C8618" s="291" t="s">
        <v>919</v>
      </c>
      <c r="D8618" s="1">
        <v>0</v>
      </c>
    </row>
    <row r="8619" spans="1:5" x14ac:dyDescent="0.25">
      <c r="A8619" t="s">
        <v>834</v>
      </c>
      <c r="B8619" s="1" t="s">
        <v>1048</v>
      </c>
      <c r="C8619" s="291" t="s">
        <v>920</v>
      </c>
      <c r="D8619" s="1" t="s">
        <v>837</v>
      </c>
      <c r="E8619" s="1">
        <v>13.6</v>
      </c>
    </row>
    <row r="8620" spans="1:5" x14ac:dyDescent="0.25">
      <c r="A8620" t="s">
        <v>834</v>
      </c>
      <c r="B8620" s="1" t="s">
        <v>1048</v>
      </c>
      <c r="C8620" s="291" t="s">
        <v>921</v>
      </c>
      <c r="D8620" s="1" t="s">
        <v>837</v>
      </c>
      <c r="E8620" s="1">
        <v>14.1</v>
      </c>
    </row>
    <row r="8621" spans="1:5" x14ac:dyDescent="0.25">
      <c r="A8621" t="s">
        <v>834</v>
      </c>
      <c r="B8621" s="1" t="s">
        <v>1048</v>
      </c>
      <c r="C8621" s="291" t="s">
        <v>922</v>
      </c>
      <c r="D8621" s="1" t="s">
        <v>837</v>
      </c>
      <c r="E8621" s="1">
        <v>14.3</v>
      </c>
    </row>
    <row r="8622" spans="1:5" x14ac:dyDescent="0.25">
      <c r="A8622" t="s">
        <v>834</v>
      </c>
      <c r="B8622" s="1" t="s">
        <v>1048</v>
      </c>
      <c r="C8622" s="291" t="s">
        <v>926</v>
      </c>
      <c r="D8622" s="1">
        <v>0</v>
      </c>
    </row>
    <row r="8623" spans="1:5" x14ac:dyDescent="0.25">
      <c r="A8623" t="s">
        <v>834</v>
      </c>
      <c r="B8623" s="1" t="s">
        <v>1048</v>
      </c>
      <c r="C8623" s="291" t="s">
        <v>927</v>
      </c>
      <c r="D8623" s="1">
        <v>0</v>
      </c>
    </row>
    <row r="8624" spans="1:5" x14ac:dyDescent="0.25">
      <c r="A8624" t="s">
        <v>834</v>
      </c>
      <c r="B8624" s="1" t="s">
        <v>1048</v>
      </c>
      <c r="C8624" s="291" t="s">
        <v>928</v>
      </c>
      <c r="D8624" s="1">
        <v>0</v>
      </c>
    </row>
    <row r="8625" spans="1:5" x14ac:dyDescent="0.25">
      <c r="A8625" t="s">
        <v>834</v>
      </c>
      <c r="B8625" s="1" t="s">
        <v>1048</v>
      </c>
      <c r="C8625" s="291" t="s">
        <v>929</v>
      </c>
      <c r="D8625" s="1">
        <v>0</v>
      </c>
    </row>
    <row r="8626" spans="1:5" x14ac:dyDescent="0.25">
      <c r="A8626" t="s">
        <v>834</v>
      </c>
      <c r="B8626" s="1" t="s">
        <v>1048</v>
      </c>
      <c r="C8626" s="291" t="s">
        <v>930</v>
      </c>
      <c r="D8626" s="1">
        <v>0</v>
      </c>
    </row>
    <row r="8627" spans="1:5" x14ac:dyDescent="0.25">
      <c r="A8627" t="s">
        <v>834</v>
      </c>
      <c r="B8627" s="1" t="s">
        <v>1048</v>
      </c>
      <c r="C8627" s="291" t="s">
        <v>931</v>
      </c>
      <c r="D8627" s="1">
        <v>0</v>
      </c>
    </row>
    <row r="8628" spans="1:5" x14ac:dyDescent="0.25">
      <c r="A8628" t="s">
        <v>834</v>
      </c>
      <c r="B8628" s="1" t="s">
        <v>1048</v>
      </c>
      <c r="C8628" s="291" t="s">
        <v>932</v>
      </c>
      <c r="D8628" s="1" t="s">
        <v>837</v>
      </c>
      <c r="E8628" s="1">
        <v>18.8</v>
      </c>
    </row>
    <row r="8629" spans="1:5" x14ac:dyDescent="0.25">
      <c r="A8629" t="s">
        <v>834</v>
      </c>
      <c r="B8629" s="1" t="s">
        <v>1048</v>
      </c>
      <c r="C8629" s="291" t="s">
        <v>933</v>
      </c>
      <c r="D8629" s="1" t="s">
        <v>837</v>
      </c>
      <c r="E8629" s="1">
        <v>18.5</v>
      </c>
    </row>
    <row r="8630" spans="1:5" x14ac:dyDescent="0.25">
      <c r="A8630" t="s">
        <v>834</v>
      </c>
      <c r="B8630" s="1" t="s">
        <v>1048</v>
      </c>
      <c r="C8630" s="291" t="s">
        <v>934</v>
      </c>
      <c r="D8630" s="1" t="s">
        <v>837</v>
      </c>
      <c r="E8630" s="1">
        <v>20.399999999999999</v>
      </c>
    </row>
    <row r="8631" spans="1:5" x14ac:dyDescent="0.25">
      <c r="A8631" t="s">
        <v>834</v>
      </c>
      <c r="B8631" s="1" t="s">
        <v>1048</v>
      </c>
      <c r="C8631" s="291" t="s">
        <v>938</v>
      </c>
      <c r="D8631" s="1">
        <v>0</v>
      </c>
    </row>
    <row r="8632" spans="1:5" x14ac:dyDescent="0.25">
      <c r="A8632" t="s">
        <v>834</v>
      </c>
      <c r="B8632" s="1" t="s">
        <v>1048</v>
      </c>
      <c r="C8632" s="291" t="s">
        <v>939</v>
      </c>
      <c r="D8632" s="1">
        <v>0</v>
      </c>
    </row>
    <row r="8633" spans="1:5" x14ac:dyDescent="0.25">
      <c r="A8633" t="s">
        <v>834</v>
      </c>
      <c r="B8633" s="1" t="s">
        <v>1048</v>
      </c>
      <c r="C8633" s="291" t="s">
        <v>940</v>
      </c>
      <c r="D8633" s="1">
        <v>0</v>
      </c>
    </row>
    <row r="8634" spans="1:5" x14ac:dyDescent="0.25">
      <c r="A8634" t="s">
        <v>834</v>
      </c>
      <c r="B8634" s="1" t="s">
        <v>1048</v>
      </c>
      <c r="C8634" s="291" t="s">
        <v>941</v>
      </c>
      <c r="D8634" s="1">
        <v>0</v>
      </c>
    </row>
    <row r="8635" spans="1:5" x14ac:dyDescent="0.25">
      <c r="A8635" t="s">
        <v>834</v>
      </c>
      <c r="B8635" s="1" t="s">
        <v>1048</v>
      </c>
      <c r="C8635" s="291" t="s">
        <v>942</v>
      </c>
      <c r="D8635" s="1">
        <v>0</v>
      </c>
    </row>
    <row r="8636" spans="1:5" x14ac:dyDescent="0.25">
      <c r="A8636" t="s">
        <v>834</v>
      </c>
      <c r="B8636" s="1" t="s">
        <v>1048</v>
      </c>
      <c r="C8636" s="291" t="s">
        <v>943</v>
      </c>
      <c r="D8636" s="1">
        <v>0</v>
      </c>
    </row>
    <row r="8637" spans="1:5" x14ac:dyDescent="0.25">
      <c r="A8637" t="s">
        <v>834</v>
      </c>
      <c r="B8637" s="1" t="s">
        <v>1048</v>
      </c>
      <c r="C8637" s="291" t="s">
        <v>944</v>
      </c>
      <c r="D8637" s="1" t="s">
        <v>837</v>
      </c>
      <c r="E8637" s="1">
        <v>26</v>
      </c>
    </row>
    <row r="8638" spans="1:5" x14ac:dyDescent="0.25">
      <c r="A8638" t="s">
        <v>834</v>
      </c>
      <c r="B8638" s="1" t="s">
        <v>1048</v>
      </c>
      <c r="C8638" s="291" t="s">
        <v>945</v>
      </c>
      <c r="D8638" s="1" t="s">
        <v>837</v>
      </c>
      <c r="E8638" s="1">
        <v>25</v>
      </c>
    </row>
    <row r="8639" spans="1:5" x14ac:dyDescent="0.25">
      <c r="A8639" t="s">
        <v>834</v>
      </c>
      <c r="B8639" s="1" t="s">
        <v>1048</v>
      </c>
      <c r="C8639" s="291" t="s">
        <v>946</v>
      </c>
      <c r="D8639" s="1" t="s">
        <v>837</v>
      </c>
      <c r="E8639" s="1">
        <v>25.3</v>
      </c>
    </row>
    <row r="8640" spans="1:5" x14ac:dyDescent="0.25">
      <c r="A8640" t="s">
        <v>834</v>
      </c>
      <c r="B8640" s="1" t="s">
        <v>1048</v>
      </c>
      <c r="C8640" s="291" t="s">
        <v>950</v>
      </c>
      <c r="D8640" s="1">
        <v>0</v>
      </c>
    </row>
    <row r="8641" spans="1:5" x14ac:dyDescent="0.25">
      <c r="A8641" t="s">
        <v>834</v>
      </c>
      <c r="B8641" s="1" t="s">
        <v>1048</v>
      </c>
      <c r="C8641" s="291" t="s">
        <v>951</v>
      </c>
      <c r="D8641" s="1">
        <v>0</v>
      </c>
    </row>
    <row r="8642" spans="1:5" x14ac:dyDescent="0.25">
      <c r="A8642" t="s">
        <v>834</v>
      </c>
      <c r="B8642" s="1" t="s">
        <v>1048</v>
      </c>
      <c r="C8642" s="291" t="s">
        <v>952</v>
      </c>
      <c r="D8642" s="1">
        <v>0</v>
      </c>
    </row>
    <row r="8643" spans="1:5" x14ac:dyDescent="0.25">
      <c r="A8643" t="s">
        <v>834</v>
      </c>
      <c r="B8643" s="1" t="s">
        <v>1048</v>
      </c>
      <c r="C8643" s="291" t="s">
        <v>953</v>
      </c>
      <c r="D8643" s="1">
        <v>0</v>
      </c>
    </row>
    <row r="8644" spans="1:5" x14ac:dyDescent="0.25">
      <c r="A8644" t="s">
        <v>834</v>
      </c>
      <c r="B8644" s="1" t="s">
        <v>1048</v>
      </c>
      <c r="C8644" s="291" t="s">
        <v>954</v>
      </c>
      <c r="D8644" s="1">
        <v>0</v>
      </c>
    </row>
    <row r="8645" spans="1:5" x14ac:dyDescent="0.25">
      <c r="A8645" t="s">
        <v>834</v>
      </c>
      <c r="B8645" s="1" t="s">
        <v>1048</v>
      </c>
      <c r="C8645" s="291" t="s">
        <v>955</v>
      </c>
      <c r="D8645" s="1">
        <v>0</v>
      </c>
    </row>
    <row r="8646" spans="1:5" x14ac:dyDescent="0.25">
      <c r="A8646" t="s">
        <v>834</v>
      </c>
      <c r="B8646" s="1" t="s">
        <v>1048</v>
      </c>
      <c r="C8646" s="291" t="s">
        <v>956</v>
      </c>
      <c r="D8646" s="1" t="s">
        <v>837</v>
      </c>
      <c r="E8646" s="1">
        <v>27.2</v>
      </c>
    </row>
    <row r="8647" spans="1:5" x14ac:dyDescent="0.25">
      <c r="A8647" t="s">
        <v>834</v>
      </c>
      <c r="B8647" s="1" t="s">
        <v>1048</v>
      </c>
      <c r="C8647" s="291" t="s">
        <v>957</v>
      </c>
      <c r="D8647" s="1" t="s">
        <v>837</v>
      </c>
      <c r="E8647" s="1">
        <v>30.2</v>
      </c>
    </row>
    <row r="8648" spans="1:5" x14ac:dyDescent="0.25">
      <c r="A8648" t="s">
        <v>834</v>
      </c>
      <c r="B8648" s="1" t="s">
        <v>1048</v>
      </c>
      <c r="C8648" s="291" t="s">
        <v>958</v>
      </c>
      <c r="D8648" s="1" t="s">
        <v>837</v>
      </c>
      <c r="E8648" s="1">
        <v>27.8</v>
      </c>
    </row>
    <row r="8649" spans="1:5" x14ac:dyDescent="0.25">
      <c r="A8649" t="s">
        <v>834</v>
      </c>
      <c r="B8649" s="1" t="s">
        <v>1049</v>
      </c>
      <c r="C8649" s="291" t="s">
        <v>1050</v>
      </c>
      <c r="D8649" s="1" t="s">
        <v>837</v>
      </c>
    </row>
    <row r="8650" spans="1:5" x14ac:dyDescent="0.25">
      <c r="A8650" t="s">
        <v>834</v>
      </c>
      <c r="B8650" s="1" t="s">
        <v>1049</v>
      </c>
      <c r="C8650" s="291" t="s">
        <v>1051</v>
      </c>
      <c r="D8650" s="1" t="s">
        <v>837</v>
      </c>
    </row>
    <row r="8651" spans="1:5" x14ac:dyDescent="0.25">
      <c r="A8651" t="s">
        <v>834</v>
      </c>
      <c r="B8651" s="1" t="s">
        <v>1049</v>
      </c>
      <c r="C8651" s="291" t="s">
        <v>1052</v>
      </c>
      <c r="D8651" s="1" t="s">
        <v>837</v>
      </c>
    </row>
    <row r="8652" spans="1:5" x14ac:dyDescent="0.25">
      <c r="A8652" t="s">
        <v>834</v>
      </c>
      <c r="B8652" s="1" t="s">
        <v>1049</v>
      </c>
      <c r="C8652" s="291" t="s">
        <v>1053</v>
      </c>
      <c r="D8652" s="1" t="s">
        <v>837</v>
      </c>
    </row>
    <row r="8653" spans="1:5" x14ac:dyDescent="0.25">
      <c r="A8653" t="s">
        <v>834</v>
      </c>
      <c r="B8653" s="1" t="s">
        <v>1049</v>
      </c>
      <c r="C8653" s="291" t="s">
        <v>1054</v>
      </c>
      <c r="D8653" s="1" t="s">
        <v>837</v>
      </c>
    </row>
    <row r="8654" spans="1:5" x14ac:dyDescent="0.25">
      <c r="A8654" t="s">
        <v>834</v>
      </c>
      <c r="B8654" s="1" t="s">
        <v>1049</v>
      </c>
      <c r="C8654" s="291" t="s">
        <v>1055</v>
      </c>
      <c r="D8654" s="1" t="s">
        <v>837</v>
      </c>
    </row>
    <row r="8655" spans="1:5" x14ac:dyDescent="0.25">
      <c r="A8655" t="s">
        <v>834</v>
      </c>
      <c r="B8655" s="1" t="s">
        <v>1049</v>
      </c>
      <c r="C8655" s="291" t="s">
        <v>1056</v>
      </c>
      <c r="D8655" s="1" t="s">
        <v>837</v>
      </c>
    </row>
    <row r="8656" spans="1:5" x14ac:dyDescent="0.25">
      <c r="A8656" t="s">
        <v>834</v>
      </c>
      <c r="B8656" s="1" t="s">
        <v>1049</v>
      </c>
      <c r="C8656" s="291" t="s">
        <v>1057</v>
      </c>
      <c r="D8656" s="1" t="s">
        <v>837</v>
      </c>
    </row>
    <row r="8657" spans="1:4" x14ac:dyDescent="0.25">
      <c r="A8657" t="s">
        <v>834</v>
      </c>
      <c r="B8657" s="1" t="s">
        <v>1049</v>
      </c>
      <c r="C8657" s="291" t="s">
        <v>1058</v>
      </c>
      <c r="D8657" s="1" t="s">
        <v>837</v>
      </c>
    </row>
    <row r="8658" spans="1:4" x14ac:dyDescent="0.25">
      <c r="A8658" t="s">
        <v>834</v>
      </c>
      <c r="B8658" s="1" t="s">
        <v>1049</v>
      </c>
      <c r="C8658" s="291" t="s">
        <v>1059</v>
      </c>
      <c r="D8658" s="1" t="s">
        <v>837</v>
      </c>
    </row>
    <row r="8659" spans="1:4" x14ac:dyDescent="0.25">
      <c r="A8659" t="s">
        <v>834</v>
      </c>
      <c r="B8659" s="1" t="s">
        <v>1049</v>
      </c>
      <c r="C8659" s="291" t="s">
        <v>1060</v>
      </c>
      <c r="D8659" s="1" t="s">
        <v>837</v>
      </c>
    </row>
    <row r="8660" spans="1:4" x14ac:dyDescent="0.25">
      <c r="A8660" t="s">
        <v>834</v>
      </c>
      <c r="B8660" s="1" t="s">
        <v>1049</v>
      </c>
      <c r="C8660" s="291" t="s">
        <v>1061</v>
      </c>
      <c r="D8660" s="1" t="s">
        <v>837</v>
      </c>
    </row>
    <row r="8661" spans="1:4" x14ac:dyDescent="0.25">
      <c r="A8661" t="s">
        <v>834</v>
      </c>
      <c r="B8661" s="1" t="s">
        <v>1049</v>
      </c>
      <c r="C8661" s="291" t="s">
        <v>1062</v>
      </c>
      <c r="D8661" s="1" t="s">
        <v>837</v>
      </c>
    </row>
    <row r="8662" spans="1:4" x14ac:dyDescent="0.25">
      <c r="A8662" t="s">
        <v>834</v>
      </c>
      <c r="B8662" s="1" t="s">
        <v>1049</v>
      </c>
      <c r="C8662" s="291" t="s">
        <v>1063</v>
      </c>
      <c r="D8662" s="1" t="s">
        <v>837</v>
      </c>
    </row>
    <row r="8663" spans="1:4" x14ac:dyDescent="0.25">
      <c r="A8663" t="s">
        <v>834</v>
      </c>
      <c r="B8663" s="1" t="s">
        <v>1049</v>
      </c>
      <c r="C8663" s="291" t="s">
        <v>1064</v>
      </c>
      <c r="D8663" s="1" t="s">
        <v>837</v>
      </c>
    </row>
    <row r="8664" spans="1:4" x14ac:dyDescent="0.25">
      <c r="A8664" t="s">
        <v>834</v>
      </c>
      <c r="B8664" s="1" t="s">
        <v>1049</v>
      </c>
      <c r="C8664" s="291" t="s">
        <v>1065</v>
      </c>
      <c r="D8664" s="1" t="s">
        <v>837</v>
      </c>
    </row>
    <row r="8665" spans="1:4" x14ac:dyDescent="0.25">
      <c r="A8665" t="s">
        <v>834</v>
      </c>
      <c r="B8665" s="1" t="s">
        <v>1049</v>
      </c>
      <c r="C8665" s="291" t="s">
        <v>1066</v>
      </c>
      <c r="D8665" s="1" t="s">
        <v>837</v>
      </c>
    </row>
    <row r="8666" spans="1:4" x14ac:dyDescent="0.25">
      <c r="A8666" t="s">
        <v>834</v>
      </c>
      <c r="B8666" s="1" t="s">
        <v>1049</v>
      </c>
      <c r="C8666" s="291" t="s">
        <v>1067</v>
      </c>
      <c r="D8666" s="1" t="s">
        <v>837</v>
      </c>
    </row>
    <row r="8667" spans="1:4" x14ac:dyDescent="0.25">
      <c r="A8667" t="s">
        <v>834</v>
      </c>
      <c r="B8667" s="1" t="s">
        <v>1049</v>
      </c>
      <c r="C8667" s="291" t="s">
        <v>1068</v>
      </c>
      <c r="D8667" s="1" t="s">
        <v>837</v>
      </c>
    </row>
    <row r="8668" spans="1:4" x14ac:dyDescent="0.25">
      <c r="A8668" t="s">
        <v>834</v>
      </c>
      <c r="B8668" s="1" t="s">
        <v>1049</v>
      </c>
      <c r="C8668" s="291" t="s">
        <v>1069</v>
      </c>
      <c r="D8668" s="1" t="s">
        <v>837</v>
      </c>
    </row>
    <row r="8669" spans="1:4" x14ac:dyDescent="0.25">
      <c r="A8669" t="s">
        <v>834</v>
      </c>
      <c r="B8669" s="1" t="s">
        <v>1049</v>
      </c>
      <c r="C8669" s="291" t="s">
        <v>1070</v>
      </c>
      <c r="D8669" s="1" t="s">
        <v>837</v>
      </c>
    </row>
    <row r="8670" spans="1:4" x14ac:dyDescent="0.25">
      <c r="A8670" t="s">
        <v>834</v>
      </c>
      <c r="B8670" s="1" t="s">
        <v>1049</v>
      </c>
      <c r="C8670" s="291" t="s">
        <v>1071</v>
      </c>
      <c r="D8670" s="1" t="s">
        <v>837</v>
      </c>
    </row>
    <row r="8671" spans="1:4" x14ac:dyDescent="0.25">
      <c r="A8671" t="s">
        <v>834</v>
      </c>
      <c r="B8671" s="1" t="s">
        <v>1049</v>
      </c>
      <c r="C8671" s="291" t="s">
        <v>1072</v>
      </c>
      <c r="D8671" s="1" t="s">
        <v>837</v>
      </c>
    </row>
    <row r="8672" spans="1:4" x14ac:dyDescent="0.25">
      <c r="A8672" t="s">
        <v>834</v>
      </c>
      <c r="B8672" s="1" t="s">
        <v>1049</v>
      </c>
      <c r="C8672" s="291" t="s">
        <v>1073</v>
      </c>
      <c r="D8672" s="1" t="s">
        <v>837</v>
      </c>
    </row>
    <row r="8673" spans="1:4" x14ac:dyDescent="0.25">
      <c r="A8673" t="s">
        <v>834</v>
      </c>
      <c r="B8673" s="1" t="s">
        <v>1049</v>
      </c>
      <c r="C8673" s="291" t="s">
        <v>1074</v>
      </c>
      <c r="D8673" s="1" t="s">
        <v>837</v>
      </c>
    </row>
    <row r="8674" spans="1:4" x14ac:dyDescent="0.25">
      <c r="A8674" t="s">
        <v>834</v>
      </c>
      <c r="B8674" s="1" t="s">
        <v>1049</v>
      </c>
      <c r="C8674" s="291" t="s">
        <v>1075</v>
      </c>
      <c r="D8674" s="1" t="s">
        <v>837</v>
      </c>
    </row>
    <row r="8675" spans="1:4" x14ac:dyDescent="0.25">
      <c r="A8675" t="s">
        <v>834</v>
      </c>
      <c r="B8675" s="1" t="s">
        <v>1049</v>
      </c>
      <c r="C8675" s="291" t="s">
        <v>1076</v>
      </c>
      <c r="D8675" s="1" t="s">
        <v>837</v>
      </c>
    </row>
    <row r="8676" spans="1:4" x14ac:dyDescent="0.25">
      <c r="A8676" t="s">
        <v>834</v>
      </c>
      <c r="B8676" s="1" t="s">
        <v>1049</v>
      </c>
      <c r="C8676" s="291" t="s">
        <v>1077</v>
      </c>
      <c r="D8676" s="1" t="s">
        <v>837</v>
      </c>
    </row>
    <row r="8677" spans="1:4" x14ac:dyDescent="0.25">
      <c r="A8677" t="s">
        <v>834</v>
      </c>
      <c r="B8677" s="1" t="s">
        <v>1049</v>
      </c>
      <c r="C8677" s="291" t="s">
        <v>1078</v>
      </c>
      <c r="D8677" s="1" t="s">
        <v>837</v>
      </c>
    </row>
    <row r="8678" spans="1:4" x14ac:dyDescent="0.25">
      <c r="A8678" t="s">
        <v>834</v>
      </c>
      <c r="B8678" s="1" t="s">
        <v>1049</v>
      </c>
      <c r="C8678" s="291" t="s">
        <v>1079</v>
      </c>
      <c r="D8678" s="1" t="s">
        <v>837</v>
      </c>
    </row>
    <row r="8679" spans="1:4" x14ac:dyDescent="0.25">
      <c r="A8679" t="s">
        <v>834</v>
      </c>
      <c r="B8679" s="1" t="s">
        <v>1049</v>
      </c>
      <c r="C8679" s="291" t="s">
        <v>1080</v>
      </c>
      <c r="D8679" s="1" t="s">
        <v>837</v>
      </c>
    </row>
    <row r="8680" spans="1:4" x14ac:dyDescent="0.25">
      <c r="A8680" t="s">
        <v>834</v>
      </c>
      <c r="B8680" s="1" t="s">
        <v>1049</v>
      </c>
      <c r="C8680" s="291" t="s">
        <v>1081</v>
      </c>
      <c r="D8680" s="1" t="s">
        <v>837</v>
      </c>
    </row>
    <row r="8681" spans="1:4" x14ac:dyDescent="0.25">
      <c r="A8681" t="s">
        <v>834</v>
      </c>
      <c r="B8681" s="1" t="s">
        <v>1049</v>
      </c>
      <c r="C8681" s="291" t="s">
        <v>1082</v>
      </c>
      <c r="D8681" s="1" t="s">
        <v>837</v>
      </c>
    </row>
    <row r="8682" spans="1:4" x14ac:dyDescent="0.25">
      <c r="A8682" t="s">
        <v>834</v>
      </c>
      <c r="B8682" s="1" t="s">
        <v>1049</v>
      </c>
      <c r="C8682" s="291" t="s">
        <v>1083</v>
      </c>
      <c r="D8682" s="1" t="s">
        <v>837</v>
      </c>
    </row>
    <row r="8683" spans="1:4" x14ac:dyDescent="0.25">
      <c r="A8683" t="s">
        <v>834</v>
      </c>
      <c r="B8683" s="1" t="s">
        <v>1049</v>
      </c>
      <c r="C8683" s="291" t="s">
        <v>1084</v>
      </c>
      <c r="D8683" s="1" t="s">
        <v>837</v>
      </c>
    </row>
    <row r="8684" spans="1:4" x14ac:dyDescent="0.25">
      <c r="A8684" t="s">
        <v>834</v>
      </c>
      <c r="B8684" s="1" t="s">
        <v>1049</v>
      </c>
      <c r="C8684" s="291" t="s">
        <v>1085</v>
      </c>
      <c r="D8684" s="1" t="s">
        <v>837</v>
      </c>
    </row>
    <row r="8685" spans="1:4" x14ac:dyDescent="0.25">
      <c r="A8685" t="s">
        <v>834</v>
      </c>
      <c r="B8685" s="1" t="s">
        <v>1049</v>
      </c>
      <c r="C8685" s="291" t="s">
        <v>1086</v>
      </c>
      <c r="D8685" s="1" t="s">
        <v>837</v>
      </c>
    </row>
    <row r="8686" spans="1:4" x14ac:dyDescent="0.25">
      <c r="A8686" t="s">
        <v>834</v>
      </c>
      <c r="B8686" s="1" t="s">
        <v>1049</v>
      </c>
      <c r="C8686" s="291" t="s">
        <v>1087</v>
      </c>
      <c r="D8686" s="1" t="s">
        <v>837</v>
      </c>
    </row>
    <row r="8687" spans="1:4" x14ac:dyDescent="0.25">
      <c r="A8687" t="s">
        <v>834</v>
      </c>
      <c r="B8687" s="1" t="s">
        <v>1049</v>
      </c>
      <c r="C8687" s="291" t="s">
        <v>1088</v>
      </c>
      <c r="D8687" s="1" t="s">
        <v>837</v>
      </c>
    </row>
    <row r="8688" spans="1:4" x14ac:dyDescent="0.25">
      <c r="A8688" t="s">
        <v>834</v>
      </c>
      <c r="B8688" s="1" t="s">
        <v>1049</v>
      </c>
      <c r="C8688" s="291" t="s">
        <v>1089</v>
      </c>
      <c r="D8688" s="1" t="s">
        <v>837</v>
      </c>
    </row>
    <row r="8689" spans="1:4" x14ac:dyDescent="0.25">
      <c r="A8689" t="s">
        <v>834</v>
      </c>
      <c r="B8689" s="1" t="s">
        <v>1049</v>
      </c>
      <c r="C8689" s="291" t="s">
        <v>1090</v>
      </c>
      <c r="D8689" s="1" t="s">
        <v>837</v>
      </c>
    </row>
    <row r="8690" spans="1:4" x14ac:dyDescent="0.25">
      <c r="A8690" t="s">
        <v>834</v>
      </c>
      <c r="B8690" s="1" t="s">
        <v>1049</v>
      </c>
      <c r="C8690" s="291" t="s">
        <v>1091</v>
      </c>
      <c r="D8690" s="1" t="s">
        <v>837</v>
      </c>
    </row>
    <row r="8691" spans="1:4" x14ac:dyDescent="0.25">
      <c r="A8691" t="s">
        <v>834</v>
      </c>
      <c r="B8691" s="1" t="s">
        <v>1049</v>
      </c>
      <c r="C8691" s="291" t="s">
        <v>1092</v>
      </c>
      <c r="D8691" s="1" t="s">
        <v>837</v>
      </c>
    </row>
    <row r="8692" spans="1:4" x14ac:dyDescent="0.25">
      <c r="A8692" t="s">
        <v>834</v>
      </c>
      <c r="B8692" s="1" t="s">
        <v>1049</v>
      </c>
      <c r="C8692" s="291" t="s">
        <v>1093</v>
      </c>
      <c r="D8692" s="1" t="s">
        <v>837</v>
      </c>
    </row>
    <row r="8693" spans="1:4" x14ac:dyDescent="0.25">
      <c r="A8693" t="s">
        <v>834</v>
      </c>
      <c r="B8693" s="1" t="s">
        <v>1049</v>
      </c>
      <c r="C8693" s="291" t="s">
        <v>1094</v>
      </c>
      <c r="D8693" s="1" t="s">
        <v>837</v>
      </c>
    </row>
    <row r="8694" spans="1:4" x14ac:dyDescent="0.25">
      <c r="A8694" t="s">
        <v>834</v>
      </c>
      <c r="B8694" s="1" t="s">
        <v>1049</v>
      </c>
      <c r="C8694" s="291" t="s">
        <v>1095</v>
      </c>
      <c r="D8694" s="1" t="s">
        <v>837</v>
      </c>
    </row>
    <row r="8695" spans="1:4" x14ac:dyDescent="0.25">
      <c r="A8695" t="s">
        <v>834</v>
      </c>
      <c r="B8695" s="1" t="s">
        <v>1049</v>
      </c>
      <c r="C8695" s="291" t="s">
        <v>1096</v>
      </c>
      <c r="D8695" s="1" t="s">
        <v>837</v>
      </c>
    </row>
    <row r="8696" spans="1:4" x14ac:dyDescent="0.25">
      <c r="A8696" t="s">
        <v>834</v>
      </c>
      <c r="B8696" s="1" t="s">
        <v>1049</v>
      </c>
      <c r="C8696" s="291" t="s">
        <v>1097</v>
      </c>
      <c r="D8696" s="1" t="s">
        <v>837</v>
      </c>
    </row>
    <row r="8697" spans="1:4" x14ac:dyDescent="0.25">
      <c r="A8697" t="s">
        <v>834</v>
      </c>
      <c r="B8697" s="1" t="s">
        <v>1049</v>
      </c>
      <c r="C8697" s="291" t="s">
        <v>1098</v>
      </c>
      <c r="D8697" s="1" t="s">
        <v>837</v>
      </c>
    </row>
    <row r="8698" spans="1:4" x14ac:dyDescent="0.25">
      <c r="A8698" t="s">
        <v>834</v>
      </c>
      <c r="B8698" s="1" t="s">
        <v>1049</v>
      </c>
      <c r="C8698" s="291" t="s">
        <v>1099</v>
      </c>
      <c r="D8698" s="1" t="s">
        <v>837</v>
      </c>
    </row>
    <row r="8699" spans="1:4" x14ac:dyDescent="0.25">
      <c r="A8699" t="s">
        <v>834</v>
      </c>
      <c r="B8699" s="1" t="s">
        <v>1049</v>
      </c>
      <c r="C8699" s="291" t="s">
        <v>1100</v>
      </c>
      <c r="D8699" s="1" t="s">
        <v>837</v>
      </c>
    </row>
    <row r="8700" spans="1:4" x14ac:dyDescent="0.25">
      <c r="A8700" t="s">
        <v>834</v>
      </c>
      <c r="B8700" s="1" t="s">
        <v>1049</v>
      </c>
      <c r="C8700" s="291" t="s">
        <v>1101</v>
      </c>
      <c r="D8700" s="1" t="s">
        <v>837</v>
      </c>
    </row>
    <row r="8701" spans="1:4" x14ac:dyDescent="0.25">
      <c r="A8701" t="s">
        <v>834</v>
      </c>
      <c r="B8701" s="1" t="s">
        <v>1049</v>
      </c>
      <c r="C8701" s="291" t="s">
        <v>1102</v>
      </c>
      <c r="D8701" s="1" t="s">
        <v>837</v>
      </c>
    </row>
    <row r="8702" spans="1:4" x14ac:dyDescent="0.25">
      <c r="A8702" t="s">
        <v>834</v>
      </c>
      <c r="B8702" s="1" t="s">
        <v>1049</v>
      </c>
      <c r="C8702" s="291" t="s">
        <v>1103</v>
      </c>
      <c r="D8702" s="1" t="s">
        <v>837</v>
      </c>
    </row>
    <row r="8703" spans="1:4" x14ac:dyDescent="0.25">
      <c r="A8703" t="s">
        <v>834</v>
      </c>
      <c r="B8703" s="1" t="s">
        <v>1049</v>
      </c>
      <c r="C8703" s="291" t="s">
        <v>1104</v>
      </c>
      <c r="D8703" s="1" t="s">
        <v>837</v>
      </c>
    </row>
    <row r="8704" spans="1:4" x14ac:dyDescent="0.25">
      <c r="A8704" t="s">
        <v>834</v>
      </c>
      <c r="B8704" s="1" t="s">
        <v>1049</v>
      </c>
      <c r="C8704" s="291" t="s">
        <v>1105</v>
      </c>
      <c r="D8704" s="1" t="s">
        <v>837</v>
      </c>
    </row>
    <row r="8705" spans="1:4" x14ac:dyDescent="0.25">
      <c r="A8705" t="s">
        <v>834</v>
      </c>
      <c r="B8705" s="1" t="s">
        <v>1049</v>
      </c>
      <c r="C8705" s="291" t="s">
        <v>1106</v>
      </c>
      <c r="D8705" s="1" t="s">
        <v>837</v>
      </c>
    </row>
    <row r="8706" spans="1:4" x14ac:dyDescent="0.25">
      <c r="A8706" t="s">
        <v>834</v>
      </c>
      <c r="B8706" s="1" t="s">
        <v>1049</v>
      </c>
      <c r="C8706" s="291" t="s">
        <v>1107</v>
      </c>
      <c r="D8706" s="1" t="s">
        <v>837</v>
      </c>
    </row>
    <row r="8707" spans="1:4" x14ac:dyDescent="0.25">
      <c r="A8707" t="s">
        <v>834</v>
      </c>
      <c r="B8707" s="1" t="s">
        <v>1049</v>
      </c>
      <c r="C8707" s="291" t="s">
        <v>1108</v>
      </c>
      <c r="D8707" s="1" t="s">
        <v>837</v>
      </c>
    </row>
    <row r="8708" spans="1:4" x14ac:dyDescent="0.25">
      <c r="A8708" t="s">
        <v>834</v>
      </c>
      <c r="B8708" s="1" t="s">
        <v>1049</v>
      </c>
      <c r="C8708" s="291" t="s">
        <v>1109</v>
      </c>
      <c r="D8708" s="1" t="s">
        <v>837</v>
      </c>
    </row>
    <row r="8709" spans="1:4" x14ac:dyDescent="0.25">
      <c r="A8709" t="s">
        <v>834</v>
      </c>
      <c r="B8709" s="1" t="s">
        <v>1049</v>
      </c>
      <c r="C8709" s="291" t="s">
        <v>1110</v>
      </c>
      <c r="D8709" s="1" t="s">
        <v>837</v>
      </c>
    </row>
    <row r="8710" spans="1:4" x14ac:dyDescent="0.25">
      <c r="A8710" t="s">
        <v>834</v>
      </c>
      <c r="B8710" s="1" t="s">
        <v>1049</v>
      </c>
      <c r="C8710" s="291" t="s">
        <v>1111</v>
      </c>
      <c r="D8710" s="1" t="s">
        <v>837</v>
      </c>
    </row>
    <row r="8711" spans="1:4" x14ac:dyDescent="0.25">
      <c r="A8711" t="s">
        <v>834</v>
      </c>
      <c r="B8711" s="1" t="s">
        <v>1049</v>
      </c>
      <c r="C8711" s="291" t="s">
        <v>1112</v>
      </c>
      <c r="D8711" s="1" t="s">
        <v>837</v>
      </c>
    </row>
    <row r="8712" spans="1:4" x14ac:dyDescent="0.25">
      <c r="A8712" t="s">
        <v>834</v>
      </c>
      <c r="B8712" s="1" t="s">
        <v>1049</v>
      </c>
      <c r="C8712" s="291" t="s">
        <v>1113</v>
      </c>
      <c r="D8712" s="1" t="s">
        <v>837</v>
      </c>
    </row>
    <row r="8713" spans="1:4" x14ac:dyDescent="0.25">
      <c r="A8713" t="s">
        <v>834</v>
      </c>
      <c r="B8713" s="1" t="s">
        <v>1049</v>
      </c>
      <c r="C8713" s="291" t="s">
        <v>1114</v>
      </c>
      <c r="D8713" s="1" t="s">
        <v>837</v>
      </c>
    </row>
    <row r="8714" spans="1:4" x14ac:dyDescent="0.25">
      <c r="A8714" t="s">
        <v>834</v>
      </c>
      <c r="B8714" s="1" t="s">
        <v>1049</v>
      </c>
      <c r="C8714" s="291" t="s">
        <v>1115</v>
      </c>
      <c r="D8714" s="1" t="s">
        <v>837</v>
      </c>
    </row>
    <row r="8715" spans="1:4" x14ac:dyDescent="0.25">
      <c r="A8715" t="s">
        <v>834</v>
      </c>
      <c r="B8715" s="1" t="s">
        <v>1049</v>
      </c>
      <c r="C8715" s="291" t="s">
        <v>1116</v>
      </c>
      <c r="D8715" s="1" t="s">
        <v>837</v>
      </c>
    </row>
    <row r="8716" spans="1:4" x14ac:dyDescent="0.25">
      <c r="A8716" t="s">
        <v>834</v>
      </c>
      <c r="B8716" s="1" t="s">
        <v>1049</v>
      </c>
      <c r="C8716" s="291" t="s">
        <v>1117</v>
      </c>
      <c r="D8716" s="1" t="s">
        <v>837</v>
      </c>
    </row>
    <row r="8717" spans="1:4" x14ac:dyDescent="0.25">
      <c r="A8717" t="s">
        <v>834</v>
      </c>
      <c r="B8717" s="1" t="s">
        <v>1049</v>
      </c>
      <c r="C8717" s="291" t="s">
        <v>1118</v>
      </c>
      <c r="D8717" s="1" t="s">
        <v>837</v>
      </c>
    </row>
    <row r="8718" spans="1:4" x14ac:dyDescent="0.25">
      <c r="A8718" t="s">
        <v>834</v>
      </c>
      <c r="B8718" s="1" t="s">
        <v>1049</v>
      </c>
      <c r="C8718" s="291" t="s">
        <v>1119</v>
      </c>
      <c r="D8718" s="1" t="s">
        <v>837</v>
      </c>
    </row>
    <row r="8719" spans="1:4" x14ac:dyDescent="0.25">
      <c r="A8719" t="s">
        <v>834</v>
      </c>
      <c r="B8719" s="1" t="s">
        <v>1049</v>
      </c>
      <c r="C8719" s="291" t="s">
        <v>1120</v>
      </c>
      <c r="D8719" s="1" t="s">
        <v>837</v>
      </c>
    </row>
    <row r="8720" spans="1:4" x14ac:dyDescent="0.25">
      <c r="A8720" t="s">
        <v>834</v>
      </c>
      <c r="B8720" s="1" t="s">
        <v>1049</v>
      </c>
      <c r="C8720" s="291" t="s">
        <v>1121</v>
      </c>
      <c r="D8720" s="1" t="s">
        <v>837</v>
      </c>
    </row>
    <row r="8721" spans="1:4" x14ac:dyDescent="0.25">
      <c r="A8721" t="s">
        <v>834</v>
      </c>
      <c r="B8721" s="1" t="s">
        <v>1049</v>
      </c>
      <c r="C8721" s="291" t="s">
        <v>1122</v>
      </c>
      <c r="D8721" s="1" t="s">
        <v>837</v>
      </c>
    </row>
    <row r="8722" spans="1:4" x14ac:dyDescent="0.25">
      <c r="A8722" t="s">
        <v>834</v>
      </c>
      <c r="B8722" s="1" t="s">
        <v>1049</v>
      </c>
      <c r="C8722" s="291" t="s">
        <v>1123</v>
      </c>
      <c r="D8722" s="1" t="s">
        <v>837</v>
      </c>
    </row>
    <row r="8723" spans="1:4" x14ac:dyDescent="0.25">
      <c r="A8723" t="s">
        <v>834</v>
      </c>
      <c r="B8723" s="1" t="s">
        <v>1049</v>
      </c>
      <c r="C8723" s="291" t="s">
        <v>1124</v>
      </c>
      <c r="D8723" s="1" t="s">
        <v>837</v>
      </c>
    </row>
    <row r="8724" spans="1:4" x14ac:dyDescent="0.25">
      <c r="A8724" t="s">
        <v>834</v>
      </c>
      <c r="B8724" s="1" t="s">
        <v>1049</v>
      </c>
      <c r="C8724" s="291" t="s">
        <v>1125</v>
      </c>
      <c r="D8724" s="1" t="s">
        <v>837</v>
      </c>
    </row>
    <row r="8725" spans="1:4" x14ac:dyDescent="0.25">
      <c r="A8725" t="s">
        <v>834</v>
      </c>
      <c r="B8725" s="1" t="s">
        <v>1049</v>
      </c>
      <c r="C8725" s="291" t="s">
        <v>1126</v>
      </c>
      <c r="D8725" s="1" t="s">
        <v>837</v>
      </c>
    </row>
    <row r="8726" spans="1:4" x14ac:dyDescent="0.25">
      <c r="A8726" t="s">
        <v>834</v>
      </c>
      <c r="B8726" s="1" t="s">
        <v>1049</v>
      </c>
      <c r="C8726" s="291" t="s">
        <v>1127</v>
      </c>
      <c r="D8726" s="1" t="s">
        <v>837</v>
      </c>
    </row>
    <row r="8727" spans="1:4" x14ac:dyDescent="0.25">
      <c r="A8727" t="s">
        <v>834</v>
      </c>
      <c r="B8727" s="1" t="s">
        <v>1049</v>
      </c>
      <c r="C8727" s="291" t="s">
        <v>1128</v>
      </c>
      <c r="D8727" s="1" t="s">
        <v>837</v>
      </c>
    </row>
    <row r="8728" spans="1:4" x14ac:dyDescent="0.25">
      <c r="A8728" t="s">
        <v>834</v>
      </c>
      <c r="B8728" s="1" t="s">
        <v>1049</v>
      </c>
      <c r="C8728" s="291" t="s">
        <v>1129</v>
      </c>
      <c r="D8728" s="1" t="s">
        <v>837</v>
      </c>
    </row>
    <row r="8729" spans="1:4" x14ac:dyDescent="0.25">
      <c r="A8729" t="s">
        <v>834</v>
      </c>
      <c r="B8729" s="1" t="s">
        <v>1049</v>
      </c>
      <c r="C8729" s="291" t="s">
        <v>1130</v>
      </c>
      <c r="D8729" s="1" t="s">
        <v>837</v>
      </c>
    </row>
    <row r="8730" spans="1:4" x14ac:dyDescent="0.25">
      <c r="A8730" t="s">
        <v>834</v>
      </c>
      <c r="B8730" s="1" t="s">
        <v>1049</v>
      </c>
      <c r="C8730" s="291" t="s">
        <v>1131</v>
      </c>
      <c r="D8730" s="1" t="s">
        <v>837</v>
      </c>
    </row>
    <row r="8731" spans="1:4" x14ac:dyDescent="0.25">
      <c r="A8731" t="s">
        <v>834</v>
      </c>
      <c r="B8731" s="1" t="s">
        <v>1049</v>
      </c>
      <c r="C8731" s="291" t="s">
        <v>1132</v>
      </c>
      <c r="D8731" s="1" t="s">
        <v>837</v>
      </c>
    </row>
    <row r="8732" spans="1:4" x14ac:dyDescent="0.25">
      <c r="A8732" t="s">
        <v>834</v>
      </c>
      <c r="B8732" s="1" t="s">
        <v>1049</v>
      </c>
      <c r="C8732" s="291" t="s">
        <v>1133</v>
      </c>
      <c r="D8732" s="1" t="s">
        <v>837</v>
      </c>
    </row>
    <row r="8733" spans="1:4" x14ac:dyDescent="0.25">
      <c r="A8733" t="s">
        <v>834</v>
      </c>
      <c r="B8733" s="1" t="s">
        <v>1049</v>
      </c>
      <c r="C8733" s="291" t="s">
        <v>1134</v>
      </c>
      <c r="D8733" s="1" t="s">
        <v>837</v>
      </c>
    </row>
    <row r="8734" spans="1:4" x14ac:dyDescent="0.25">
      <c r="A8734" t="s">
        <v>834</v>
      </c>
      <c r="B8734" s="1" t="s">
        <v>1049</v>
      </c>
      <c r="C8734" s="291" t="s">
        <v>1135</v>
      </c>
      <c r="D8734" s="1" t="s">
        <v>837</v>
      </c>
    </row>
    <row r="8735" spans="1:4" x14ac:dyDescent="0.25">
      <c r="A8735" t="s">
        <v>834</v>
      </c>
      <c r="B8735" s="1" t="s">
        <v>1049</v>
      </c>
      <c r="C8735" s="291" t="s">
        <v>1136</v>
      </c>
      <c r="D8735" s="1" t="s">
        <v>837</v>
      </c>
    </row>
    <row r="8736" spans="1:4" x14ac:dyDescent="0.25">
      <c r="A8736" t="s">
        <v>834</v>
      </c>
      <c r="B8736" s="1" t="s">
        <v>1049</v>
      </c>
      <c r="C8736" s="291" t="s">
        <v>1137</v>
      </c>
      <c r="D8736" s="1" t="s">
        <v>837</v>
      </c>
    </row>
    <row r="8737" spans="1:4" x14ac:dyDescent="0.25">
      <c r="A8737" t="s">
        <v>834</v>
      </c>
      <c r="B8737" s="1" t="s">
        <v>1049</v>
      </c>
      <c r="C8737" s="291" t="s">
        <v>1138</v>
      </c>
      <c r="D8737" s="1" t="s">
        <v>837</v>
      </c>
    </row>
    <row r="8738" spans="1:4" x14ac:dyDescent="0.25">
      <c r="A8738" t="s">
        <v>834</v>
      </c>
      <c r="B8738" s="1" t="s">
        <v>1049</v>
      </c>
      <c r="C8738" s="291" t="s">
        <v>1139</v>
      </c>
      <c r="D8738" s="1" t="s">
        <v>837</v>
      </c>
    </row>
    <row r="8739" spans="1:4" x14ac:dyDescent="0.25">
      <c r="A8739" t="s">
        <v>834</v>
      </c>
      <c r="B8739" s="1" t="s">
        <v>1140</v>
      </c>
      <c r="C8739" s="291" t="s">
        <v>1141</v>
      </c>
      <c r="D8739" s="1" t="s">
        <v>837</v>
      </c>
    </row>
    <row r="8740" spans="1:4" x14ac:dyDescent="0.25">
      <c r="A8740" t="s">
        <v>834</v>
      </c>
      <c r="B8740" s="1" t="s">
        <v>1140</v>
      </c>
      <c r="C8740" s="291" t="s">
        <v>1142</v>
      </c>
      <c r="D8740" s="1" t="s">
        <v>837</v>
      </c>
    </row>
    <row r="8741" spans="1:4" x14ac:dyDescent="0.25">
      <c r="A8741" t="s">
        <v>834</v>
      </c>
      <c r="B8741" s="1" t="s">
        <v>1140</v>
      </c>
      <c r="C8741" s="291" t="s">
        <v>1143</v>
      </c>
      <c r="D8741" s="1" t="s">
        <v>837</v>
      </c>
    </row>
    <row r="8742" spans="1:4" x14ac:dyDescent="0.25">
      <c r="A8742" t="s">
        <v>834</v>
      </c>
      <c r="B8742" s="1" t="s">
        <v>1140</v>
      </c>
      <c r="C8742" s="291" t="s">
        <v>1144</v>
      </c>
      <c r="D8742" s="1" t="s">
        <v>837</v>
      </c>
    </row>
    <row r="8743" spans="1:4" x14ac:dyDescent="0.25">
      <c r="A8743" t="s">
        <v>834</v>
      </c>
      <c r="B8743" s="1" t="s">
        <v>1140</v>
      </c>
      <c r="C8743" s="291" t="s">
        <v>1145</v>
      </c>
      <c r="D8743" s="1" t="s">
        <v>837</v>
      </c>
    </row>
    <row r="8744" spans="1:4" x14ac:dyDescent="0.25">
      <c r="A8744" t="s">
        <v>834</v>
      </c>
      <c r="B8744" s="1" t="s">
        <v>1140</v>
      </c>
      <c r="C8744" s="291" t="s">
        <v>1146</v>
      </c>
      <c r="D8744" s="1" t="s">
        <v>837</v>
      </c>
    </row>
    <row r="8745" spans="1:4" x14ac:dyDescent="0.25">
      <c r="A8745" t="s">
        <v>834</v>
      </c>
      <c r="B8745" s="1" t="s">
        <v>1140</v>
      </c>
      <c r="C8745" s="291" t="s">
        <v>1147</v>
      </c>
      <c r="D8745" s="1" t="s">
        <v>837</v>
      </c>
    </row>
    <row r="8746" spans="1:4" x14ac:dyDescent="0.25">
      <c r="A8746" t="s">
        <v>834</v>
      </c>
      <c r="B8746" s="1" t="s">
        <v>1140</v>
      </c>
      <c r="C8746" s="291" t="s">
        <v>1148</v>
      </c>
      <c r="D8746" s="1" t="s">
        <v>837</v>
      </c>
    </row>
    <row r="8747" spans="1:4" x14ac:dyDescent="0.25">
      <c r="A8747" t="s">
        <v>834</v>
      </c>
      <c r="B8747" s="1" t="s">
        <v>1140</v>
      </c>
      <c r="C8747" s="291" t="s">
        <v>1149</v>
      </c>
      <c r="D8747" s="1" t="s">
        <v>837</v>
      </c>
    </row>
    <row r="8748" spans="1:4" x14ac:dyDescent="0.25">
      <c r="A8748" t="s">
        <v>834</v>
      </c>
      <c r="B8748" s="1" t="s">
        <v>1140</v>
      </c>
      <c r="C8748" s="291" t="s">
        <v>1150</v>
      </c>
      <c r="D8748" s="1" t="s">
        <v>837</v>
      </c>
    </row>
    <row r="8749" spans="1:4" x14ac:dyDescent="0.25">
      <c r="A8749" t="s">
        <v>834</v>
      </c>
      <c r="B8749" s="1" t="s">
        <v>1140</v>
      </c>
      <c r="C8749" s="291" t="s">
        <v>1151</v>
      </c>
      <c r="D8749" s="1" t="s">
        <v>837</v>
      </c>
    </row>
    <row r="8750" spans="1:4" x14ac:dyDescent="0.25">
      <c r="A8750" t="s">
        <v>834</v>
      </c>
      <c r="B8750" s="1" t="s">
        <v>1140</v>
      </c>
      <c r="C8750" s="291" t="s">
        <v>1152</v>
      </c>
      <c r="D8750" s="1" t="s">
        <v>837</v>
      </c>
    </row>
    <row r="8751" spans="1:4" x14ac:dyDescent="0.25">
      <c r="A8751" t="s">
        <v>834</v>
      </c>
      <c r="B8751" s="1" t="s">
        <v>1140</v>
      </c>
      <c r="C8751" s="291" t="s">
        <v>1153</v>
      </c>
      <c r="D8751" s="1" t="s">
        <v>837</v>
      </c>
    </row>
    <row r="8752" spans="1:4" x14ac:dyDescent="0.25">
      <c r="A8752" t="s">
        <v>834</v>
      </c>
      <c r="B8752" s="1" t="s">
        <v>1140</v>
      </c>
      <c r="C8752" s="291" t="s">
        <v>1154</v>
      </c>
      <c r="D8752" s="1" t="s">
        <v>837</v>
      </c>
    </row>
    <row r="8753" spans="1:4" x14ac:dyDescent="0.25">
      <c r="A8753" t="s">
        <v>834</v>
      </c>
      <c r="B8753" s="1" t="s">
        <v>1140</v>
      </c>
      <c r="C8753" s="291" t="s">
        <v>1155</v>
      </c>
      <c r="D8753" s="1" t="s">
        <v>837</v>
      </c>
    </row>
    <row r="8754" spans="1:4" x14ac:dyDescent="0.25">
      <c r="A8754" t="s">
        <v>834</v>
      </c>
      <c r="B8754" s="1" t="s">
        <v>1140</v>
      </c>
      <c r="C8754" s="291" t="s">
        <v>1156</v>
      </c>
      <c r="D8754" s="1" t="s">
        <v>837</v>
      </c>
    </row>
    <row r="8755" spans="1:4" x14ac:dyDescent="0.25">
      <c r="A8755" t="s">
        <v>834</v>
      </c>
      <c r="B8755" s="1" t="s">
        <v>1140</v>
      </c>
      <c r="C8755" s="291" t="s">
        <v>1157</v>
      </c>
      <c r="D8755" s="1" t="s">
        <v>837</v>
      </c>
    </row>
    <row r="8756" spans="1:4" x14ac:dyDescent="0.25">
      <c r="A8756" t="s">
        <v>834</v>
      </c>
      <c r="B8756" s="1" t="s">
        <v>1140</v>
      </c>
      <c r="C8756" s="291" t="s">
        <v>1158</v>
      </c>
      <c r="D8756" s="1" t="s">
        <v>837</v>
      </c>
    </row>
    <row r="8757" spans="1:4" x14ac:dyDescent="0.25">
      <c r="A8757" t="s">
        <v>834</v>
      </c>
      <c r="B8757" s="1" t="s">
        <v>1140</v>
      </c>
      <c r="C8757" s="291" t="s">
        <v>1159</v>
      </c>
      <c r="D8757" s="1" t="s">
        <v>837</v>
      </c>
    </row>
    <row r="8758" spans="1:4" x14ac:dyDescent="0.25">
      <c r="A8758" t="s">
        <v>834</v>
      </c>
      <c r="B8758" s="1" t="s">
        <v>1140</v>
      </c>
      <c r="C8758" s="291" t="s">
        <v>1160</v>
      </c>
      <c r="D8758" s="1" t="s">
        <v>837</v>
      </c>
    </row>
    <row r="8759" spans="1:4" x14ac:dyDescent="0.25">
      <c r="A8759" t="s">
        <v>834</v>
      </c>
      <c r="B8759" s="1" t="s">
        <v>1140</v>
      </c>
      <c r="C8759" s="291" t="s">
        <v>1161</v>
      </c>
      <c r="D8759" s="1" t="s">
        <v>837</v>
      </c>
    </row>
    <row r="8760" spans="1:4" x14ac:dyDescent="0.25">
      <c r="A8760" t="s">
        <v>834</v>
      </c>
      <c r="B8760" s="1" t="s">
        <v>1140</v>
      </c>
      <c r="C8760" s="291" t="s">
        <v>1162</v>
      </c>
      <c r="D8760" s="1" t="s">
        <v>837</v>
      </c>
    </row>
    <row r="8761" spans="1:4" x14ac:dyDescent="0.25">
      <c r="A8761" t="s">
        <v>834</v>
      </c>
      <c r="B8761" s="1" t="s">
        <v>1140</v>
      </c>
      <c r="C8761" s="291" t="s">
        <v>1163</v>
      </c>
      <c r="D8761" s="1" t="s">
        <v>837</v>
      </c>
    </row>
    <row r="8762" spans="1:4" x14ac:dyDescent="0.25">
      <c r="A8762" t="s">
        <v>834</v>
      </c>
      <c r="B8762" s="1" t="s">
        <v>1140</v>
      </c>
      <c r="C8762" s="291" t="s">
        <v>1164</v>
      </c>
      <c r="D8762" s="1" t="s">
        <v>837</v>
      </c>
    </row>
    <row r="8763" spans="1:4" x14ac:dyDescent="0.25">
      <c r="A8763" t="s">
        <v>834</v>
      </c>
      <c r="B8763" s="1" t="s">
        <v>1140</v>
      </c>
      <c r="C8763" s="291" t="s">
        <v>1165</v>
      </c>
      <c r="D8763" s="1" t="s">
        <v>837</v>
      </c>
    </row>
    <row r="8764" spans="1:4" x14ac:dyDescent="0.25">
      <c r="A8764" t="s">
        <v>834</v>
      </c>
      <c r="B8764" s="1" t="s">
        <v>1140</v>
      </c>
      <c r="C8764" s="291" t="s">
        <v>1166</v>
      </c>
      <c r="D8764" s="1" t="s">
        <v>837</v>
      </c>
    </row>
    <row r="8765" spans="1:4" x14ac:dyDescent="0.25">
      <c r="A8765" t="s">
        <v>834</v>
      </c>
      <c r="B8765" s="1" t="s">
        <v>1140</v>
      </c>
      <c r="C8765" s="291" t="s">
        <v>1167</v>
      </c>
      <c r="D8765" s="1" t="s">
        <v>837</v>
      </c>
    </row>
    <row r="8766" spans="1:4" x14ac:dyDescent="0.25">
      <c r="A8766" t="s">
        <v>834</v>
      </c>
      <c r="B8766" s="1" t="s">
        <v>1140</v>
      </c>
      <c r="C8766" s="291" t="s">
        <v>1168</v>
      </c>
      <c r="D8766" s="1" t="s">
        <v>837</v>
      </c>
    </row>
    <row r="8767" spans="1:4" x14ac:dyDescent="0.25">
      <c r="A8767" t="s">
        <v>834</v>
      </c>
      <c r="B8767" s="1" t="s">
        <v>1140</v>
      </c>
      <c r="C8767" s="291" t="s">
        <v>1169</v>
      </c>
      <c r="D8767" s="1" t="s">
        <v>837</v>
      </c>
    </row>
    <row r="8768" spans="1:4" x14ac:dyDescent="0.25">
      <c r="A8768" t="s">
        <v>834</v>
      </c>
      <c r="B8768" s="1" t="s">
        <v>1140</v>
      </c>
      <c r="C8768" s="291" t="s">
        <v>1170</v>
      </c>
      <c r="D8768" s="1" t="s">
        <v>837</v>
      </c>
    </row>
    <row r="8769" spans="1:4" x14ac:dyDescent="0.25">
      <c r="A8769" t="s">
        <v>834</v>
      </c>
      <c r="B8769" s="1" t="s">
        <v>1140</v>
      </c>
      <c r="C8769" s="291" t="s">
        <v>1171</v>
      </c>
      <c r="D8769" s="1" t="s">
        <v>837</v>
      </c>
    </row>
    <row r="8770" spans="1:4" x14ac:dyDescent="0.25">
      <c r="A8770" t="s">
        <v>834</v>
      </c>
      <c r="B8770" s="1" t="s">
        <v>1140</v>
      </c>
      <c r="C8770" s="291" t="s">
        <v>1172</v>
      </c>
      <c r="D8770" s="1" t="s">
        <v>837</v>
      </c>
    </row>
    <row r="8771" spans="1:4" x14ac:dyDescent="0.25">
      <c r="A8771" t="s">
        <v>834</v>
      </c>
      <c r="B8771" s="1" t="s">
        <v>1140</v>
      </c>
      <c r="C8771" s="291" t="s">
        <v>1173</v>
      </c>
      <c r="D8771" s="1" t="s">
        <v>837</v>
      </c>
    </row>
    <row r="8772" spans="1:4" x14ac:dyDescent="0.25">
      <c r="A8772" t="s">
        <v>834</v>
      </c>
      <c r="B8772" s="1" t="s">
        <v>1140</v>
      </c>
      <c r="C8772" s="291" t="s">
        <v>1174</v>
      </c>
      <c r="D8772" s="1" t="s">
        <v>837</v>
      </c>
    </row>
    <row r="8773" spans="1:4" x14ac:dyDescent="0.25">
      <c r="A8773" t="s">
        <v>834</v>
      </c>
      <c r="B8773" s="1" t="s">
        <v>1140</v>
      </c>
      <c r="C8773" s="291" t="s">
        <v>1175</v>
      </c>
      <c r="D8773" s="1" t="s">
        <v>837</v>
      </c>
    </row>
    <row r="8774" spans="1:4" x14ac:dyDescent="0.25">
      <c r="A8774" t="s">
        <v>834</v>
      </c>
      <c r="B8774" s="1" t="s">
        <v>1140</v>
      </c>
      <c r="C8774" s="291" t="s">
        <v>1176</v>
      </c>
      <c r="D8774" s="1" t="s">
        <v>837</v>
      </c>
    </row>
    <row r="8775" spans="1:4" x14ac:dyDescent="0.25">
      <c r="A8775" t="s">
        <v>834</v>
      </c>
      <c r="B8775" s="1" t="s">
        <v>1140</v>
      </c>
      <c r="C8775" s="291" t="s">
        <v>1177</v>
      </c>
      <c r="D8775" s="1" t="s">
        <v>837</v>
      </c>
    </row>
    <row r="8776" spans="1:4" x14ac:dyDescent="0.25">
      <c r="A8776" t="s">
        <v>834</v>
      </c>
      <c r="B8776" s="1" t="s">
        <v>1140</v>
      </c>
      <c r="C8776" s="291" t="s">
        <v>1178</v>
      </c>
      <c r="D8776" s="1" t="s">
        <v>837</v>
      </c>
    </row>
    <row r="8777" spans="1:4" x14ac:dyDescent="0.25">
      <c r="A8777" t="s">
        <v>834</v>
      </c>
      <c r="B8777" s="1" t="s">
        <v>1140</v>
      </c>
      <c r="C8777" s="291" t="s">
        <v>1179</v>
      </c>
      <c r="D8777" s="1" t="s">
        <v>837</v>
      </c>
    </row>
    <row r="8778" spans="1:4" x14ac:dyDescent="0.25">
      <c r="A8778" t="s">
        <v>834</v>
      </c>
      <c r="B8778" s="1" t="s">
        <v>1140</v>
      </c>
      <c r="C8778" s="291" t="s">
        <v>1180</v>
      </c>
      <c r="D8778" s="1" t="s">
        <v>837</v>
      </c>
    </row>
    <row r="8779" spans="1:4" x14ac:dyDescent="0.25">
      <c r="A8779" t="s">
        <v>834</v>
      </c>
      <c r="B8779" s="1" t="s">
        <v>1181</v>
      </c>
      <c r="C8779" s="291" t="s">
        <v>1141</v>
      </c>
      <c r="D8779" s="1" t="s">
        <v>837</v>
      </c>
    </row>
    <row r="8780" spans="1:4" x14ac:dyDescent="0.25">
      <c r="A8780" t="s">
        <v>834</v>
      </c>
      <c r="B8780" s="1" t="s">
        <v>1181</v>
      </c>
      <c r="C8780" s="291" t="s">
        <v>1142</v>
      </c>
      <c r="D8780" s="1" t="s">
        <v>837</v>
      </c>
    </row>
    <row r="8781" spans="1:4" x14ac:dyDescent="0.25">
      <c r="A8781" t="s">
        <v>834</v>
      </c>
      <c r="B8781" s="1" t="s">
        <v>1181</v>
      </c>
      <c r="C8781" s="291" t="s">
        <v>1143</v>
      </c>
      <c r="D8781" s="1" t="s">
        <v>837</v>
      </c>
    </row>
    <row r="8782" spans="1:4" x14ac:dyDescent="0.25">
      <c r="A8782" t="s">
        <v>834</v>
      </c>
      <c r="B8782" s="1" t="s">
        <v>1181</v>
      </c>
      <c r="C8782" s="291" t="s">
        <v>1144</v>
      </c>
      <c r="D8782" s="1" t="s">
        <v>837</v>
      </c>
    </row>
    <row r="8783" spans="1:4" x14ac:dyDescent="0.25">
      <c r="A8783" t="s">
        <v>834</v>
      </c>
      <c r="B8783" s="1" t="s">
        <v>1181</v>
      </c>
      <c r="C8783" s="291" t="s">
        <v>1145</v>
      </c>
      <c r="D8783" s="1" t="s">
        <v>837</v>
      </c>
    </row>
    <row r="8784" spans="1:4" x14ac:dyDescent="0.25">
      <c r="A8784" t="s">
        <v>834</v>
      </c>
      <c r="B8784" s="1" t="s">
        <v>1181</v>
      </c>
      <c r="C8784" s="291" t="s">
        <v>1146</v>
      </c>
      <c r="D8784" s="1" t="s">
        <v>837</v>
      </c>
    </row>
    <row r="8785" spans="1:4" x14ac:dyDescent="0.25">
      <c r="A8785" t="s">
        <v>834</v>
      </c>
      <c r="B8785" s="1" t="s">
        <v>1181</v>
      </c>
      <c r="C8785" s="291" t="s">
        <v>1147</v>
      </c>
      <c r="D8785" s="1" t="s">
        <v>837</v>
      </c>
    </row>
    <row r="8786" spans="1:4" x14ac:dyDescent="0.25">
      <c r="A8786" t="s">
        <v>834</v>
      </c>
      <c r="B8786" s="1" t="s">
        <v>1181</v>
      </c>
      <c r="C8786" s="291" t="s">
        <v>1148</v>
      </c>
      <c r="D8786" s="1" t="s">
        <v>837</v>
      </c>
    </row>
    <row r="8787" spans="1:4" x14ac:dyDescent="0.25">
      <c r="A8787" t="s">
        <v>834</v>
      </c>
      <c r="B8787" s="1" t="s">
        <v>1181</v>
      </c>
      <c r="C8787" s="291" t="s">
        <v>1149</v>
      </c>
      <c r="D8787" s="1" t="s">
        <v>837</v>
      </c>
    </row>
    <row r="8788" spans="1:4" x14ac:dyDescent="0.25">
      <c r="A8788" t="s">
        <v>834</v>
      </c>
      <c r="B8788" s="1" t="s">
        <v>1181</v>
      </c>
      <c r="C8788" s="291" t="s">
        <v>1150</v>
      </c>
      <c r="D8788" s="1" t="s">
        <v>837</v>
      </c>
    </row>
    <row r="8789" spans="1:4" x14ac:dyDescent="0.25">
      <c r="A8789" t="s">
        <v>834</v>
      </c>
      <c r="B8789" s="1" t="s">
        <v>1181</v>
      </c>
      <c r="C8789" s="291" t="s">
        <v>1151</v>
      </c>
      <c r="D8789" s="1" t="s">
        <v>837</v>
      </c>
    </row>
    <row r="8790" spans="1:4" x14ac:dyDescent="0.25">
      <c r="A8790" t="s">
        <v>834</v>
      </c>
      <c r="B8790" s="1" t="s">
        <v>1181</v>
      </c>
      <c r="C8790" s="291" t="s">
        <v>1152</v>
      </c>
      <c r="D8790" s="1" t="s">
        <v>837</v>
      </c>
    </row>
    <row r="8791" spans="1:4" x14ac:dyDescent="0.25">
      <c r="A8791" t="s">
        <v>834</v>
      </c>
      <c r="B8791" s="1" t="s">
        <v>1181</v>
      </c>
      <c r="C8791" s="291" t="s">
        <v>1153</v>
      </c>
      <c r="D8791" s="1" t="s">
        <v>837</v>
      </c>
    </row>
    <row r="8792" spans="1:4" x14ac:dyDescent="0.25">
      <c r="A8792" t="s">
        <v>834</v>
      </c>
      <c r="B8792" s="1" t="s">
        <v>1181</v>
      </c>
      <c r="C8792" s="291" t="s">
        <v>1154</v>
      </c>
      <c r="D8792" s="1" t="s">
        <v>837</v>
      </c>
    </row>
    <row r="8793" spans="1:4" x14ac:dyDescent="0.25">
      <c r="A8793" t="s">
        <v>834</v>
      </c>
      <c r="B8793" s="1" t="s">
        <v>1181</v>
      </c>
      <c r="C8793" s="291" t="s">
        <v>1155</v>
      </c>
      <c r="D8793" s="1" t="s">
        <v>837</v>
      </c>
    </row>
    <row r="8794" spans="1:4" x14ac:dyDescent="0.25">
      <c r="A8794" t="s">
        <v>834</v>
      </c>
      <c r="B8794" s="1" t="s">
        <v>1181</v>
      </c>
      <c r="C8794" s="291" t="s">
        <v>1156</v>
      </c>
      <c r="D8794" s="1" t="s">
        <v>837</v>
      </c>
    </row>
    <row r="8795" spans="1:4" x14ac:dyDescent="0.25">
      <c r="A8795" t="s">
        <v>834</v>
      </c>
      <c r="B8795" s="1" t="s">
        <v>1181</v>
      </c>
      <c r="C8795" s="291" t="s">
        <v>1157</v>
      </c>
      <c r="D8795" s="1" t="s">
        <v>837</v>
      </c>
    </row>
    <row r="8796" spans="1:4" x14ac:dyDescent="0.25">
      <c r="A8796" t="s">
        <v>834</v>
      </c>
      <c r="B8796" s="1" t="s">
        <v>1181</v>
      </c>
      <c r="C8796" s="291" t="s">
        <v>1158</v>
      </c>
      <c r="D8796" s="1" t="s">
        <v>837</v>
      </c>
    </row>
    <row r="8797" spans="1:4" x14ac:dyDescent="0.25">
      <c r="A8797" t="s">
        <v>834</v>
      </c>
      <c r="B8797" s="1" t="s">
        <v>1181</v>
      </c>
      <c r="C8797" s="291" t="s">
        <v>1159</v>
      </c>
      <c r="D8797" s="1" t="s">
        <v>837</v>
      </c>
    </row>
    <row r="8798" spans="1:4" x14ac:dyDescent="0.25">
      <c r="A8798" t="s">
        <v>834</v>
      </c>
      <c r="B8798" s="1" t="s">
        <v>1181</v>
      </c>
      <c r="C8798" s="291" t="s">
        <v>1160</v>
      </c>
      <c r="D8798" s="1" t="s">
        <v>837</v>
      </c>
    </row>
    <row r="8799" spans="1:4" x14ac:dyDescent="0.25">
      <c r="A8799" t="s">
        <v>834</v>
      </c>
      <c r="B8799" s="1" t="s">
        <v>1181</v>
      </c>
      <c r="C8799" s="291" t="s">
        <v>1161</v>
      </c>
      <c r="D8799" s="1" t="s">
        <v>837</v>
      </c>
    </row>
    <row r="8800" spans="1:4" x14ac:dyDescent="0.25">
      <c r="A8800" t="s">
        <v>834</v>
      </c>
      <c r="B8800" s="1" t="s">
        <v>1181</v>
      </c>
      <c r="C8800" s="291" t="s">
        <v>1162</v>
      </c>
      <c r="D8800" s="1" t="s">
        <v>837</v>
      </c>
    </row>
    <row r="8801" spans="1:4" x14ac:dyDescent="0.25">
      <c r="A8801" t="s">
        <v>834</v>
      </c>
      <c r="B8801" s="1" t="s">
        <v>1181</v>
      </c>
      <c r="C8801" s="291" t="s">
        <v>1163</v>
      </c>
      <c r="D8801" s="1" t="s">
        <v>837</v>
      </c>
    </row>
    <row r="8802" spans="1:4" x14ac:dyDescent="0.25">
      <c r="A8802" t="s">
        <v>834</v>
      </c>
      <c r="B8802" s="1" t="s">
        <v>1181</v>
      </c>
      <c r="C8802" s="291" t="s">
        <v>1164</v>
      </c>
      <c r="D8802" s="1" t="s">
        <v>837</v>
      </c>
    </row>
    <row r="8803" spans="1:4" x14ac:dyDescent="0.25">
      <c r="A8803" t="s">
        <v>834</v>
      </c>
      <c r="B8803" s="1" t="s">
        <v>1181</v>
      </c>
      <c r="C8803" s="291" t="s">
        <v>1165</v>
      </c>
      <c r="D8803" s="1" t="s">
        <v>837</v>
      </c>
    </row>
    <row r="8804" spans="1:4" x14ac:dyDescent="0.25">
      <c r="A8804" t="s">
        <v>834</v>
      </c>
      <c r="B8804" s="1" t="s">
        <v>1181</v>
      </c>
      <c r="C8804" s="291" t="s">
        <v>1166</v>
      </c>
      <c r="D8804" s="1" t="s">
        <v>837</v>
      </c>
    </row>
    <row r="8805" spans="1:4" x14ac:dyDescent="0.25">
      <c r="A8805" t="s">
        <v>834</v>
      </c>
      <c r="B8805" s="1" t="s">
        <v>1181</v>
      </c>
      <c r="C8805" s="291" t="s">
        <v>1167</v>
      </c>
      <c r="D8805" s="1" t="s">
        <v>837</v>
      </c>
    </row>
    <row r="8806" spans="1:4" x14ac:dyDescent="0.25">
      <c r="A8806" t="s">
        <v>834</v>
      </c>
      <c r="B8806" s="1" t="s">
        <v>1181</v>
      </c>
      <c r="C8806" s="291" t="s">
        <v>1168</v>
      </c>
      <c r="D8806" s="1" t="s">
        <v>837</v>
      </c>
    </row>
    <row r="8807" spans="1:4" x14ac:dyDescent="0.25">
      <c r="A8807" t="s">
        <v>834</v>
      </c>
      <c r="B8807" s="1" t="s">
        <v>1181</v>
      </c>
      <c r="C8807" s="291" t="s">
        <v>1169</v>
      </c>
      <c r="D8807" s="1" t="s">
        <v>837</v>
      </c>
    </row>
    <row r="8808" spans="1:4" x14ac:dyDescent="0.25">
      <c r="A8808" t="s">
        <v>834</v>
      </c>
      <c r="B8808" s="1" t="s">
        <v>1181</v>
      </c>
      <c r="C8808" s="291" t="s">
        <v>1170</v>
      </c>
      <c r="D8808" s="1" t="s">
        <v>837</v>
      </c>
    </row>
    <row r="8809" spans="1:4" x14ac:dyDescent="0.25">
      <c r="A8809" t="s">
        <v>834</v>
      </c>
      <c r="B8809" s="1" t="s">
        <v>1181</v>
      </c>
      <c r="C8809" s="291" t="s">
        <v>1171</v>
      </c>
      <c r="D8809" s="1" t="s">
        <v>837</v>
      </c>
    </row>
    <row r="8810" spans="1:4" x14ac:dyDescent="0.25">
      <c r="A8810" t="s">
        <v>834</v>
      </c>
      <c r="B8810" s="1" t="s">
        <v>1181</v>
      </c>
      <c r="C8810" s="291" t="s">
        <v>1172</v>
      </c>
      <c r="D8810" s="1" t="s">
        <v>837</v>
      </c>
    </row>
    <row r="8811" spans="1:4" x14ac:dyDescent="0.25">
      <c r="A8811" t="s">
        <v>834</v>
      </c>
      <c r="B8811" s="1" t="s">
        <v>1181</v>
      </c>
      <c r="C8811" s="291" t="s">
        <v>1173</v>
      </c>
      <c r="D8811" s="1" t="s">
        <v>837</v>
      </c>
    </row>
    <row r="8812" spans="1:4" x14ac:dyDescent="0.25">
      <c r="A8812" t="s">
        <v>834</v>
      </c>
      <c r="B8812" s="1" t="s">
        <v>1181</v>
      </c>
      <c r="C8812" s="291" t="s">
        <v>1174</v>
      </c>
      <c r="D8812" s="1" t="s">
        <v>837</v>
      </c>
    </row>
    <row r="8813" spans="1:4" x14ac:dyDescent="0.25">
      <c r="A8813" t="s">
        <v>834</v>
      </c>
      <c r="B8813" s="1" t="s">
        <v>1181</v>
      </c>
      <c r="C8813" s="291" t="s">
        <v>1175</v>
      </c>
      <c r="D8813" s="1" t="s">
        <v>837</v>
      </c>
    </row>
    <row r="8814" spans="1:4" x14ac:dyDescent="0.25">
      <c r="A8814" t="s">
        <v>834</v>
      </c>
      <c r="B8814" s="1" t="s">
        <v>1181</v>
      </c>
      <c r="C8814" s="291" t="s">
        <v>1176</v>
      </c>
      <c r="D8814" s="1" t="s">
        <v>837</v>
      </c>
    </row>
    <row r="8815" spans="1:4" x14ac:dyDescent="0.25">
      <c r="A8815" t="s">
        <v>834</v>
      </c>
      <c r="B8815" s="1" t="s">
        <v>1181</v>
      </c>
      <c r="C8815" s="291" t="s">
        <v>1177</v>
      </c>
      <c r="D8815" s="1" t="s">
        <v>837</v>
      </c>
    </row>
    <row r="8816" spans="1:4" x14ac:dyDescent="0.25">
      <c r="A8816" t="s">
        <v>834</v>
      </c>
      <c r="B8816" s="1" t="s">
        <v>1181</v>
      </c>
      <c r="C8816" s="291" t="s">
        <v>1178</v>
      </c>
      <c r="D8816" s="1" t="s">
        <v>837</v>
      </c>
    </row>
    <row r="8817" spans="1:5" x14ac:dyDescent="0.25">
      <c r="A8817" t="s">
        <v>834</v>
      </c>
      <c r="B8817" s="1" t="s">
        <v>1181</v>
      </c>
      <c r="C8817" s="291" t="s">
        <v>1179</v>
      </c>
      <c r="D8817" s="1" t="s">
        <v>837</v>
      </c>
    </row>
    <row r="8818" spans="1:5" x14ac:dyDescent="0.25">
      <c r="A8818" t="s">
        <v>834</v>
      </c>
      <c r="B8818" s="1" t="s">
        <v>1181</v>
      </c>
      <c r="C8818" s="291" t="s">
        <v>1180</v>
      </c>
      <c r="D8818" s="1" t="s">
        <v>837</v>
      </c>
    </row>
    <row r="8819" spans="1:5" x14ac:dyDescent="0.25">
      <c r="A8819" t="s">
        <v>834</v>
      </c>
      <c r="B8819" s="1" t="s">
        <v>1182</v>
      </c>
      <c r="C8819" s="291" t="s">
        <v>907</v>
      </c>
      <c r="D8819" s="1">
        <v>0</v>
      </c>
    </row>
    <row r="8820" spans="1:5" x14ac:dyDescent="0.25">
      <c r="A8820" t="s">
        <v>834</v>
      </c>
      <c r="B8820" s="1" t="s">
        <v>1182</v>
      </c>
      <c r="C8820" s="291" t="s">
        <v>909</v>
      </c>
      <c r="D8820" s="1">
        <v>0</v>
      </c>
    </row>
    <row r="8821" spans="1:5" x14ac:dyDescent="0.25">
      <c r="A8821" t="s">
        <v>834</v>
      </c>
      <c r="B8821" s="1" t="s">
        <v>1182</v>
      </c>
      <c r="C8821" s="291" t="s">
        <v>910</v>
      </c>
      <c r="D8821" s="1" t="s">
        <v>837</v>
      </c>
      <c r="E8821" s="1">
        <v>7.6</v>
      </c>
    </row>
    <row r="8822" spans="1:5" x14ac:dyDescent="0.25">
      <c r="A8822" t="s">
        <v>834</v>
      </c>
      <c r="B8822" s="1" t="s">
        <v>1182</v>
      </c>
      <c r="C8822" s="291" t="s">
        <v>911</v>
      </c>
      <c r="D8822" s="1" t="s">
        <v>837</v>
      </c>
      <c r="E8822" s="1">
        <v>11.3</v>
      </c>
    </row>
    <row r="8823" spans="1:5" x14ac:dyDescent="0.25">
      <c r="A8823" t="s">
        <v>834</v>
      </c>
      <c r="B8823" s="1" t="s">
        <v>1182</v>
      </c>
      <c r="C8823" s="291" t="s">
        <v>915</v>
      </c>
      <c r="D8823" s="1">
        <v>0</v>
      </c>
    </row>
    <row r="8824" spans="1:5" x14ac:dyDescent="0.25">
      <c r="A8824" t="s">
        <v>834</v>
      </c>
      <c r="B8824" s="1" t="s">
        <v>1182</v>
      </c>
      <c r="C8824" s="291" t="s">
        <v>917</v>
      </c>
      <c r="D8824" s="1">
        <v>0</v>
      </c>
    </row>
    <row r="8825" spans="1:5" x14ac:dyDescent="0.25">
      <c r="A8825" t="s">
        <v>834</v>
      </c>
      <c r="B8825" s="1" t="s">
        <v>1182</v>
      </c>
      <c r="C8825" s="291" t="s">
        <v>919</v>
      </c>
      <c r="D8825" s="1">
        <v>0</v>
      </c>
    </row>
    <row r="8826" spans="1:5" x14ac:dyDescent="0.25">
      <c r="A8826" t="s">
        <v>834</v>
      </c>
      <c r="B8826" s="1" t="s">
        <v>1182</v>
      </c>
      <c r="C8826" s="291" t="s">
        <v>920</v>
      </c>
      <c r="D8826" s="1" t="s">
        <v>837</v>
      </c>
      <c r="E8826" s="1">
        <v>12.3</v>
      </c>
    </row>
    <row r="8827" spans="1:5" x14ac:dyDescent="0.25">
      <c r="A8827" t="s">
        <v>834</v>
      </c>
      <c r="B8827" s="1" t="s">
        <v>1182</v>
      </c>
      <c r="C8827" s="291" t="s">
        <v>921</v>
      </c>
      <c r="D8827" s="1" t="s">
        <v>837</v>
      </c>
      <c r="E8827" s="1">
        <v>12.2</v>
      </c>
    </row>
    <row r="8828" spans="1:5" x14ac:dyDescent="0.25">
      <c r="A8828" t="s">
        <v>834</v>
      </c>
      <c r="B8828" s="1" t="s">
        <v>1182</v>
      </c>
      <c r="C8828" s="291" t="s">
        <v>922</v>
      </c>
      <c r="D8828" s="1" t="s">
        <v>837</v>
      </c>
      <c r="E8828" s="1">
        <v>16.5</v>
      </c>
    </row>
    <row r="8829" spans="1:5" x14ac:dyDescent="0.25">
      <c r="A8829" t="s">
        <v>834</v>
      </c>
      <c r="B8829" s="1" t="s">
        <v>1182</v>
      </c>
      <c r="C8829" s="291" t="s">
        <v>927</v>
      </c>
      <c r="D8829" s="1">
        <v>0</v>
      </c>
    </row>
    <row r="8830" spans="1:5" x14ac:dyDescent="0.25">
      <c r="A8830" t="s">
        <v>834</v>
      </c>
      <c r="B8830" s="1" t="s">
        <v>1182</v>
      </c>
      <c r="C8830" s="291" t="s">
        <v>929</v>
      </c>
      <c r="D8830" s="1">
        <v>0</v>
      </c>
    </row>
    <row r="8831" spans="1:5" x14ac:dyDescent="0.25">
      <c r="A8831" t="s">
        <v>834</v>
      </c>
      <c r="B8831" s="1" t="s">
        <v>1182</v>
      </c>
      <c r="C8831" s="291" t="s">
        <v>931</v>
      </c>
      <c r="D8831" s="1">
        <v>0</v>
      </c>
    </row>
    <row r="8832" spans="1:5" x14ac:dyDescent="0.25">
      <c r="A8832" t="s">
        <v>834</v>
      </c>
      <c r="B8832" s="1" t="s">
        <v>1182</v>
      </c>
      <c r="C8832" s="291" t="s">
        <v>932</v>
      </c>
      <c r="D8832" s="1" t="s">
        <v>837</v>
      </c>
      <c r="E8832" s="1">
        <v>17</v>
      </c>
    </row>
    <row r="8833" spans="1:5" x14ac:dyDescent="0.25">
      <c r="A8833" t="s">
        <v>834</v>
      </c>
      <c r="B8833" s="1" t="s">
        <v>1182</v>
      </c>
      <c r="C8833" s="291" t="s">
        <v>933</v>
      </c>
      <c r="D8833" s="1" t="s">
        <v>837</v>
      </c>
      <c r="E8833" s="1">
        <v>18.100000000000001</v>
      </c>
    </row>
    <row r="8834" spans="1:5" x14ac:dyDescent="0.25">
      <c r="A8834" t="s">
        <v>834</v>
      </c>
      <c r="B8834" s="1" t="s">
        <v>1182</v>
      </c>
      <c r="C8834" s="291" t="s">
        <v>934</v>
      </c>
      <c r="D8834" s="1" t="s">
        <v>837</v>
      </c>
      <c r="E8834" s="1">
        <v>19.2</v>
      </c>
    </row>
    <row r="8835" spans="1:5" x14ac:dyDescent="0.25">
      <c r="A8835" t="s">
        <v>834</v>
      </c>
      <c r="B8835" s="1" t="s">
        <v>1182</v>
      </c>
      <c r="C8835" s="291" t="s">
        <v>939</v>
      </c>
      <c r="D8835" s="1">
        <v>0</v>
      </c>
    </row>
    <row r="8836" spans="1:5" x14ac:dyDescent="0.25">
      <c r="A8836" t="s">
        <v>834</v>
      </c>
      <c r="B8836" s="1" t="s">
        <v>1182</v>
      </c>
      <c r="C8836" s="291" t="s">
        <v>941</v>
      </c>
      <c r="D8836" s="1">
        <v>0</v>
      </c>
    </row>
    <row r="8837" spans="1:5" x14ac:dyDescent="0.25">
      <c r="A8837" t="s">
        <v>834</v>
      </c>
      <c r="B8837" s="1" t="s">
        <v>1182</v>
      </c>
      <c r="C8837" s="291" t="s">
        <v>943</v>
      </c>
      <c r="D8837" s="1">
        <v>0</v>
      </c>
    </row>
    <row r="8838" spans="1:5" x14ac:dyDescent="0.25">
      <c r="A8838" t="s">
        <v>834</v>
      </c>
      <c r="B8838" s="1" t="s">
        <v>1182</v>
      </c>
      <c r="C8838" s="291" t="s">
        <v>944</v>
      </c>
      <c r="D8838" s="1" t="s">
        <v>837</v>
      </c>
      <c r="E8838" s="1">
        <v>26.9</v>
      </c>
    </row>
    <row r="8839" spans="1:5" x14ac:dyDescent="0.25">
      <c r="A8839" t="s">
        <v>834</v>
      </c>
      <c r="B8839" s="1" t="s">
        <v>1182</v>
      </c>
      <c r="C8839" s="291" t="s">
        <v>945</v>
      </c>
      <c r="D8839" s="1" t="s">
        <v>837</v>
      </c>
      <c r="E8839" s="1">
        <v>28.3</v>
      </c>
    </row>
    <row r="8840" spans="1:5" x14ac:dyDescent="0.25">
      <c r="A8840" t="s">
        <v>834</v>
      </c>
      <c r="B8840" s="1" t="s">
        <v>1182</v>
      </c>
      <c r="C8840" s="291" t="s">
        <v>946</v>
      </c>
      <c r="D8840" s="1" t="s">
        <v>837</v>
      </c>
      <c r="E8840" s="1">
        <v>28.8</v>
      </c>
    </row>
    <row r="8841" spans="1:5" x14ac:dyDescent="0.25">
      <c r="A8841" t="s">
        <v>834</v>
      </c>
      <c r="B8841" s="1" t="s">
        <v>1182</v>
      </c>
      <c r="C8841" s="291" t="s">
        <v>951</v>
      </c>
      <c r="D8841" s="1">
        <v>0</v>
      </c>
    </row>
    <row r="8842" spans="1:5" x14ac:dyDescent="0.25">
      <c r="A8842" t="s">
        <v>834</v>
      </c>
      <c r="B8842" s="1" t="s">
        <v>1182</v>
      </c>
      <c r="C8842" s="291" t="s">
        <v>953</v>
      </c>
      <c r="D8842" s="1">
        <v>0</v>
      </c>
    </row>
    <row r="8843" spans="1:5" x14ac:dyDescent="0.25">
      <c r="A8843" t="s">
        <v>834</v>
      </c>
      <c r="B8843" s="1" t="s">
        <v>1182</v>
      </c>
      <c r="C8843" s="291" t="s">
        <v>955</v>
      </c>
      <c r="D8843" s="1">
        <v>0</v>
      </c>
    </row>
    <row r="8844" spans="1:5" x14ac:dyDescent="0.25">
      <c r="A8844" t="s">
        <v>834</v>
      </c>
      <c r="B8844" s="1" t="s">
        <v>1182</v>
      </c>
      <c r="C8844" s="291" t="s">
        <v>956</v>
      </c>
      <c r="D8844" s="1" t="s">
        <v>837</v>
      </c>
      <c r="E8844" s="1">
        <v>33.700000000000003</v>
      </c>
    </row>
    <row r="8845" spans="1:5" x14ac:dyDescent="0.25">
      <c r="A8845" t="s">
        <v>834</v>
      </c>
      <c r="B8845" s="1" t="s">
        <v>1182</v>
      </c>
      <c r="C8845" s="291" t="s">
        <v>957</v>
      </c>
      <c r="D8845" s="1" t="s">
        <v>837</v>
      </c>
      <c r="E8845" s="1">
        <v>34.299999999999997</v>
      </c>
    </row>
    <row r="8846" spans="1:5" x14ac:dyDescent="0.25">
      <c r="A8846" t="s">
        <v>834</v>
      </c>
      <c r="B8846" s="1" t="s">
        <v>1182</v>
      </c>
      <c r="C8846" s="291" t="s">
        <v>958</v>
      </c>
      <c r="D8846" s="1" t="s">
        <v>837</v>
      </c>
      <c r="E8846" s="1">
        <v>32.299999999999997</v>
      </c>
    </row>
    <row r="8847" spans="1:5" x14ac:dyDescent="0.25">
      <c r="A8847" t="s">
        <v>834</v>
      </c>
      <c r="B8847" s="1" t="s">
        <v>1183</v>
      </c>
      <c r="C8847" s="291" t="s">
        <v>1024</v>
      </c>
      <c r="D8847" s="1" t="s">
        <v>837</v>
      </c>
      <c r="E8847" s="1">
        <v>11.06</v>
      </c>
    </row>
    <row r="8848" spans="1:5" x14ac:dyDescent="0.25">
      <c r="A8848" t="s">
        <v>834</v>
      </c>
      <c r="B8848" s="1" t="s">
        <v>1183</v>
      </c>
      <c r="C8848" s="291" t="s">
        <v>1025</v>
      </c>
      <c r="D8848" s="1" t="s">
        <v>837</v>
      </c>
      <c r="E8848" s="1">
        <v>10.94</v>
      </c>
    </row>
    <row r="8849" spans="1:5" x14ac:dyDescent="0.25">
      <c r="A8849" t="s">
        <v>834</v>
      </c>
      <c r="B8849" s="1" t="s">
        <v>1183</v>
      </c>
      <c r="C8849" s="291" t="s">
        <v>915</v>
      </c>
      <c r="D8849" s="1">
        <v>0</v>
      </c>
    </row>
    <row r="8850" spans="1:5" x14ac:dyDescent="0.25">
      <c r="A8850" t="s">
        <v>834</v>
      </c>
      <c r="B8850" s="1" t="s">
        <v>1183</v>
      </c>
      <c r="C8850" s="291" t="s">
        <v>917</v>
      </c>
      <c r="D8850" s="1">
        <v>0</v>
      </c>
    </row>
    <row r="8851" spans="1:5" x14ac:dyDescent="0.25">
      <c r="A8851" t="s">
        <v>834</v>
      </c>
      <c r="B8851" s="1" t="s">
        <v>1183</v>
      </c>
      <c r="C8851" s="291" t="s">
        <v>1028</v>
      </c>
      <c r="D8851" s="1" t="s">
        <v>837</v>
      </c>
      <c r="E8851" s="1">
        <v>17.82</v>
      </c>
    </row>
    <row r="8852" spans="1:5" x14ac:dyDescent="0.25">
      <c r="A8852" t="s">
        <v>834</v>
      </c>
      <c r="B8852" s="1" t="s">
        <v>1183</v>
      </c>
      <c r="C8852" s="291" t="s">
        <v>1029</v>
      </c>
      <c r="D8852" s="1" t="s">
        <v>837</v>
      </c>
      <c r="E8852" s="1">
        <v>17.57</v>
      </c>
    </row>
    <row r="8853" spans="1:5" x14ac:dyDescent="0.25">
      <c r="A8853" t="s">
        <v>834</v>
      </c>
      <c r="B8853" s="1" t="s">
        <v>1183</v>
      </c>
      <c r="C8853" s="291" t="s">
        <v>927</v>
      </c>
      <c r="D8853" s="1">
        <v>0</v>
      </c>
    </row>
    <row r="8854" spans="1:5" x14ac:dyDescent="0.25">
      <c r="A8854" t="s">
        <v>834</v>
      </c>
      <c r="B8854" s="1" t="s">
        <v>1183</v>
      </c>
      <c r="C8854" s="291" t="s">
        <v>929</v>
      </c>
      <c r="D8854" s="1">
        <v>0</v>
      </c>
    </row>
    <row r="8855" spans="1:5" x14ac:dyDescent="0.25">
      <c r="A8855" t="s">
        <v>834</v>
      </c>
      <c r="B8855" s="1" t="s">
        <v>1183</v>
      </c>
      <c r="C8855" s="291" t="s">
        <v>1032</v>
      </c>
      <c r="D8855" s="1" t="s">
        <v>837</v>
      </c>
      <c r="E8855" s="1">
        <v>23.38</v>
      </c>
    </row>
    <row r="8856" spans="1:5" x14ac:dyDescent="0.25">
      <c r="A8856" t="s">
        <v>834</v>
      </c>
      <c r="B8856" s="1" t="s">
        <v>1183</v>
      </c>
      <c r="C8856" s="291" t="s">
        <v>1033</v>
      </c>
      <c r="D8856" s="1" t="s">
        <v>837</v>
      </c>
      <c r="E8856" s="1">
        <v>25.17</v>
      </c>
    </row>
    <row r="8857" spans="1:5" x14ac:dyDescent="0.25">
      <c r="A8857" t="s">
        <v>834</v>
      </c>
      <c r="B8857" s="1" t="s">
        <v>1183</v>
      </c>
      <c r="C8857" s="291" t="s">
        <v>939</v>
      </c>
      <c r="D8857" s="1">
        <v>0</v>
      </c>
    </row>
    <row r="8858" spans="1:5" x14ac:dyDescent="0.25">
      <c r="A8858" t="s">
        <v>834</v>
      </c>
      <c r="B8858" s="1" t="s">
        <v>1183</v>
      </c>
      <c r="C8858" s="291" t="s">
        <v>941</v>
      </c>
      <c r="D8858" s="1">
        <v>0</v>
      </c>
    </row>
    <row r="8859" spans="1:5" x14ac:dyDescent="0.25">
      <c r="A8859" t="s">
        <v>834</v>
      </c>
      <c r="B8859" s="1" t="s">
        <v>1183</v>
      </c>
      <c r="C8859" s="291" t="s">
        <v>1036</v>
      </c>
      <c r="D8859" s="1" t="s">
        <v>837</v>
      </c>
      <c r="E8859" s="1">
        <v>32.24</v>
      </c>
    </row>
    <row r="8860" spans="1:5" x14ac:dyDescent="0.25">
      <c r="A8860" t="s">
        <v>834</v>
      </c>
      <c r="B8860" s="1" t="s">
        <v>1183</v>
      </c>
      <c r="C8860" s="291" t="s">
        <v>1037</v>
      </c>
      <c r="D8860" s="1" t="s">
        <v>837</v>
      </c>
      <c r="E8860" s="1">
        <v>36.9</v>
      </c>
    </row>
    <row r="8861" spans="1:5" x14ac:dyDescent="0.25">
      <c r="A8861" t="s">
        <v>834</v>
      </c>
      <c r="B8861" s="1" t="s">
        <v>1183</v>
      </c>
      <c r="C8861" s="291" t="s">
        <v>951</v>
      </c>
      <c r="D8861" s="1">
        <v>0</v>
      </c>
    </row>
    <row r="8862" spans="1:5" x14ac:dyDescent="0.25">
      <c r="A8862" t="s">
        <v>834</v>
      </c>
      <c r="B8862" s="1" t="s">
        <v>1183</v>
      </c>
      <c r="C8862" s="291" t="s">
        <v>953</v>
      </c>
      <c r="D8862" s="1">
        <v>0</v>
      </c>
    </row>
    <row r="8863" spans="1:5" x14ac:dyDescent="0.25">
      <c r="A8863" t="s">
        <v>834</v>
      </c>
      <c r="B8863" s="1" t="s">
        <v>1183</v>
      </c>
      <c r="C8863" s="291" t="s">
        <v>1040</v>
      </c>
      <c r="D8863" s="1" t="s">
        <v>837</v>
      </c>
      <c r="E8863" s="1">
        <v>41.78</v>
      </c>
    </row>
    <row r="8864" spans="1:5" x14ac:dyDescent="0.25">
      <c r="A8864" t="s">
        <v>834</v>
      </c>
      <c r="B8864" s="1" t="s">
        <v>1183</v>
      </c>
      <c r="C8864" s="291" t="s">
        <v>1041</v>
      </c>
      <c r="D8864" s="1" t="s">
        <v>837</v>
      </c>
      <c r="E8864" s="1">
        <v>44.33</v>
      </c>
    </row>
    <row r="8865" spans="1:5" x14ac:dyDescent="0.25">
      <c r="A8865" t="s">
        <v>834</v>
      </c>
      <c r="B8865" s="1" t="s">
        <v>1183</v>
      </c>
      <c r="C8865" s="291" t="s">
        <v>963</v>
      </c>
      <c r="D8865" s="1">
        <v>0</v>
      </c>
    </row>
    <row r="8866" spans="1:5" x14ac:dyDescent="0.25">
      <c r="A8866" t="s">
        <v>834</v>
      </c>
      <c r="B8866" s="1" t="s">
        <v>1183</v>
      </c>
      <c r="C8866" s="291" t="s">
        <v>965</v>
      </c>
      <c r="D8866" s="1">
        <v>0</v>
      </c>
    </row>
    <row r="8867" spans="1:5" x14ac:dyDescent="0.25">
      <c r="A8867" t="s">
        <v>834</v>
      </c>
      <c r="B8867" s="1" t="s">
        <v>1184</v>
      </c>
      <c r="C8867" s="291" t="s">
        <v>1185</v>
      </c>
      <c r="D8867" s="1" t="s">
        <v>837</v>
      </c>
      <c r="E8867" s="1">
        <v>5.15</v>
      </c>
    </row>
    <row r="8868" spans="1:5" x14ac:dyDescent="0.25">
      <c r="A8868" t="s">
        <v>834</v>
      </c>
      <c r="B8868" s="1" t="s">
        <v>1184</v>
      </c>
      <c r="C8868" s="291" t="s">
        <v>1186</v>
      </c>
      <c r="D8868" s="1" t="s">
        <v>837</v>
      </c>
      <c r="E8868" s="1">
        <v>5.25</v>
      </c>
    </row>
    <row r="8869" spans="1:5" x14ac:dyDescent="0.25">
      <c r="A8869" t="s">
        <v>834</v>
      </c>
      <c r="B8869" s="1" t="s">
        <v>1184</v>
      </c>
      <c r="C8869" s="291" t="s">
        <v>1187</v>
      </c>
      <c r="D8869" s="1" t="s">
        <v>837</v>
      </c>
      <c r="E8869" s="1">
        <v>11.2</v>
      </c>
    </row>
    <row r="8870" spans="1:5" x14ac:dyDescent="0.25">
      <c r="A8870" t="s">
        <v>834</v>
      </c>
      <c r="B8870" s="1" t="s">
        <v>1184</v>
      </c>
      <c r="C8870" s="291" t="s">
        <v>1188</v>
      </c>
      <c r="D8870" s="1" t="s">
        <v>837</v>
      </c>
      <c r="E8870" s="1">
        <v>10.1</v>
      </c>
    </row>
    <row r="8871" spans="1:5" x14ac:dyDescent="0.25">
      <c r="A8871" t="s">
        <v>834</v>
      </c>
      <c r="B8871" s="1" t="s">
        <v>1184</v>
      </c>
      <c r="C8871" s="291" t="s">
        <v>1189</v>
      </c>
      <c r="D8871" s="1" t="s">
        <v>837</v>
      </c>
      <c r="E8871" s="1">
        <v>13.9</v>
      </c>
    </row>
    <row r="8872" spans="1:5" x14ac:dyDescent="0.25">
      <c r="A8872" t="s">
        <v>834</v>
      </c>
      <c r="B8872" s="1" t="s">
        <v>1184</v>
      </c>
      <c r="C8872" s="291" t="s">
        <v>1190</v>
      </c>
      <c r="D8872" s="1" t="s">
        <v>837</v>
      </c>
      <c r="E8872" s="1">
        <v>12.8</v>
      </c>
    </row>
    <row r="8873" spans="1:5" x14ac:dyDescent="0.25">
      <c r="A8873" t="s">
        <v>834</v>
      </c>
      <c r="B8873" s="1" t="s">
        <v>1184</v>
      </c>
      <c r="C8873" s="291" t="s">
        <v>1191</v>
      </c>
      <c r="D8873" s="1" t="s">
        <v>837</v>
      </c>
      <c r="E8873" s="1">
        <v>17.3</v>
      </c>
    </row>
    <row r="8874" spans="1:5" x14ac:dyDescent="0.25">
      <c r="A8874" t="s">
        <v>834</v>
      </c>
      <c r="B8874" s="1" t="s">
        <v>1184</v>
      </c>
      <c r="C8874" s="291" t="s">
        <v>1192</v>
      </c>
      <c r="D8874" s="1" t="s">
        <v>837</v>
      </c>
      <c r="E8874" s="1">
        <v>16.2</v>
      </c>
    </row>
    <row r="8875" spans="1:5" x14ac:dyDescent="0.25">
      <c r="A8875" t="s">
        <v>834</v>
      </c>
      <c r="B8875" s="1" t="s">
        <v>1184</v>
      </c>
      <c r="C8875" s="291" t="s">
        <v>1193</v>
      </c>
      <c r="D8875" s="1" t="s">
        <v>837</v>
      </c>
      <c r="E8875" s="1">
        <v>29.9</v>
      </c>
    </row>
    <row r="8876" spans="1:5" x14ac:dyDescent="0.25">
      <c r="A8876" t="s">
        <v>834</v>
      </c>
      <c r="B8876" s="1" t="s">
        <v>1184</v>
      </c>
      <c r="C8876" s="291" t="s">
        <v>1194</v>
      </c>
      <c r="D8876" s="1" t="s">
        <v>837</v>
      </c>
      <c r="E8876" s="1">
        <v>22.9</v>
      </c>
    </row>
    <row r="8877" spans="1:5" x14ac:dyDescent="0.25">
      <c r="A8877" t="s">
        <v>834</v>
      </c>
      <c r="B8877" s="1" t="s">
        <v>1195</v>
      </c>
      <c r="C8877" s="291" t="s">
        <v>1196</v>
      </c>
      <c r="D8877" s="1" t="s">
        <v>837</v>
      </c>
      <c r="E8877" s="1">
        <v>11.6</v>
      </c>
    </row>
    <row r="8878" spans="1:5" x14ac:dyDescent="0.25">
      <c r="A8878" t="s">
        <v>834</v>
      </c>
      <c r="B8878" s="1" t="s">
        <v>1195</v>
      </c>
      <c r="C8878" s="291" t="s">
        <v>1197</v>
      </c>
      <c r="D8878" s="1" t="s">
        <v>837</v>
      </c>
      <c r="E8878" s="1">
        <v>21.5</v>
      </c>
    </row>
    <row r="8879" spans="1:5" x14ac:dyDescent="0.25">
      <c r="A8879" t="s">
        <v>834</v>
      </c>
      <c r="B8879" s="1" t="s">
        <v>1195</v>
      </c>
      <c r="C8879" s="291" t="s">
        <v>1198</v>
      </c>
      <c r="D8879" s="1" t="s">
        <v>837</v>
      </c>
      <c r="E8879" s="1">
        <v>25.4</v>
      </c>
    </row>
    <row r="8880" spans="1:5" x14ac:dyDescent="0.25">
      <c r="A8880" t="s">
        <v>834</v>
      </c>
      <c r="B8880" s="1" t="s">
        <v>1195</v>
      </c>
      <c r="C8880" s="291" t="s">
        <v>1199</v>
      </c>
      <c r="D8880" s="1" t="s">
        <v>837</v>
      </c>
      <c r="E8880" s="1">
        <v>31.6</v>
      </c>
    </row>
    <row r="8881" spans="1:5" x14ac:dyDescent="0.25">
      <c r="A8881" t="s">
        <v>834</v>
      </c>
      <c r="B8881" s="1" t="s">
        <v>1195</v>
      </c>
      <c r="C8881" s="291" t="s">
        <v>1200</v>
      </c>
      <c r="D8881" s="1" t="s">
        <v>837</v>
      </c>
      <c r="E8881" s="1">
        <v>42.5</v>
      </c>
    </row>
    <row r="8882" spans="1:5" x14ac:dyDescent="0.25">
      <c r="A8882" t="s">
        <v>834</v>
      </c>
      <c r="B8882" s="1" t="s">
        <v>1195</v>
      </c>
      <c r="C8882" s="291" t="s">
        <v>915</v>
      </c>
      <c r="D8882" s="1">
        <v>0</v>
      </c>
    </row>
    <row r="8883" spans="1:5" x14ac:dyDescent="0.25">
      <c r="A8883" t="s">
        <v>834</v>
      </c>
      <c r="B8883" s="1" t="s">
        <v>1195</v>
      </c>
      <c r="C8883" s="291" t="s">
        <v>917</v>
      </c>
      <c r="D8883" s="1">
        <v>0</v>
      </c>
    </row>
    <row r="8884" spans="1:5" x14ac:dyDescent="0.25">
      <c r="A8884" t="s">
        <v>834</v>
      </c>
      <c r="B8884" s="1" t="s">
        <v>1195</v>
      </c>
      <c r="C8884" s="291" t="s">
        <v>919</v>
      </c>
      <c r="D8884" s="1">
        <v>0</v>
      </c>
    </row>
    <row r="8885" spans="1:5" x14ac:dyDescent="0.25">
      <c r="A8885" t="s">
        <v>834</v>
      </c>
      <c r="B8885" s="1" t="s">
        <v>1195</v>
      </c>
      <c r="C8885" s="291" t="s">
        <v>920</v>
      </c>
      <c r="D8885" s="1" t="s">
        <v>837</v>
      </c>
      <c r="E8885" s="1">
        <v>12.3</v>
      </c>
    </row>
    <row r="8886" spans="1:5" x14ac:dyDescent="0.25">
      <c r="A8886" t="s">
        <v>834</v>
      </c>
      <c r="B8886" s="1" t="s">
        <v>1195</v>
      </c>
      <c r="C8886" s="291" t="s">
        <v>921</v>
      </c>
      <c r="D8886" s="1" t="s">
        <v>837</v>
      </c>
      <c r="E8886" s="1">
        <v>12.9</v>
      </c>
    </row>
    <row r="8887" spans="1:5" x14ac:dyDescent="0.25">
      <c r="A8887" t="s">
        <v>834</v>
      </c>
      <c r="B8887" s="1" t="s">
        <v>1195</v>
      </c>
      <c r="C8887" s="291" t="s">
        <v>922</v>
      </c>
      <c r="D8887" s="1" t="s">
        <v>837</v>
      </c>
      <c r="E8887" s="1">
        <v>14.3</v>
      </c>
    </row>
    <row r="8888" spans="1:5" x14ac:dyDescent="0.25">
      <c r="A8888" t="s">
        <v>834</v>
      </c>
      <c r="B8888" s="1" t="s">
        <v>1195</v>
      </c>
      <c r="C8888" s="291" t="s">
        <v>927</v>
      </c>
      <c r="D8888" s="1">
        <v>0</v>
      </c>
    </row>
    <row r="8889" spans="1:5" x14ac:dyDescent="0.25">
      <c r="A8889" t="s">
        <v>834</v>
      </c>
      <c r="B8889" s="1" t="s">
        <v>1195</v>
      </c>
      <c r="C8889" s="291" t="s">
        <v>929</v>
      </c>
      <c r="D8889" s="1">
        <v>0</v>
      </c>
    </row>
    <row r="8890" spans="1:5" x14ac:dyDescent="0.25">
      <c r="A8890" t="s">
        <v>834</v>
      </c>
      <c r="B8890" s="1" t="s">
        <v>1195</v>
      </c>
      <c r="C8890" s="291" t="s">
        <v>931</v>
      </c>
      <c r="D8890" s="1">
        <v>0</v>
      </c>
    </row>
    <row r="8891" spans="1:5" x14ac:dyDescent="0.25">
      <c r="A8891" t="s">
        <v>834</v>
      </c>
      <c r="B8891" s="1" t="s">
        <v>1195</v>
      </c>
      <c r="C8891" s="291" t="s">
        <v>932</v>
      </c>
      <c r="D8891" s="1" t="s">
        <v>837</v>
      </c>
      <c r="E8891" s="1">
        <v>14.8</v>
      </c>
    </row>
    <row r="8892" spans="1:5" x14ac:dyDescent="0.25">
      <c r="A8892" t="s">
        <v>834</v>
      </c>
      <c r="B8892" s="1" t="s">
        <v>1195</v>
      </c>
      <c r="C8892" s="291" t="s">
        <v>933</v>
      </c>
      <c r="D8892" s="1" t="s">
        <v>837</v>
      </c>
      <c r="E8892" s="1">
        <v>16.600000000000001</v>
      </c>
    </row>
    <row r="8893" spans="1:5" x14ac:dyDescent="0.25">
      <c r="A8893" t="s">
        <v>834</v>
      </c>
      <c r="B8893" s="1" t="s">
        <v>1195</v>
      </c>
      <c r="C8893" s="291" t="s">
        <v>934</v>
      </c>
      <c r="D8893" s="1" t="s">
        <v>837</v>
      </c>
      <c r="E8893" s="1">
        <v>16.5</v>
      </c>
    </row>
    <row r="8894" spans="1:5" x14ac:dyDescent="0.25">
      <c r="A8894" t="s">
        <v>834</v>
      </c>
      <c r="B8894" s="1" t="s">
        <v>1195</v>
      </c>
      <c r="C8894" s="291" t="s">
        <v>939</v>
      </c>
      <c r="D8894" s="1">
        <v>0</v>
      </c>
    </row>
    <row r="8895" spans="1:5" x14ac:dyDescent="0.25">
      <c r="A8895" t="s">
        <v>834</v>
      </c>
      <c r="B8895" s="1" t="s">
        <v>1195</v>
      </c>
      <c r="C8895" s="291" t="s">
        <v>941</v>
      </c>
      <c r="D8895" s="1">
        <v>0</v>
      </c>
    </row>
    <row r="8896" spans="1:5" x14ac:dyDescent="0.25">
      <c r="A8896" t="s">
        <v>834</v>
      </c>
      <c r="B8896" s="1" t="s">
        <v>1195</v>
      </c>
      <c r="C8896" s="291" t="s">
        <v>943</v>
      </c>
      <c r="D8896" s="1">
        <v>0</v>
      </c>
    </row>
    <row r="8897" spans="1:5" x14ac:dyDescent="0.25">
      <c r="A8897" t="s">
        <v>834</v>
      </c>
      <c r="B8897" s="1" t="s">
        <v>1195</v>
      </c>
      <c r="C8897" s="291" t="s">
        <v>944</v>
      </c>
      <c r="D8897" s="1" t="s">
        <v>837</v>
      </c>
      <c r="E8897" s="1">
        <v>21.7</v>
      </c>
    </row>
    <row r="8898" spans="1:5" x14ac:dyDescent="0.25">
      <c r="A8898" t="s">
        <v>834</v>
      </c>
      <c r="B8898" s="1" t="s">
        <v>1195</v>
      </c>
      <c r="C8898" s="291" t="s">
        <v>945</v>
      </c>
      <c r="D8898" s="1" t="s">
        <v>837</v>
      </c>
      <c r="E8898" s="1">
        <v>22.6</v>
      </c>
    </row>
    <row r="8899" spans="1:5" x14ac:dyDescent="0.25">
      <c r="A8899" t="s">
        <v>834</v>
      </c>
      <c r="B8899" s="1" t="s">
        <v>1195</v>
      </c>
      <c r="C8899" s="291" t="s">
        <v>946</v>
      </c>
      <c r="D8899" s="1" t="s">
        <v>837</v>
      </c>
      <c r="E8899" s="1">
        <v>23.5</v>
      </c>
    </row>
    <row r="8900" spans="1:5" x14ac:dyDescent="0.25">
      <c r="A8900" t="s">
        <v>834</v>
      </c>
      <c r="B8900" s="1" t="s">
        <v>1195</v>
      </c>
      <c r="C8900" s="291" t="s">
        <v>953</v>
      </c>
      <c r="D8900" s="1">
        <v>0</v>
      </c>
    </row>
    <row r="8901" spans="1:5" x14ac:dyDescent="0.25">
      <c r="A8901" t="s">
        <v>834</v>
      </c>
      <c r="B8901" s="1" t="s">
        <v>1195</v>
      </c>
      <c r="C8901" s="291" t="s">
        <v>955</v>
      </c>
      <c r="D8901" s="1">
        <v>0</v>
      </c>
    </row>
    <row r="8902" spans="1:5" x14ac:dyDescent="0.25">
      <c r="A8902" t="s">
        <v>834</v>
      </c>
      <c r="B8902" s="1" t="s">
        <v>1195</v>
      </c>
      <c r="C8902" s="291" t="s">
        <v>957</v>
      </c>
      <c r="D8902" s="1" t="s">
        <v>837</v>
      </c>
      <c r="E8902" s="1">
        <v>35</v>
      </c>
    </row>
    <row r="8903" spans="1:5" x14ac:dyDescent="0.25">
      <c r="A8903" t="s">
        <v>834</v>
      </c>
      <c r="B8903" s="1" t="s">
        <v>1195</v>
      </c>
      <c r="C8903" s="291" t="s">
        <v>958</v>
      </c>
      <c r="D8903" s="1" t="s">
        <v>837</v>
      </c>
      <c r="E8903" s="1">
        <v>37.200000000000003</v>
      </c>
    </row>
    <row r="8904" spans="1:5" x14ac:dyDescent="0.25">
      <c r="A8904" t="s">
        <v>834</v>
      </c>
      <c r="B8904" s="1" t="s">
        <v>1201</v>
      </c>
      <c r="C8904" s="291" t="s">
        <v>906</v>
      </c>
      <c r="D8904" s="1">
        <v>0</v>
      </c>
    </row>
    <row r="8905" spans="1:5" x14ac:dyDescent="0.25">
      <c r="A8905" t="s">
        <v>834</v>
      </c>
      <c r="B8905" s="1" t="s">
        <v>1201</v>
      </c>
      <c r="C8905" s="291" t="s">
        <v>908</v>
      </c>
      <c r="D8905" s="1">
        <v>0</v>
      </c>
    </row>
    <row r="8906" spans="1:5" x14ac:dyDescent="0.25">
      <c r="A8906" t="s">
        <v>834</v>
      </c>
      <c r="B8906" s="1" t="s">
        <v>1201</v>
      </c>
      <c r="C8906" s="291" t="s">
        <v>1202</v>
      </c>
      <c r="D8906" s="1" t="s">
        <v>837</v>
      </c>
      <c r="E8906" s="1">
        <v>16.399999999999999</v>
      </c>
    </row>
    <row r="8907" spans="1:5" x14ac:dyDescent="0.25">
      <c r="A8907" t="s">
        <v>834</v>
      </c>
      <c r="B8907" s="1" t="s">
        <v>1201</v>
      </c>
      <c r="C8907" s="291" t="s">
        <v>1203</v>
      </c>
      <c r="D8907" s="1" t="s">
        <v>837</v>
      </c>
      <c r="E8907" s="1">
        <v>14.8</v>
      </c>
    </row>
    <row r="8908" spans="1:5" x14ac:dyDescent="0.25">
      <c r="A8908" t="s">
        <v>834</v>
      </c>
      <c r="B8908" s="1" t="s">
        <v>1201</v>
      </c>
      <c r="C8908" s="291" t="s">
        <v>914</v>
      </c>
      <c r="D8908" s="1">
        <v>0</v>
      </c>
    </row>
    <row r="8909" spans="1:5" x14ac:dyDescent="0.25">
      <c r="A8909" t="s">
        <v>834</v>
      </c>
      <c r="B8909" s="1" t="s">
        <v>1201</v>
      </c>
      <c r="C8909" s="291" t="s">
        <v>916</v>
      </c>
      <c r="D8909" s="1">
        <v>0</v>
      </c>
    </row>
    <row r="8910" spans="1:5" x14ac:dyDescent="0.25">
      <c r="A8910" t="s">
        <v>834</v>
      </c>
      <c r="B8910" s="1" t="s">
        <v>1201</v>
      </c>
      <c r="C8910" s="291" t="s">
        <v>918</v>
      </c>
      <c r="D8910" s="1">
        <v>0</v>
      </c>
    </row>
    <row r="8911" spans="1:5" x14ac:dyDescent="0.25">
      <c r="A8911" t="s">
        <v>834</v>
      </c>
      <c r="B8911" s="1" t="s">
        <v>1201</v>
      </c>
      <c r="C8911" s="291" t="s">
        <v>1204</v>
      </c>
      <c r="D8911" s="1" t="s">
        <v>837</v>
      </c>
      <c r="E8911" s="1">
        <v>21.9</v>
      </c>
    </row>
    <row r="8912" spans="1:5" x14ac:dyDescent="0.25">
      <c r="A8912" t="s">
        <v>834</v>
      </c>
      <c r="B8912" s="1" t="s">
        <v>1201</v>
      </c>
      <c r="C8912" s="291" t="s">
        <v>1205</v>
      </c>
      <c r="D8912" s="1" t="s">
        <v>837</v>
      </c>
      <c r="E8912" s="1">
        <v>22.9</v>
      </c>
    </row>
    <row r="8913" spans="1:5" x14ac:dyDescent="0.25">
      <c r="A8913" t="s">
        <v>834</v>
      </c>
      <c r="B8913" s="1" t="s">
        <v>1201</v>
      </c>
      <c r="C8913" s="291" t="s">
        <v>926</v>
      </c>
      <c r="D8913" s="1">
        <v>0</v>
      </c>
    </row>
    <row r="8914" spans="1:5" x14ac:dyDescent="0.25">
      <c r="A8914" t="s">
        <v>834</v>
      </c>
      <c r="B8914" s="1" t="s">
        <v>1201</v>
      </c>
      <c r="C8914" s="291" t="s">
        <v>928</v>
      </c>
      <c r="D8914" s="1">
        <v>0</v>
      </c>
    </row>
    <row r="8915" spans="1:5" x14ac:dyDescent="0.25">
      <c r="A8915" t="s">
        <v>834</v>
      </c>
      <c r="B8915" s="1" t="s">
        <v>1201</v>
      </c>
      <c r="C8915" s="291" t="s">
        <v>930</v>
      </c>
      <c r="D8915" s="1">
        <v>0</v>
      </c>
    </row>
    <row r="8916" spans="1:5" x14ac:dyDescent="0.25">
      <c r="A8916" t="s">
        <v>834</v>
      </c>
      <c r="B8916" s="1" t="s">
        <v>1201</v>
      </c>
      <c r="C8916" s="291" t="s">
        <v>1206</v>
      </c>
      <c r="D8916" s="1" t="s">
        <v>837</v>
      </c>
      <c r="E8916" s="1">
        <v>34.5</v>
      </c>
    </row>
    <row r="8917" spans="1:5" x14ac:dyDescent="0.25">
      <c r="A8917" t="s">
        <v>834</v>
      </c>
      <c r="B8917" s="1" t="s">
        <v>1201</v>
      </c>
      <c r="C8917" s="291" t="s">
        <v>1207</v>
      </c>
      <c r="D8917" s="1" t="s">
        <v>837</v>
      </c>
      <c r="E8917" s="1">
        <v>32.6</v>
      </c>
    </row>
    <row r="8918" spans="1:5" x14ac:dyDescent="0.25">
      <c r="A8918" t="s">
        <v>834</v>
      </c>
      <c r="B8918" s="1" t="s">
        <v>1201</v>
      </c>
      <c r="C8918" s="291" t="s">
        <v>938</v>
      </c>
      <c r="D8918" s="1">
        <v>0</v>
      </c>
    </row>
    <row r="8919" spans="1:5" x14ac:dyDescent="0.25">
      <c r="A8919" t="s">
        <v>834</v>
      </c>
      <c r="B8919" s="1" t="s">
        <v>1201</v>
      </c>
      <c r="C8919" s="291" t="s">
        <v>940</v>
      </c>
      <c r="D8919" s="1">
        <v>0</v>
      </c>
    </row>
    <row r="8920" spans="1:5" x14ac:dyDescent="0.25">
      <c r="A8920" t="s">
        <v>834</v>
      </c>
      <c r="B8920" s="1" t="s">
        <v>1201</v>
      </c>
      <c r="C8920" s="291" t="s">
        <v>942</v>
      </c>
      <c r="D8920" s="1">
        <v>0</v>
      </c>
    </row>
    <row r="8921" spans="1:5" x14ac:dyDescent="0.25">
      <c r="A8921" t="s">
        <v>834</v>
      </c>
      <c r="B8921" s="1" t="s">
        <v>1201</v>
      </c>
      <c r="C8921" s="291" t="s">
        <v>1208</v>
      </c>
      <c r="D8921" s="1" t="s">
        <v>837</v>
      </c>
      <c r="E8921" s="1">
        <v>28.9</v>
      </c>
    </row>
    <row r="8922" spans="1:5" x14ac:dyDescent="0.25">
      <c r="A8922" t="s">
        <v>834</v>
      </c>
      <c r="B8922" s="1" t="s">
        <v>1201</v>
      </c>
      <c r="C8922" s="291" t="s">
        <v>1209</v>
      </c>
      <c r="D8922" s="1" t="s">
        <v>837</v>
      </c>
      <c r="E8922" s="1">
        <v>54.2</v>
      </c>
    </row>
    <row r="8923" spans="1:5" x14ac:dyDescent="0.25">
      <c r="A8923" t="s">
        <v>834</v>
      </c>
      <c r="B8923" s="1" t="s">
        <v>1201</v>
      </c>
      <c r="C8923" s="291" t="s">
        <v>950</v>
      </c>
      <c r="D8923" s="1">
        <v>0</v>
      </c>
    </row>
    <row r="8924" spans="1:5" x14ac:dyDescent="0.25">
      <c r="A8924" t="s">
        <v>834</v>
      </c>
      <c r="B8924" s="1" t="s">
        <v>1201</v>
      </c>
      <c r="C8924" s="291" t="s">
        <v>952</v>
      </c>
      <c r="D8924" s="1">
        <v>0</v>
      </c>
    </row>
    <row r="8925" spans="1:5" x14ac:dyDescent="0.25">
      <c r="A8925" t="s">
        <v>834</v>
      </c>
      <c r="B8925" s="1" t="s">
        <v>1201</v>
      </c>
      <c r="C8925" s="291" t="s">
        <v>1210</v>
      </c>
      <c r="D8925" s="1" t="s">
        <v>837</v>
      </c>
      <c r="E8925" s="1">
        <v>66.400000000000006</v>
      </c>
    </row>
    <row r="8926" spans="1:5" x14ac:dyDescent="0.25">
      <c r="A8926" t="s">
        <v>834</v>
      </c>
      <c r="B8926" s="1" t="s">
        <v>1201</v>
      </c>
      <c r="C8926" s="291" t="s">
        <v>1211</v>
      </c>
      <c r="D8926" s="1" t="s">
        <v>837</v>
      </c>
      <c r="E8926" s="1">
        <v>72.5</v>
      </c>
    </row>
    <row r="8927" spans="1:5" x14ac:dyDescent="0.25">
      <c r="A8927" t="s">
        <v>834</v>
      </c>
      <c r="B8927" s="1" t="s">
        <v>1201</v>
      </c>
      <c r="C8927" s="291" t="s">
        <v>1212</v>
      </c>
      <c r="D8927" s="1" t="s">
        <v>837</v>
      </c>
      <c r="E8927" s="1">
        <v>68.099999999999994</v>
      </c>
    </row>
    <row r="8928" spans="1:5" x14ac:dyDescent="0.25">
      <c r="A8928" t="s">
        <v>834</v>
      </c>
      <c r="B8928" s="1" t="s">
        <v>1201</v>
      </c>
      <c r="C8928" s="291" t="s">
        <v>907</v>
      </c>
      <c r="D8928" s="1">
        <v>0</v>
      </c>
    </row>
    <row r="8929" spans="1:5" x14ac:dyDescent="0.25">
      <c r="A8929" t="s">
        <v>834</v>
      </c>
      <c r="B8929" s="1" t="s">
        <v>1201</v>
      </c>
      <c r="C8929" s="291" t="s">
        <v>909</v>
      </c>
      <c r="D8929" s="1">
        <v>0</v>
      </c>
    </row>
    <row r="8930" spans="1:5" x14ac:dyDescent="0.25">
      <c r="A8930" t="s">
        <v>834</v>
      </c>
      <c r="B8930" s="1" t="s">
        <v>1201</v>
      </c>
      <c r="C8930" s="291" t="s">
        <v>910</v>
      </c>
      <c r="D8930" s="1" t="s">
        <v>837</v>
      </c>
      <c r="E8930" s="1">
        <v>7.8</v>
      </c>
    </row>
    <row r="8931" spans="1:5" x14ac:dyDescent="0.25">
      <c r="A8931" t="s">
        <v>834</v>
      </c>
      <c r="B8931" s="1" t="s">
        <v>1201</v>
      </c>
      <c r="C8931" s="291" t="s">
        <v>911</v>
      </c>
      <c r="D8931" s="1" t="s">
        <v>837</v>
      </c>
      <c r="E8931" s="1">
        <v>10.5</v>
      </c>
    </row>
    <row r="8932" spans="1:5" x14ac:dyDescent="0.25">
      <c r="A8932" t="s">
        <v>834</v>
      </c>
      <c r="B8932" s="1" t="s">
        <v>1201</v>
      </c>
      <c r="C8932" s="291" t="s">
        <v>915</v>
      </c>
      <c r="D8932" s="1">
        <v>0</v>
      </c>
    </row>
    <row r="8933" spans="1:5" x14ac:dyDescent="0.25">
      <c r="A8933" t="s">
        <v>834</v>
      </c>
      <c r="B8933" s="1" t="s">
        <v>1201</v>
      </c>
      <c r="C8933" s="291" t="s">
        <v>917</v>
      </c>
      <c r="D8933" s="1">
        <v>0</v>
      </c>
    </row>
    <row r="8934" spans="1:5" x14ac:dyDescent="0.25">
      <c r="A8934" t="s">
        <v>834</v>
      </c>
      <c r="B8934" s="1" t="s">
        <v>1201</v>
      </c>
      <c r="C8934" s="291" t="s">
        <v>919</v>
      </c>
      <c r="D8934" s="1">
        <v>0</v>
      </c>
    </row>
    <row r="8935" spans="1:5" x14ac:dyDescent="0.25">
      <c r="A8935" t="s">
        <v>834</v>
      </c>
      <c r="B8935" s="1" t="s">
        <v>1201</v>
      </c>
      <c r="C8935" s="291" t="s">
        <v>920</v>
      </c>
      <c r="D8935" s="1" t="s">
        <v>837</v>
      </c>
      <c r="E8935" s="1">
        <v>14.7</v>
      </c>
    </row>
    <row r="8936" spans="1:5" x14ac:dyDescent="0.25">
      <c r="A8936" t="s">
        <v>834</v>
      </c>
      <c r="B8936" s="1" t="s">
        <v>1201</v>
      </c>
      <c r="C8936" s="291" t="s">
        <v>921</v>
      </c>
      <c r="D8936" s="1" t="s">
        <v>837</v>
      </c>
      <c r="E8936" s="1">
        <v>17.100000000000001</v>
      </c>
    </row>
    <row r="8937" spans="1:5" x14ac:dyDescent="0.25">
      <c r="A8937" t="s">
        <v>834</v>
      </c>
      <c r="B8937" s="1" t="s">
        <v>1201</v>
      </c>
      <c r="C8937" s="291" t="s">
        <v>922</v>
      </c>
      <c r="D8937" s="1" t="s">
        <v>837</v>
      </c>
      <c r="E8937" s="1">
        <v>17.899999999999999</v>
      </c>
    </row>
    <row r="8938" spans="1:5" x14ac:dyDescent="0.25">
      <c r="A8938" t="s">
        <v>834</v>
      </c>
      <c r="B8938" s="1" t="s">
        <v>1201</v>
      </c>
      <c r="C8938" s="291" t="s">
        <v>927</v>
      </c>
      <c r="D8938" s="1">
        <v>0</v>
      </c>
    </row>
    <row r="8939" spans="1:5" x14ac:dyDescent="0.25">
      <c r="A8939" t="s">
        <v>834</v>
      </c>
      <c r="B8939" s="1" t="s">
        <v>1201</v>
      </c>
      <c r="C8939" s="291" t="s">
        <v>929</v>
      </c>
      <c r="D8939" s="1">
        <v>0</v>
      </c>
    </row>
    <row r="8940" spans="1:5" x14ac:dyDescent="0.25">
      <c r="A8940" t="s">
        <v>834</v>
      </c>
      <c r="B8940" s="1" t="s">
        <v>1201</v>
      </c>
      <c r="C8940" s="291" t="s">
        <v>931</v>
      </c>
      <c r="D8940" s="1">
        <v>0</v>
      </c>
    </row>
    <row r="8941" spans="1:5" x14ac:dyDescent="0.25">
      <c r="A8941" t="s">
        <v>834</v>
      </c>
      <c r="B8941" s="1" t="s">
        <v>1201</v>
      </c>
      <c r="C8941" s="291" t="s">
        <v>932</v>
      </c>
      <c r="D8941" s="1" t="s">
        <v>837</v>
      </c>
      <c r="E8941" s="1">
        <v>21.5</v>
      </c>
    </row>
    <row r="8942" spans="1:5" x14ac:dyDescent="0.25">
      <c r="A8942" t="s">
        <v>834</v>
      </c>
      <c r="B8942" s="1" t="s">
        <v>1201</v>
      </c>
      <c r="C8942" s="291" t="s">
        <v>933</v>
      </c>
      <c r="D8942" s="1" t="s">
        <v>837</v>
      </c>
      <c r="E8942" s="1">
        <v>23.9</v>
      </c>
    </row>
    <row r="8943" spans="1:5" x14ac:dyDescent="0.25">
      <c r="A8943" t="s">
        <v>834</v>
      </c>
      <c r="B8943" s="1" t="s">
        <v>1201</v>
      </c>
      <c r="C8943" s="291" t="s">
        <v>934</v>
      </c>
      <c r="D8943" s="1" t="s">
        <v>837</v>
      </c>
      <c r="E8943" s="1">
        <v>23.9</v>
      </c>
    </row>
    <row r="8944" spans="1:5" x14ac:dyDescent="0.25">
      <c r="A8944" t="s">
        <v>834</v>
      </c>
      <c r="B8944" s="1" t="s">
        <v>1201</v>
      </c>
      <c r="C8944" s="291" t="s">
        <v>939</v>
      </c>
      <c r="D8944" s="1">
        <v>0</v>
      </c>
    </row>
    <row r="8945" spans="1:5" x14ac:dyDescent="0.25">
      <c r="A8945" t="s">
        <v>834</v>
      </c>
      <c r="B8945" s="1" t="s">
        <v>1201</v>
      </c>
      <c r="C8945" s="291" t="s">
        <v>941</v>
      </c>
      <c r="D8945" s="1">
        <v>0</v>
      </c>
    </row>
    <row r="8946" spans="1:5" x14ac:dyDescent="0.25">
      <c r="A8946" t="s">
        <v>834</v>
      </c>
      <c r="B8946" s="1" t="s">
        <v>1201</v>
      </c>
      <c r="C8946" s="291" t="s">
        <v>943</v>
      </c>
      <c r="D8946" s="1">
        <v>0</v>
      </c>
    </row>
    <row r="8947" spans="1:5" x14ac:dyDescent="0.25">
      <c r="A8947" t="s">
        <v>834</v>
      </c>
      <c r="B8947" s="1" t="s">
        <v>1201</v>
      </c>
      <c r="C8947" s="291" t="s">
        <v>944</v>
      </c>
      <c r="D8947" s="1" t="s">
        <v>837</v>
      </c>
      <c r="E8947" s="1">
        <v>36.5</v>
      </c>
    </row>
    <row r="8948" spans="1:5" x14ac:dyDescent="0.25">
      <c r="A8948" t="s">
        <v>834</v>
      </c>
      <c r="B8948" s="1" t="s">
        <v>1201</v>
      </c>
      <c r="C8948" s="291" t="s">
        <v>945</v>
      </c>
      <c r="D8948" s="1" t="s">
        <v>837</v>
      </c>
      <c r="E8948" s="1">
        <v>28.3</v>
      </c>
    </row>
    <row r="8949" spans="1:5" x14ac:dyDescent="0.25">
      <c r="A8949" t="s">
        <v>834</v>
      </c>
      <c r="B8949" s="1" t="s">
        <v>1201</v>
      </c>
      <c r="C8949" s="291" t="s">
        <v>946</v>
      </c>
      <c r="D8949" s="1" t="s">
        <v>837</v>
      </c>
      <c r="E8949" s="1">
        <v>40.799999999999997</v>
      </c>
    </row>
    <row r="8950" spans="1:5" x14ac:dyDescent="0.25">
      <c r="A8950" t="s">
        <v>834</v>
      </c>
      <c r="B8950" s="1" t="s">
        <v>1201</v>
      </c>
      <c r="C8950" s="291" t="s">
        <v>951</v>
      </c>
      <c r="D8950" s="1">
        <v>0</v>
      </c>
    </row>
    <row r="8951" spans="1:5" x14ac:dyDescent="0.25">
      <c r="A8951" t="s">
        <v>834</v>
      </c>
      <c r="B8951" s="1" t="s">
        <v>1201</v>
      </c>
      <c r="C8951" s="291" t="s">
        <v>953</v>
      </c>
      <c r="D8951" s="1">
        <v>0</v>
      </c>
    </row>
    <row r="8952" spans="1:5" x14ac:dyDescent="0.25">
      <c r="A8952" t="s">
        <v>834</v>
      </c>
      <c r="B8952" s="1" t="s">
        <v>1201</v>
      </c>
      <c r="C8952" s="291" t="s">
        <v>955</v>
      </c>
      <c r="D8952" s="1">
        <v>0</v>
      </c>
    </row>
    <row r="8953" spans="1:5" x14ac:dyDescent="0.25">
      <c r="A8953" t="s">
        <v>834</v>
      </c>
      <c r="B8953" s="1" t="s">
        <v>1201</v>
      </c>
      <c r="C8953" s="291" t="s">
        <v>956</v>
      </c>
      <c r="D8953" s="1" t="s">
        <v>837</v>
      </c>
      <c r="E8953" s="1">
        <v>48.5</v>
      </c>
    </row>
    <row r="8954" spans="1:5" x14ac:dyDescent="0.25">
      <c r="A8954" t="s">
        <v>834</v>
      </c>
      <c r="B8954" s="1" t="s">
        <v>1201</v>
      </c>
      <c r="C8954" s="291" t="s">
        <v>957</v>
      </c>
      <c r="D8954" s="1" t="s">
        <v>837</v>
      </c>
      <c r="E8954" s="1">
        <v>58</v>
      </c>
    </row>
    <row r="8955" spans="1:5" x14ac:dyDescent="0.25">
      <c r="A8955" t="s">
        <v>834</v>
      </c>
      <c r="B8955" s="1" t="s">
        <v>1201</v>
      </c>
      <c r="C8955" s="291" t="s">
        <v>958</v>
      </c>
      <c r="D8955" s="1" t="s">
        <v>837</v>
      </c>
      <c r="E8955" s="1">
        <v>57.6</v>
      </c>
    </row>
    <row r="8956" spans="1:5" x14ac:dyDescent="0.25">
      <c r="A8956" t="s">
        <v>834</v>
      </c>
      <c r="B8956" s="1" t="s">
        <v>1201</v>
      </c>
      <c r="C8956" s="291" t="s">
        <v>907</v>
      </c>
      <c r="D8956" s="1">
        <v>0</v>
      </c>
    </row>
    <row r="8957" spans="1:5" x14ac:dyDescent="0.25">
      <c r="A8957" t="s">
        <v>834</v>
      </c>
      <c r="B8957" s="1" t="s">
        <v>1201</v>
      </c>
      <c r="C8957" s="291" t="s">
        <v>909</v>
      </c>
      <c r="D8957" s="1">
        <v>0</v>
      </c>
    </row>
    <row r="8958" spans="1:5" x14ac:dyDescent="0.25">
      <c r="A8958" t="s">
        <v>834</v>
      </c>
      <c r="B8958" s="1" t="s">
        <v>1201</v>
      </c>
      <c r="C8958" s="291" t="s">
        <v>910</v>
      </c>
      <c r="D8958" s="1" t="s">
        <v>837</v>
      </c>
      <c r="E8958" s="1">
        <v>7.8</v>
      </c>
    </row>
    <row r="8959" spans="1:5" x14ac:dyDescent="0.25">
      <c r="A8959" t="s">
        <v>834</v>
      </c>
      <c r="B8959" s="1" t="s">
        <v>1201</v>
      </c>
      <c r="C8959" s="291" t="s">
        <v>911</v>
      </c>
      <c r="D8959" s="1" t="s">
        <v>837</v>
      </c>
      <c r="E8959" s="1">
        <v>10.5</v>
      </c>
    </row>
    <row r="8960" spans="1:5" x14ac:dyDescent="0.25">
      <c r="A8960" t="s">
        <v>834</v>
      </c>
      <c r="B8960" s="1" t="s">
        <v>1201</v>
      </c>
      <c r="C8960" s="291" t="s">
        <v>915</v>
      </c>
      <c r="D8960" s="1">
        <v>0</v>
      </c>
    </row>
    <row r="8961" spans="1:5" x14ac:dyDescent="0.25">
      <c r="A8961" t="s">
        <v>834</v>
      </c>
      <c r="B8961" s="1" t="s">
        <v>1201</v>
      </c>
      <c r="C8961" s="291" t="s">
        <v>917</v>
      </c>
      <c r="D8961" s="1">
        <v>0</v>
      </c>
    </row>
    <row r="8962" spans="1:5" x14ac:dyDescent="0.25">
      <c r="A8962" t="s">
        <v>834</v>
      </c>
      <c r="B8962" s="1" t="s">
        <v>1201</v>
      </c>
      <c r="C8962" s="291" t="s">
        <v>919</v>
      </c>
      <c r="D8962" s="1">
        <v>0</v>
      </c>
    </row>
    <row r="8963" spans="1:5" x14ac:dyDescent="0.25">
      <c r="A8963" t="s">
        <v>834</v>
      </c>
      <c r="B8963" s="1" t="s">
        <v>1201</v>
      </c>
      <c r="C8963" s="291" t="s">
        <v>920</v>
      </c>
      <c r="D8963" s="1" t="s">
        <v>837</v>
      </c>
      <c r="E8963" s="1">
        <v>13.9</v>
      </c>
    </row>
    <row r="8964" spans="1:5" x14ac:dyDescent="0.25">
      <c r="A8964" t="s">
        <v>834</v>
      </c>
      <c r="B8964" s="1" t="s">
        <v>1201</v>
      </c>
      <c r="C8964" s="291" t="s">
        <v>921</v>
      </c>
      <c r="D8964" s="1" t="s">
        <v>837</v>
      </c>
      <c r="E8964" s="1">
        <v>16.2</v>
      </c>
    </row>
    <row r="8965" spans="1:5" x14ac:dyDescent="0.25">
      <c r="A8965" t="s">
        <v>834</v>
      </c>
      <c r="B8965" s="1" t="s">
        <v>1201</v>
      </c>
      <c r="C8965" s="291" t="s">
        <v>922</v>
      </c>
      <c r="D8965" s="1" t="s">
        <v>837</v>
      </c>
      <c r="E8965" s="1">
        <v>17</v>
      </c>
    </row>
    <row r="8966" spans="1:5" x14ac:dyDescent="0.25">
      <c r="A8966" t="s">
        <v>834</v>
      </c>
      <c r="B8966" s="1" t="s">
        <v>1201</v>
      </c>
      <c r="C8966" s="291" t="s">
        <v>927</v>
      </c>
      <c r="D8966" s="1">
        <v>0</v>
      </c>
    </row>
    <row r="8967" spans="1:5" x14ac:dyDescent="0.25">
      <c r="A8967" t="s">
        <v>834</v>
      </c>
      <c r="B8967" s="1" t="s">
        <v>1201</v>
      </c>
      <c r="C8967" s="291" t="s">
        <v>929</v>
      </c>
      <c r="D8967" s="1">
        <v>0</v>
      </c>
    </row>
    <row r="8968" spans="1:5" x14ac:dyDescent="0.25">
      <c r="A8968" t="s">
        <v>834</v>
      </c>
      <c r="B8968" s="1" t="s">
        <v>1201</v>
      </c>
      <c r="C8968" s="291" t="s">
        <v>931</v>
      </c>
      <c r="D8968" s="1">
        <v>0</v>
      </c>
    </row>
    <row r="8969" spans="1:5" x14ac:dyDescent="0.25">
      <c r="A8969" t="s">
        <v>834</v>
      </c>
      <c r="B8969" s="1" t="s">
        <v>1201</v>
      </c>
      <c r="C8969" s="291" t="s">
        <v>932</v>
      </c>
      <c r="D8969" s="1" t="s">
        <v>837</v>
      </c>
      <c r="E8969" s="1">
        <v>20</v>
      </c>
    </row>
    <row r="8970" spans="1:5" x14ac:dyDescent="0.25">
      <c r="A8970" t="s">
        <v>834</v>
      </c>
      <c r="B8970" s="1" t="s">
        <v>1201</v>
      </c>
      <c r="C8970" s="291" t="s">
        <v>933</v>
      </c>
      <c r="D8970" s="1" t="s">
        <v>837</v>
      </c>
      <c r="E8970" s="1">
        <v>22.2</v>
      </c>
    </row>
    <row r="8971" spans="1:5" x14ac:dyDescent="0.25">
      <c r="A8971" t="s">
        <v>834</v>
      </c>
      <c r="B8971" s="1" t="s">
        <v>1201</v>
      </c>
      <c r="C8971" s="291" t="s">
        <v>934</v>
      </c>
      <c r="D8971" s="1" t="s">
        <v>837</v>
      </c>
      <c r="E8971" s="1">
        <v>22.9</v>
      </c>
    </row>
    <row r="8972" spans="1:5" x14ac:dyDescent="0.25">
      <c r="A8972" t="s">
        <v>834</v>
      </c>
      <c r="B8972" s="1" t="s">
        <v>1201</v>
      </c>
      <c r="C8972" s="291" t="s">
        <v>939</v>
      </c>
      <c r="D8972" s="1">
        <v>0</v>
      </c>
    </row>
    <row r="8973" spans="1:5" x14ac:dyDescent="0.25">
      <c r="A8973" t="s">
        <v>834</v>
      </c>
      <c r="B8973" s="1" t="s">
        <v>1201</v>
      </c>
      <c r="C8973" s="291" t="s">
        <v>941</v>
      </c>
      <c r="D8973" s="1">
        <v>0</v>
      </c>
    </row>
    <row r="8974" spans="1:5" x14ac:dyDescent="0.25">
      <c r="A8974" t="s">
        <v>834</v>
      </c>
      <c r="B8974" s="1" t="s">
        <v>1201</v>
      </c>
      <c r="C8974" s="291" t="s">
        <v>943</v>
      </c>
      <c r="D8974" s="1">
        <v>0</v>
      </c>
    </row>
    <row r="8975" spans="1:5" x14ac:dyDescent="0.25">
      <c r="A8975" t="s">
        <v>834</v>
      </c>
      <c r="B8975" s="1" t="s">
        <v>1201</v>
      </c>
      <c r="C8975" s="291" t="s">
        <v>944</v>
      </c>
      <c r="D8975" s="1" t="s">
        <v>837</v>
      </c>
      <c r="E8975" s="1">
        <v>30.4</v>
      </c>
    </row>
    <row r="8976" spans="1:5" x14ac:dyDescent="0.25">
      <c r="A8976" t="s">
        <v>834</v>
      </c>
      <c r="B8976" s="1" t="s">
        <v>1201</v>
      </c>
      <c r="C8976" s="291" t="s">
        <v>945</v>
      </c>
      <c r="D8976" s="1" t="s">
        <v>837</v>
      </c>
      <c r="E8976" s="1">
        <v>23.6</v>
      </c>
    </row>
    <row r="8977" spans="1:5" x14ac:dyDescent="0.25">
      <c r="A8977" t="s">
        <v>834</v>
      </c>
      <c r="B8977" s="1" t="s">
        <v>1201</v>
      </c>
      <c r="C8977" s="291" t="s">
        <v>946</v>
      </c>
      <c r="D8977" s="1" t="s">
        <v>837</v>
      </c>
      <c r="E8977" s="1">
        <v>34</v>
      </c>
    </row>
    <row r="8978" spans="1:5" x14ac:dyDescent="0.25">
      <c r="A8978" t="s">
        <v>834</v>
      </c>
      <c r="B8978" s="1" t="s">
        <v>1201</v>
      </c>
      <c r="C8978" s="291" t="s">
        <v>951</v>
      </c>
      <c r="D8978" s="1">
        <v>0</v>
      </c>
    </row>
    <row r="8979" spans="1:5" x14ac:dyDescent="0.25">
      <c r="A8979" t="s">
        <v>834</v>
      </c>
      <c r="B8979" s="1" t="s">
        <v>1201</v>
      </c>
      <c r="C8979" s="291" t="s">
        <v>953</v>
      </c>
      <c r="D8979" s="1">
        <v>0</v>
      </c>
    </row>
    <row r="8980" spans="1:5" x14ac:dyDescent="0.25">
      <c r="A8980" t="s">
        <v>834</v>
      </c>
      <c r="B8980" s="1" t="s">
        <v>1201</v>
      </c>
      <c r="C8980" s="291" t="s">
        <v>955</v>
      </c>
      <c r="D8980" s="1">
        <v>0</v>
      </c>
    </row>
    <row r="8981" spans="1:5" x14ac:dyDescent="0.25">
      <c r="A8981" t="s">
        <v>834</v>
      </c>
      <c r="B8981" s="1" t="s">
        <v>1201</v>
      </c>
      <c r="C8981" s="291" t="s">
        <v>956</v>
      </c>
      <c r="D8981" s="1" t="s">
        <v>837</v>
      </c>
      <c r="E8981" s="1">
        <v>40.799999999999997</v>
      </c>
    </row>
    <row r="8982" spans="1:5" x14ac:dyDescent="0.25">
      <c r="A8982" t="s">
        <v>834</v>
      </c>
      <c r="B8982" s="1" t="s">
        <v>1201</v>
      </c>
      <c r="C8982" s="291" t="s">
        <v>957</v>
      </c>
      <c r="D8982" s="1" t="s">
        <v>837</v>
      </c>
      <c r="E8982" s="1">
        <v>48.8</v>
      </c>
    </row>
    <row r="8983" spans="1:5" x14ac:dyDescent="0.25">
      <c r="A8983" t="s">
        <v>834</v>
      </c>
      <c r="B8983" s="1" t="s">
        <v>1201</v>
      </c>
      <c r="C8983" s="291" t="s">
        <v>958</v>
      </c>
      <c r="D8983" s="1" t="s">
        <v>837</v>
      </c>
      <c r="E8983" s="1">
        <v>48.5</v>
      </c>
    </row>
    <row r="8984" spans="1:5" x14ac:dyDescent="0.25">
      <c r="A8984" t="s">
        <v>834</v>
      </c>
      <c r="B8984" s="1" t="s">
        <v>1213</v>
      </c>
      <c r="C8984" s="291" t="s">
        <v>915</v>
      </c>
      <c r="D8984" s="1">
        <v>0</v>
      </c>
    </row>
    <row r="8985" spans="1:5" x14ac:dyDescent="0.25">
      <c r="A8985" t="s">
        <v>834</v>
      </c>
      <c r="B8985" s="1" t="s">
        <v>1213</v>
      </c>
      <c r="C8985" s="291" t="s">
        <v>917</v>
      </c>
      <c r="D8985" s="1">
        <v>0</v>
      </c>
    </row>
    <row r="8986" spans="1:5" x14ac:dyDescent="0.25">
      <c r="A8986" t="s">
        <v>834</v>
      </c>
      <c r="B8986" s="1" t="s">
        <v>1213</v>
      </c>
      <c r="C8986" s="291" t="s">
        <v>919</v>
      </c>
      <c r="D8986" s="1">
        <v>0</v>
      </c>
    </row>
    <row r="8987" spans="1:5" x14ac:dyDescent="0.25">
      <c r="A8987" t="s">
        <v>834</v>
      </c>
      <c r="B8987" s="1" t="s">
        <v>1213</v>
      </c>
      <c r="C8987" s="291" t="s">
        <v>920</v>
      </c>
      <c r="D8987" s="1" t="s">
        <v>837</v>
      </c>
      <c r="E8987" s="1">
        <v>10.7</v>
      </c>
    </row>
    <row r="8988" spans="1:5" x14ac:dyDescent="0.25">
      <c r="A8988" t="s">
        <v>834</v>
      </c>
      <c r="B8988" s="1" t="s">
        <v>1213</v>
      </c>
      <c r="C8988" s="291" t="s">
        <v>921</v>
      </c>
      <c r="D8988" s="1" t="s">
        <v>837</v>
      </c>
      <c r="E8988" s="1">
        <v>13.1</v>
      </c>
    </row>
    <row r="8989" spans="1:5" x14ac:dyDescent="0.25">
      <c r="A8989" t="s">
        <v>834</v>
      </c>
      <c r="B8989" s="1" t="s">
        <v>1213</v>
      </c>
      <c r="C8989" s="291" t="s">
        <v>922</v>
      </c>
      <c r="D8989" s="1" t="s">
        <v>837</v>
      </c>
      <c r="E8989" s="1">
        <v>15.2</v>
      </c>
    </row>
    <row r="8990" spans="1:5" x14ac:dyDescent="0.25">
      <c r="A8990" t="s">
        <v>834</v>
      </c>
      <c r="B8990" s="1" t="s">
        <v>1213</v>
      </c>
      <c r="C8990" s="291" t="s">
        <v>927</v>
      </c>
      <c r="D8990" s="1">
        <v>0</v>
      </c>
    </row>
    <row r="8991" spans="1:5" x14ac:dyDescent="0.25">
      <c r="A8991" t="s">
        <v>834</v>
      </c>
      <c r="B8991" s="1" t="s">
        <v>1213</v>
      </c>
      <c r="C8991" s="291" t="s">
        <v>929</v>
      </c>
      <c r="D8991" s="1">
        <v>0</v>
      </c>
    </row>
    <row r="8992" spans="1:5" x14ac:dyDescent="0.25">
      <c r="A8992" t="s">
        <v>834</v>
      </c>
      <c r="B8992" s="1" t="s">
        <v>1213</v>
      </c>
      <c r="C8992" s="291" t="s">
        <v>931</v>
      </c>
      <c r="D8992" s="1">
        <v>0</v>
      </c>
    </row>
    <row r="8993" spans="1:5" x14ac:dyDescent="0.25">
      <c r="A8993" t="s">
        <v>834</v>
      </c>
      <c r="B8993" s="1" t="s">
        <v>1213</v>
      </c>
      <c r="C8993" s="291" t="s">
        <v>932</v>
      </c>
      <c r="D8993" s="1" t="s">
        <v>837</v>
      </c>
      <c r="E8993" s="1">
        <v>14.9</v>
      </c>
    </row>
    <row r="8994" spans="1:5" x14ac:dyDescent="0.25">
      <c r="A8994" t="s">
        <v>834</v>
      </c>
      <c r="B8994" s="1" t="s">
        <v>1213</v>
      </c>
      <c r="C8994" s="291" t="s">
        <v>933</v>
      </c>
      <c r="D8994" s="1" t="s">
        <v>837</v>
      </c>
      <c r="E8994" s="1">
        <v>16.8</v>
      </c>
    </row>
    <row r="8995" spans="1:5" x14ac:dyDescent="0.25">
      <c r="A8995" t="s">
        <v>834</v>
      </c>
      <c r="B8995" s="1" t="s">
        <v>1213</v>
      </c>
      <c r="C8995" s="291" t="s">
        <v>934</v>
      </c>
      <c r="D8995" s="1" t="s">
        <v>837</v>
      </c>
      <c r="E8995" s="1">
        <v>17.7</v>
      </c>
    </row>
    <row r="8996" spans="1:5" x14ac:dyDescent="0.25">
      <c r="A8996" t="s">
        <v>834</v>
      </c>
      <c r="B8996" s="1" t="s">
        <v>1213</v>
      </c>
      <c r="C8996" s="291" t="s">
        <v>939</v>
      </c>
      <c r="D8996" s="1">
        <v>0</v>
      </c>
    </row>
    <row r="8997" spans="1:5" x14ac:dyDescent="0.25">
      <c r="A8997" t="s">
        <v>834</v>
      </c>
      <c r="B8997" s="1" t="s">
        <v>1213</v>
      </c>
      <c r="C8997" s="291" t="s">
        <v>941</v>
      </c>
      <c r="D8997" s="1">
        <v>0</v>
      </c>
    </row>
    <row r="8998" spans="1:5" x14ac:dyDescent="0.25">
      <c r="A8998" t="s">
        <v>834</v>
      </c>
      <c r="B8998" s="1" t="s">
        <v>1213</v>
      </c>
      <c r="C8998" s="291" t="s">
        <v>943</v>
      </c>
      <c r="D8998" s="1">
        <v>0</v>
      </c>
    </row>
    <row r="8999" spans="1:5" x14ac:dyDescent="0.25">
      <c r="A8999" t="s">
        <v>834</v>
      </c>
      <c r="B8999" s="1" t="s">
        <v>1213</v>
      </c>
      <c r="C8999" s="291" t="s">
        <v>944</v>
      </c>
      <c r="D8999" s="1" t="s">
        <v>837</v>
      </c>
      <c r="E8999" s="1">
        <v>23.8</v>
      </c>
    </row>
    <row r="9000" spans="1:5" x14ac:dyDescent="0.25">
      <c r="A9000" t="s">
        <v>834</v>
      </c>
      <c r="B9000" s="1" t="s">
        <v>1213</v>
      </c>
      <c r="C9000" s="291" t="s">
        <v>945</v>
      </c>
      <c r="D9000" s="1" t="s">
        <v>837</v>
      </c>
      <c r="E9000" s="1">
        <v>26.4</v>
      </c>
    </row>
    <row r="9001" spans="1:5" x14ac:dyDescent="0.25">
      <c r="A9001" t="s">
        <v>834</v>
      </c>
      <c r="B9001" s="1" t="s">
        <v>1213</v>
      </c>
      <c r="C9001" s="291" t="s">
        <v>946</v>
      </c>
      <c r="D9001" s="1" t="s">
        <v>837</v>
      </c>
      <c r="E9001" s="1">
        <v>24.5</v>
      </c>
    </row>
    <row r="9002" spans="1:5" x14ac:dyDescent="0.25">
      <c r="A9002" t="s">
        <v>834</v>
      </c>
      <c r="B9002" s="1" t="s">
        <v>1213</v>
      </c>
      <c r="C9002" s="291" t="s">
        <v>951</v>
      </c>
      <c r="D9002" s="1">
        <v>0</v>
      </c>
    </row>
    <row r="9003" spans="1:5" x14ac:dyDescent="0.25">
      <c r="A9003" t="s">
        <v>834</v>
      </c>
      <c r="B9003" s="1" t="s">
        <v>1213</v>
      </c>
      <c r="C9003" s="291" t="s">
        <v>953</v>
      </c>
      <c r="D9003" s="1">
        <v>0</v>
      </c>
    </row>
    <row r="9004" spans="1:5" x14ac:dyDescent="0.25">
      <c r="A9004" t="s">
        <v>834</v>
      </c>
      <c r="B9004" s="1" t="s">
        <v>1213</v>
      </c>
      <c r="C9004" s="291" t="s">
        <v>955</v>
      </c>
      <c r="D9004" s="1">
        <v>0</v>
      </c>
    </row>
    <row r="9005" spans="1:5" x14ac:dyDescent="0.25">
      <c r="A9005" t="s">
        <v>834</v>
      </c>
      <c r="B9005" s="1" t="s">
        <v>1213</v>
      </c>
      <c r="C9005" s="291" t="s">
        <v>956</v>
      </c>
      <c r="D9005" s="1" t="s">
        <v>837</v>
      </c>
      <c r="E9005" s="1">
        <v>30.3</v>
      </c>
    </row>
    <row r="9006" spans="1:5" x14ac:dyDescent="0.25">
      <c r="A9006" t="s">
        <v>834</v>
      </c>
      <c r="B9006" s="1" t="s">
        <v>1213</v>
      </c>
      <c r="C9006" s="291" t="s">
        <v>957</v>
      </c>
      <c r="D9006" s="1" t="s">
        <v>837</v>
      </c>
      <c r="E9006" s="1">
        <v>29.5</v>
      </c>
    </row>
    <row r="9007" spans="1:5" x14ac:dyDescent="0.25">
      <c r="A9007" t="s">
        <v>834</v>
      </c>
      <c r="B9007" s="1" t="s">
        <v>1213</v>
      </c>
      <c r="C9007" s="291" t="s">
        <v>958</v>
      </c>
      <c r="D9007" s="1" t="s">
        <v>837</v>
      </c>
      <c r="E9007" s="1">
        <v>29.9</v>
      </c>
    </row>
    <row r="9008" spans="1:5" x14ac:dyDescent="0.25">
      <c r="A9008" t="s">
        <v>834</v>
      </c>
      <c r="B9008" s="1" t="s">
        <v>1214</v>
      </c>
      <c r="C9008" s="291" t="s">
        <v>902</v>
      </c>
      <c r="D9008" s="1">
        <v>0</v>
      </c>
    </row>
    <row r="9009" spans="1:5" x14ac:dyDescent="0.25">
      <c r="A9009" t="s">
        <v>834</v>
      </c>
      <c r="B9009" s="1" t="s">
        <v>1214</v>
      </c>
      <c r="C9009" s="291" t="s">
        <v>903</v>
      </c>
      <c r="D9009" s="1">
        <v>0</v>
      </c>
    </row>
    <row r="9010" spans="1:5" x14ac:dyDescent="0.25">
      <c r="A9010" t="s">
        <v>834</v>
      </c>
      <c r="B9010" s="1" t="s">
        <v>1214</v>
      </c>
      <c r="C9010" s="291" t="s">
        <v>904</v>
      </c>
      <c r="D9010" s="1" t="s">
        <v>837</v>
      </c>
      <c r="E9010" s="1">
        <v>9.6</v>
      </c>
    </row>
    <row r="9011" spans="1:5" x14ac:dyDescent="0.25">
      <c r="A9011" t="s">
        <v>834</v>
      </c>
      <c r="B9011" s="1" t="s">
        <v>1214</v>
      </c>
      <c r="C9011" s="291" t="s">
        <v>905</v>
      </c>
      <c r="D9011" s="1" t="s">
        <v>837</v>
      </c>
      <c r="E9011" s="1">
        <v>10.1</v>
      </c>
    </row>
    <row r="9012" spans="1:5" x14ac:dyDescent="0.25">
      <c r="A9012" t="s">
        <v>834</v>
      </c>
      <c r="B9012" s="1" t="s">
        <v>1214</v>
      </c>
      <c r="C9012" s="291" t="s">
        <v>1022</v>
      </c>
      <c r="D9012" s="1" t="s">
        <v>837</v>
      </c>
      <c r="E9012" s="1">
        <v>8.6999999999999993</v>
      </c>
    </row>
    <row r="9013" spans="1:5" x14ac:dyDescent="0.25">
      <c r="A9013" t="s">
        <v>834</v>
      </c>
      <c r="B9013" s="1" t="s">
        <v>1214</v>
      </c>
      <c r="C9013" s="291" t="s">
        <v>1023</v>
      </c>
      <c r="D9013" s="1" t="s">
        <v>837</v>
      </c>
      <c r="E9013" s="1">
        <v>27.27</v>
      </c>
    </row>
    <row r="9014" spans="1:5" x14ac:dyDescent="0.25">
      <c r="A9014" t="s">
        <v>834</v>
      </c>
      <c r="B9014" s="1" t="s">
        <v>1214</v>
      </c>
      <c r="C9014" s="291" t="s">
        <v>906</v>
      </c>
      <c r="D9014" s="1">
        <v>0</v>
      </c>
    </row>
    <row r="9015" spans="1:5" x14ac:dyDescent="0.25">
      <c r="A9015" t="s">
        <v>834</v>
      </c>
      <c r="B9015" s="1" t="s">
        <v>1214</v>
      </c>
      <c r="C9015" s="291" t="s">
        <v>907</v>
      </c>
      <c r="D9015" s="1">
        <v>0</v>
      </c>
    </row>
    <row r="9016" spans="1:5" x14ac:dyDescent="0.25">
      <c r="A9016" t="s">
        <v>834</v>
      </c>
      <c r="B9016" s="1" t="s">
        <v>1214</v>
      </c>
      <c r="C9016" s="291" t="s">
        <v>908</v>
      </c>
      <c r="D9016" s="1">
        <v>0</v>
      </c>
    </row>
    <row r="9017" spans="1:5" x14ac:dyDescent="0.25">
      <c r="A9017" t="s">
        <v>834</v>
      </c>
      <c r="B9017" s="1" t="s">
        <v>1214</v>
      </c>
      <c r="C9017" s="291" t="s">
        <v>909</v>
      </c>
      <c r="D9017" s="1">
        <v>0</v>
      </c>
    </row>
    <row r="9018" spans="1:5" x14ac:dyDescent="0.25">
      <c r="A9018" t="s">
        <v>834</v>
      </c>
      <c r="B9018" s="1" t="s">
        <v>1214</v>
      </c>
      <c r="C9018" s="291" t="s">
        <v>910</v>
      </c>
      <c r="D9018" s="1" t="s">
        <v>837</v>
      </c>
      <c r="E9018" s="1">
        <v>12.5</v>
      </c>
    </row>
    <row r="9019" spans="1:5" x14ac:dyDescent="0.25">
      <c r="A9019" t="s">
        <v>834</v>
      </c>
      <c r="B9019" s="1" t="s">
        <v>1214</v>
      </c>
      <c r="C9019" s="291" t="s">
        <v>911</v>
      </c>
      <c r="D9019" s="1" t="s">
        <v>837</v>
      </c>
      <c r="E9019" s="1">
        <v>11.4</v>
      </c>
    </row>
    <row r="9020" spans="1:5" x14ac:dyDescent="0.25">
      <c r="A9020" t="s">
        <v>834</v>
      </c>
      <c r="B9020" s="1" t="s">
        <v>1214</v>
      </c>
      <c r="C9020" s="291" t="s">
        <v>912</v>
      </c>
      <c r="D9020" s="1" t="s">
        <v>837</v>
      </c>
      <c r="E9020" s="1">
        <v>15.4</v>
      </c>
    </row>
    <row r="9021" spans="1:5" x14ac:dyDescent="0.25">
      <c r="A9021" t="s">
        <v>834</v>
      </c>
      <c r="B9021" s="1" t="s">
        <v>1214</v>
      </c>
      <c r="C9021" s="291" t="s">
        <v>913</v>
      </c>
      <c r="D9021" s="1" t="s">
        <v>837</v>
      </c>
      <c r="E9021" s="1">
        <v>15.2</v>
      </c>
    </row>
    <row r="9022" spans="1:5" x14ac:dyDescent="0.25">
      <c r="A9022" t="s">
        <v>834</v>
      </c>
      <c r="B9022" s="1" t="s">
        <v>1214</v>
      </c>
      <c r="C9022" s="291" t="s">
        <v>1024</v>
      </c>
      <c r="D9022" s="1" t="s">
        <v>837</v>
      </c>
      <c r="E9022" s="1">
        <v>11.1</v>
      </c>
    </row>
    <row r="9023" spans="1:5" x14ac:dyDescent="0.25">
      <c r="A9023" t="s">
        <v>834</v>
      </c>
      <c r="B9023" s="1" t="s">
        <v>1214</v>
      </c>
      <c r="C9023" s="291" t="s">
        <v>1025</v>
      </c>
      <c r="D9023" s="1" t="s">
        <v>837</v>
      </c>
      <c r="E9023" s="1">
        <v>12.39</v>
      </c>
    </row>
    <row r="9024" spans="1:5" x14ac:dyDescent="0.25">
      <c r="A9024" t="s">
        <v>834</v>
      </c>
      <c r="B9024" s="1" t="s">
        <v>1214</v>
      </c>
      <c r="C9024" s="291" t="s">
        <v>1026</v>
      </c>
      <c r="D9024" s="1" t="s">
        <v>837</v>
      </c>
      <c r="E9024" s="1">
        <v>30.54</v>
      </c>
    </row>
    <row r="9025" spans="1:5" x14ac:dyDescent="0.25">
      <c r="A9025" t="s">
        <v>834</v>
      </c>
      <c r="B9025" s="1" t="s">
        <v>1214</v>
      </c>
      <c r="C9025" s="291" t="s">
        <v>1027</v>
      </c>
      <c r="D9025" s="1" t="s">
        <v>837</v>
      </c>
      <c r="E9025" s="1">
        <v>23.68</v>
      </c>
    </row>
    <row r="9026" spans="1:5" x14ac:dyDescent="0.25">
      <c r="A9026" t="s">
        <v>834</v>
      </c>
      <c r="B9026" s="1" t="s">
        <v>1214</v>
      </c>
      <c r="C9026" s="291" t="s">
        <v>914</v>
      </c>
      <c r="D9026" s="1">
        <v>0</v>
      </c>
    </row>
    <row r="9027" spans="1:5" x14ac:dyDescent="0.25">
      <c r="A9027" t="s">
        <v>834</v>
      </c>
      <c r="B9027" s="1" t="s">
        <v>1214</v>
      </c>
      <c r="C9027" s="291" t="s">
        <v>915</v>
      </c>
      <c r="D9027" s="1">
        <v>0</v>
      </c>
    </row>
    <row r="9028" spans="1:5" x14ac:dyDescent="0.25">
      <c r="A9028" t="s">
        <v>834</v>
      </c>
      <c r="B9028" s="1" t="s">
        <v>1214</v>
      </c>
      <c r="C9028" s="291" t="s">
        <v>916</v>
      </c>
      <c r="D9028" s="1">
        <v>0</v>
      </c>
    </row>
    <row r="9029" spans="1:5" x14ac:dyDescent="0.25">
      <c r="A9029" t="s">
        <v>834</v>
      </c>
      <c r="B9029" s="1" t="s">
        <v>1214</v>
      </c>
      <c r="C9029" s="291" t="s">
        <v>917</v>
      </c>
      <c r="D9029" s="1">
        <v>0</v>
      </c>
    </row>
    <row r="9030" spans="1:5" x14ac:dyDescent="0.25">
      <c r="A9030" t="s">
        <v>834</v>
      </c>
      <c r="B9030" s="1" t="s">
        <v>1214</v>
      </c>
      <c r="C9030" s="291" t="s">
        <v>918</v>
      </c>
      <c r="D9030" s="1">
        <v>0</v>
      </c>
    </row>
    <row r="9031" spans="1:5" x14ac:dyDescent="0.25">
      <c r="A9031" t="s">
        <v>834</v>
      </c>
      <c r="B9031" s="1" t="s">
        <v>1214</v>
      </c>
      <c r="C9031" s="291" t="s">
        <v>919</v>
      </c>
      <c r="D9031" s="1">
        <v>0</v>
      </c>
    </row>
    <row r="9032" spans="1:5" x14ac:dyDescent="0.25">
      <c r="A9032" t="s">
        <v>834</v>
      </c>
      <c r="B9032" s="1" t="s">
        <v>1214</v>
      </c>
      <c r="C9032" s="291" t="s">
        <v>920</v>
      </c>
      <c r="D9032" s="1" t="s">
        <v>837</v>
      </c>
      <c r="E9032" s="1">
        <v>10.4</v>
      </c>
    </row>
    <row r="9033" spans="1:5" x14ac:dyDescent="0.25">
      <c r="A9033" t="s">
        <v>834</v>
      </c>
      <c r="B9033" s="1" t="s">
        <v>1214</v>
      </c>
      <c r="C9033" s="291" t="s">
        <v>921</v>
      </c>
      <c r="D9033" s="1" t="s">
        <v>837</v>
      </c>
      <c r="E9033" s="1">
        <v>11.6</v>
      </c>
    </row>
    <row r="9034" spans="1:5" x14ac:dyDescent="0.25">
      <c r="A9034" t="s">
        <v>834</v>
      </c>
      <c r="B9034" s="1" t="s">
        <v>1214</v>
      </c>
      <c r="C9034" s="291" t="s">
        <v>922</v>
      </c>
      <c r="D9034" s="1" t="s">
        <v>837</v>
      </c>
      <c r="E9034" s="1">
        <v>14.4</v>
      </c>
    </row>
    <row r="9035" spans="1:5" x14ac:dyDescent="0.25">
      <c r="A9035" t="s">
        <v>834</v>
      </c>
      <c r="B9035" s="1" t="s">
        <v>1214</v>
      </c>
      <c r="C9035" s="291" t="s">
        <v>924</v>
      </c>
      <c r="D9035" s="1" t="s">
        <v>837</v>
      </c>
      <c r="E9035" s="1">
        <v>25.3</v>
      </c>
    </row>
    <row r="9036" spans="1:5" x14ac:dyDescent="0.25">
      <c r="A9036" t="s">
        <v>834</v>
      </c>
      <c r="B9036" s="1" t="s">
        <v>1214</v>
      </c>
      <c r="C9036" s="291" t="s">
        <v>925</v>
      </c>
      <c r="D9036" s="1" t="s">
        <v>837</v>
      </c>
      <c r="E9036" s="1">
        <v>20.8</v>
      </c>
    </row>
    <row r="9037" spans="1:5" x14ac:dyDescent="0.25">
      <c r="A9037" t="s">
        <v>834</v>
      </c>
      <c r="B9037" s="1" t="s">
        <v>1214</v>
      </c>
      <c r="C9037" s="291" t="s">
        <v>1028</v>
      </c>
      <c r="D9037" s="1" t="s">
        <v>837</v>
      </c>
      <c r="E9037" s="1">
        <v>15.48</v>
      </c>
    </row>
    <row r="9038" spans="1:5" x14ac:dyDescent="0.25">
      <c r="A9038" t="s">
        <v>834</v>
      </c>
      <c r="B9038" s="1" t="s">
        <v>1214</v>
      </c>
      <c r="C9038" s="291" t="s">
        <v>1029</v>
      </c>
      <c r="D9038" s="1" t="s">
        <v>837</v>
      </c>
      <c r="E9038" s="1">
        <v>16.41</v>
      </c>
    </row>
    <row r="9039" spans="1:5" x14ac:dyDescent="0.25">
      <c r="A9039" t="s">
        <v>834</v>
      </c>
      <c r="B9039" s="1" t="s">
        <v>1214</v>
      </c>
      <c r="C9039" s="291" t="s">
        <v>1030</v>
      </c>
      <c r="D9039" s="1" t="s">
        <v>837</v>
      </c>
      <c r="E9039" s="1">
        <v>42.66</v>
      </c>
    </row>
    <row r="9040" spans="1:5" x14ac:dyDescent="0.25">
      <c r="A9040" t="s">
        <v>834</v>
      </c>
      <c r="B9040" s="1" t="s">
        <v>1214</v>
      </c>
      <c r="C9040" s="291" t="s">
        <v>1031</v>
      </c>
      <c r="D9040" s="1" t="s">
        <v>837</v>
      </c>
      <c r="E9040" s="1">
        <v>33.159999999999997</v>
      </c>
    </row>
    <row r="9041" spans="1:5" x14ac:dyDescent="0.25">
      <c r="A9041" t="s">
        <v>834</v>
      </c>
      <c r="B9041" s="1" t="s">
        <v>1214</v>
      </c>
      <c r="C9041" s="291" t="s">
        <v>926</v>
      </c>
      <c r="D9041" s="1">
        <v>0</v>
      </c>
    </row>
    <row r="9042" spans="1:5" x14ac:dyDescent="0.25">
      <c r="A9042" t="s">
        <v>834</v>
      </c>
      <c r="B9042" s="1" t="s">
        <v>1214</v>
      </c>
      <c r="C9042" s="291" t="s">
        <v>927</v>
      </c>
      <c r="D9042" s="1">
        <v>0</v>
      </c>
    </row>
    <row r="9043" spans="1:5" x14ac:dyDescent="0.25">
      <c r="A9043" t="s">
        <v>834</v>
      </c>
      <c r="B9043" s="1" t="s">
        <v>1214</v>
      </c>
      <c r="C9043" s="291" t="s">
        <v>928</v>
      </c>
      <c r="D9043" s="1">
        <v>0</v>
      </c>
    </row>
    <row r="9044" spans="1:5" x14ac:dyDescent="0.25">
      <c r="A9044" t="s">
        <v>834</v>
      </c>
      <c r="B9044" s="1" t="s">
        <v>1214</v>
      </c>
      <c r="C9044" s="291" t="s">
        <v>929</v>
      </c>
      <c r="D9044" s="1">
        <v>0</v>
      </c>
    </row>
    <row r="9045" spans="1:5" x14ac:dyDescent="0.25">
      <c r="A9045" t="s">
        <v>834</v>
      </c>
      <c r="B9045" s="1" t="s">
        <v>1214</v>
      </c>
      <c r="C9045" s="291" t="s">
        <v>930</v>
      </c>
      <c r="D9045" s="1">
        <v>0</v>
      </c>
    </row>
    <row r="9046" spans="1:5" x14ac:dyDescent="0.25">
      <c r="A9046" t="s">
        <v>834</v>
      </c>
      <c r="B9046" s="1" t="s">
        <v>1214</v>
      </c>
      <c r="C9046" s="291" t="s">
        <v>931</v>
      </c>
      <c r="D9046" s="1">
        <v>0</v>
      </c>
    </row>
    <row r="9047" spans="1:5" x14ac:dyDescent="0.25">
      <c r="A9047" t="s">
        <v>834</v>
      </c>
      <c r="B9047" s="1" t="s">
        <v>1214</v>
      </c>
      <c r="C9047" s="291" t="s">
        <v>932</v>
      </c>
      <c r="D9047" s="1" t="s">
        <v>837</v>
      </c>
      <c r="E9047" s="1">
        <v>14.6</v>
      </c>
    </row>
    <row r="9048" spans="1:5" x14ac:dyDescent="0.25">
      <c r="A9048" t="s">
        <v>834</v>
      </c>
      <c r="B9048" s="1" t="s">
        <v>1214</v>
      </c>
      <c r="C9048" s="291" t="s">
        <v>933</v>
      </c>
      <c r="D9048" s="1" t="s">
        <v>837</v>
      </c>
      <c r="E9048" s="1">
        <v>15.5</v>
      </c>
    </row>
    <row r="9049" spans="1:5" x14ac:dyDescent="0.25">
      <c r="A9049" t="s">
        <v>834</v>
      </c>
      <c r="B9049" s="1" t="s">
        <v>1214</v>
      </c>
      <c r="C9049" s="291" t="s">
        <v>934</v>
      </c>
      <c r="D9049" s="1" t="s">
        <v>837</v>
      </c>
      <c r="E9049" s="1">
        <v>16.899999999999999</v>
      </c>
    </row>
    <row r="9050" spans="1:5" x14ac:dyDescent="0.25">
      <c r="A9050" t="s">
        <v>834</v>
      </c>
      <c r="B9050" s="1" t="s">
        <v>1214</v>
      </c>
      <c r="C9050" s="291" t="s">
        <v>936</v>
      </c>
      <c r="D9050" s="1" t="s">
        <v>837</v>
      </c>
      <c r="E9050" s="1">
        <v>36.5</v>
      </c>
    </row>
    <row r="9051" spans="1:5" x14ac:dyDescent="0.25">
      <c r="A9051" t="s">
        <v>834</v>
      </c>
      <c r="B9051" s="1" t="s">
        <v>1214</v>
      </c>
      <c r="C9051" s="291" t="s">
        <v>937</v>
      </c>
      <c r="D9051" s="1" t="s">
        <v>837</v>
      </c>
      <c r="E9051" s="1">
        <v>31.8</v>
      </c>
    </row>
    <row r="9052" spans="1:5" x14ac:dyDescent="0.25">
      <c r="A9052" t="s">
        <v>834</v>
      </c>
      <c r="B9052" s="1" t="s">
        <v>1214</v>
      </c>
      <c r="C9052" s="291" t="s">
        <v>1032</v>
      </c>
      <c r="D9052" s="1" t="s">
        <v>837</v>
      </c>
      <c r="E9052" s="1">
        <v>22.79</v>
      </c>
    </row>
    <row r="9053" spans="1:5" x14ac:dyDescent="0.25">
      <c r="A9053" t="s">
        <v>834</v>
      </c>
      <c r="B9053" s="1" t="s">
        <v>1214</v>
      </c>
      <c r="C9053" s="291" t="s">
        <v>1033</v>
      </c>
      <c r="D9053" s="1" t="s">
        <v>837</v>
      </c>
      <c r="E9053" s="1">
        <v>23.04</v>
      </c>
    </row>
    <row r="9054" spans="1:5" x14ac:dyDescent="0.25">
      <c r="A9054" t="s">
        <v>834</v>
      </c>
      <c r="B9054" s="1" t="s">
        <v>1214</v>
      </c>
      <c r="C9054" s="291" t="s">
        <v>1034</v>
      </c>
      <c r="D9054" s="1" t="s">
        <v>837</v>
      </c>
      <c r="E9054" s="1">
        <v>40.15</v>
      </c>
    </row>
    <row r="9055" spans="1:5" x14ac:dyDescent="0.25">
      <c r="A9055" t="s">
        <v>834</v>
      </c>
      <c r="B9055" s="1" t="s">
        <v>1214</v>
      </c>
      <c r="C9055" s="291" t="s">
        <v>1035</v>
      </c>
      <c r="D9055" s="1" t="s">
        <v>837</v>
      </c>
      <c r="E9055" s="1">
        <v>42.32</v>
      </c>
    </row>
    <row r="9056" spans="1:5" x14ac:dyDescent="0.25">
      <c r="A9056" t="s">
        <v>834</v>
      </c>
      <c r="B9056" s="1" t="s">
        <v>1214</v>
      </c>
      <c r="C9056" s="291" t="s">
        <v>938</v>
      </c>
      <c r="D9056" s="1">
        <v>0</v>
      </c>
    </row>
    <row r="9057" spans="1:5" x14ac:dyDescent="0.25">
      <c r="A9057" t="s">
        <v>834</v>
      </c>
      <c r="B9057" s="1" t="s">
        <v>1214</v>
      </c>
      <c r="C9057" s="291" t="s">
        <v>939</v>
      </c>
      <c r="D9057" s="1">
        <v>0</v>
      </c>
    </row>
    <row r="9058" spans="1:5" x14ac:dyDescent="0.25">
      <c r="A9058" t="s">
        <v>834</v>
      </c>
      <c r="B9058" s="1" t="s">
        <v>1214</v>
      </c>
      <c r="C9058" s="291" t="s">
        <v>940</v>
      </c>
      <c r="D9058" s="1">
        <v>0</v>
      </c>
    </row>
    <row r="9059" spans="1:5" x14ac:dyDescent="0.25">
      <c r="A9059" t="s">
        <v>834</v>
      </c>
      <c r="B9059" s="1" t="s">
        <v>1214</v>
      </c>
      <c r="C9059" s="291" t="s">
        <v>941</v>
      </c>
      <c r="D9059" s="1">
        <v>0</v>
      </c>
    </row>
    <row r="9060" spans="1:5" x14ac:dyDescent="0.25">
      <c r="A9060" t="s">
        <v>834</v>
      </c>
      <c r="B9060" s="1" t="s">
        <v>1214</v>
      </c>
      <c r="C9060" s="291" t="s">
        <v>942</v>
      </c>
      <c r="D9060" s="1">
        <v>0</v>
      </c>
    </row>
    <row r="9061" spans="1:5" x14ac:dyDescent="0.25">
      <c r="A9061" t="s">
        <v>834</v>
      </c>
      <c r="B9061" s="1" t="s">
        <v>1214</v>
      </c>
      <c r="C9061" s="291" t="s">
        <v>943</v>
      </c>
      <c r="D9061" s="1">
        <v>0</v>
      </c>
    </row>
    <row r="9062" spans="1:5" x14ac:dyDescent="0.25">
      <c r="A9062" t="s">
        <v>834</v>
      </c>
      <c r="B9062" s="1" t="s">
        <v>1214</v>
      </c>
      <c r="C9062" s="291" t="s">
        <v>944</v>
      </c>
      <c r="D9062" s="1" t="s">
        <v>837</v>
      </c>
      <c r="E9062" s="1">
        <v>23.2</v>
      </c>
    </row>
    <row r="9063" spans="1:5" x14ac:dyDescent="0.25">
      <c r="A9063" t="s">
        <v>834</v>
      </c>
      <c r="B9063" s="1" t="s">
        <v>1214</v>
      </c>
      <c r="C9063" s="291" t="s">
        <v>945</v>
      </c>
      <c r="D9063" s="1" t="s">
        <v>837</v>
      </c>
      <c r="E9063" s="1">
        <v>24.3</v>
      </c>
    </row>
    <row r="9064" spans="1:5" x14ac:dyDescent="0.25">
      <c r="A9064" t="s">
        <v>834</v>
      </c>
      <c r="B9064" s="1" t="s">
        <v>1214</v>
      </c>
      <c r="C9064" s="291" t="s">
        <v>946</v>
      </c>
      <c r="D9064" s="1" t="s">
        <v>837</v>
      </c>
      <c r="E9064" s="1">
        <v>26</v>
      </c>
    </row>
    <row r="9065" spans="1:5" x14ac:dyDescent="0.25">
      <c r="A9065" t="s">
        <v>834</v>
      </c>
      <c r="B9065" s="1" t="s">
        <v>1214</v>
      </c>
      <c r="C9065" s="291" t="s">
        <v>948</v>
      </c>
      <c r="D9065" s="1" t="s">
        <v>837</v>
      </c>
      <c r="E9065" s="1">
        <v>44.2</v>
      </c>
    </row>
    <row r="9066" spans="1:5" x14ac:dyDescent="0.25">
      <c r="A9066" t="s">
        <v>834</v>
      </c>
      <c r="B9066" s="1" t="s">
        <v>1214</v>
      </c>
      <c r="C9066" s="291" t="s">
        <v>949</v>
      </c>
      <c r="D9066" s="1" t="s">
        <v>837</v>
      </c>
      <c r="E9066" s="1">
        <v>44.1</v>
      </c>
    </row>
    <row r="9067" spans="1:5" x14ac:dyDescent="0.25">
      <c r="A9067" t="s">
        <v>834</v>
      </c>
      <c r="B9067" s="1" t="s">
        <v>1214</v>
      </c>
      <c r="C9067" s="291" t="s">
        <v>1036</v>
      </c>
      <c r="D9067" s="1" t="s">
        <v>837</v>
      </c>
      <c r="E9067" s="1">
        <v>34.82</v>
      </c>
    </row>
    <row r="9068" spans="1:5" x14ac:dyDescent="0.25">
      <c r="A9068" t="s">
        <v>834</v>
      </c>
      <c r="B9068" s="1" t="s">
        <v>1214</v>
      </c>
      <c r="C9068" s="291" t="s">
        <v>1037</v>
      </c>
      <c r="D9068" s="1" t="s">
        <v>837</v>
      </c>
      <c r="E9068" s="1">
        <v>32.08</v>
      </c>
    </row>
    <row r="9069" spans="1:5" x14ac:dyDescent="0.25">
      <c r="A9069" t="s">
        <v>834</v>
      </c>
      <c r="B9069" s="1" t="s">
        <v>1214</v>
      </c>
      <c r="C9069" s="291" t="s">
        <v>1038</v>
      </c>
      <c r="D9069" s="1" t="s">
        <v>837</v>
      </c>
      <c r="E9069" s="1">
        <v>73.239999999999995</v>
      </c>
    </row>
    <row r="9070" spans="1:5" x14ac:dyDescent="0.25">
      <c r="A9070" t="s">
        <v>834</v>
      </c>
      <c r="B9070" s="1" t="s">
        <v>1214</v>
      </c>
      <c r="C9070" s="291" t="s">
        <v>1039</v>
      </c>
      <c r="D9070" s="1" t="s">
        <v>837</v>
      </c>
      <c r="E9070" s="1">
        <v>57.35</v>
      </c>
    </row>
    <row r="9071" spans="1:5" x14ac:dyDescent="0.25">
      <c r="A9071" t="s">
        <v>834</v>
      </c>
      <c r="B9071" s="1" t="s">
        <v>1214</v>
      </c>
      <c r="C9071" s="291" t="s">
        <v>950</v>
      </c>
      <c r="D9071" s="1">
        <v>0</v>
      </c>
    </row>
    <row r="9072" spans="1:5" x14ac:dyDescent="0.25">
      <c r="A9072" t="s">
        <v>834</v>
      </c>
      <c r="B9072" s="1" t="s">
        <v>1214</v>
      </c>
      <c r="C9072" s="291" t="s">
        <v>951</v>
      </c>
      <c r="D9072" s="1">
        <v>0</v>
      </c>
    </row>
    <row r="9073" spans="1:5" x14ac:dyDescent="0.25">
      <c r="A9073" t="s">
        <v>834</v>
      </c>
      <c r="B9073" s="1" t="s">
        <v>1214</v>
      </c>
      <c r="C9073" s="291" t="s">
        <v>952</v>
      </c>
      <c r="D9073" s="1">
        <v>0</v>
      </c>
    </row>
    <row r="9074" spans="1:5" x14ac:dyDescent="0.25">
      <c r="A9074" t="s">
        <v>834</v>
      </c>
      <c r="B9074" s="1" t="s">
        <v>1214</v>
      </c>
      <c r="C9074" s="291" t="s">
        <v>953</v>
      </c>
      <c r="D9074" s="1">
        <v>0</v>
      </c>
    </row>
    <row r="9075" spans="1:5" x14ac:dyDescent="0.25">
      <c r="A9075" t="s">
        <v>834</v>
      </c>
      <c r="B9075" s="1" t="s">
        <v>1214</v>
      </c>
      <c r="C9075" s="291" t="s">
        <v>954</v>
      </c>
      <c r="D9075" s="1">
        <v>0</v>
      </c>
    </row>
    <row r="9076" spans="1:5" x14ac:dyDescent="0.25">
      <c r="A9076" t="s">
        <v>834</v>
      </c>
      <c r="B9076" s="1" t="s">
        <v>1214</v>
      </c>
      <c r="C9076" s="291" t="s">
        <v>955</v>
      </c>
      <c r="D9076" s="1">
        <v>0</v>
      </c>
    </row>
    <row r="9077" spans="1:5" x14ac:dyDescent="0.25">
      <c r="A9077" t="s">
        <v>834</v>
      </c>
      <c r="B9077" s="1" t="s">
        <v>1214</v>
      </c>
      <c r="C9077" s="291" t="s">
        <v>956</v>
      </c>
      <c r="D9077" s="1" t="s">
        <v>837</v>
      </c>
      <c r="E9077" s="1">
        <v>33.9</v>
      </c>
    </row>
    <row r="9078" spans="1:5" x14ac:dyDescent="0.25">
      <c r="A9078" t="s">
        <v>834</v>
      </c>
      <c r="B9078" s="1" t="s">
        <v>1214</v>
      </c>
      <c r="C9078" s="291" t="s">
        <v>957</v>
      </c>
      <c r="D9078" s="1" t="s">
        <v>837</v>
      </c>
      <c r="E9078" s="1">
        <v>35.299999999999997</v>
      </c>
    </row>
    <row r="9079" spans="1:5" x14ac:dyDescent="0.25">
      <c r="A9079" t="s">
        <v>834</v>
      </c>
      <c r="B9079" s="1" t="s">
        <v>1214</v>
      </c>
      <c r="C9079" s="291" t="s">
        <v>958</v>
      </c>
      <c r="D9079" s="1" t="s">
        <v>837</v>
      </c>
      <c r="E9079" s="1">
        <v>34.6</v>
      </c>
    </row>
    <row r="9080" spans="1:5" x14ac:dyDescent="0.25">
      <c r="A9080" t="s">
        <v>834</v>
      </c>
      <c r="B9080" s="1" t="s">
        <v>1214</v>
      </c>
      <c r="C9080" s="291" t="s">
        <v>959</v>
      </c>
      <c r="D9080" s="1" t="s">
        <v>837</v>
      </c>
      <c r="E9080" s="1">
        <v>67.7</v>
      </c>
    </row>
    <row r="9081" spans="1:5" x14ac:dyDescent="0.25">
      <c r="A9081" t="s">
        <v>834</v>
      </c>
      <c r="B9081" s="1" t="s">
        <v>1214</v>
      </c>
      <c r="C9081" s="291" t="s">
        <v>960</v>
      </c>
      <c r="D9081" s="1" t="s">
        <v>837</v>
      </c>
      <c r="E9081" s="1">
        <v>73.2</v>
      </c>
    </row>
    <row r="9082" spans="1:5" x14ac:dyDescent="0.25">
      <c r="A9082" t="s">
        <v>834</v>
      </c>
      <c r="B9082" s="1" t="s">
        <v>1214</v>
      </c>
      <c r="C9082" s="291" t="s">
        <v>961</v>
      </c>
      <c r="D9082" s="1" t="s">
        <v>837</v>
      </c>
      <c r="E9082" s="1">
        <v>60.9</v>
      </c>
    </row>
    <row r="9083" spans="1:5" x14ac:dyDescent="0.25">
      <c r="A9083" t="s">
        <v>834</v>
      </c>
      <c r="B9083" s="1" t="s">
        <v>1214</v>
      </c>
      <c r="C9083" s="291" t="s">
        <v>1040</v>
      </c>
      <c r="D9083" s="1" t="s">
        <v>837</v>
      </c>
      <c r="E9083" s="1">
        <v>45.44</v>
      </c>
    </row>
    <row r="9084" spans="1:5" x14ac:dyDescent="0.25">
      <c r="A9084" t="s">
        <v>834</v>
      </c>
      <c r="B9084" s="1" t="s">
        <v>1214</v>
      </c>
      <c r="C9084" s="291" t="s">
        <v>1041</v>
      </c>
      <c r="D9084" s="1" t="s">
        <v>837</v>
      </c>
      <c r="E9084" s="1">
        <v>46.88</v>
      </c>
    </row>
    <row r="9085" spans="1:5" x14ac:dyDescent="0.25">
      <c r="A9085" t="s">
        <v>834</v>
      </c>
      <c r="B9085" s="1" t="s">
        <v>1214</v>
      </c>
      <c r="C9085" s="291" t="s">
        <v>1042</v>
      </c>
      <c r="D9085" s="1" t="s">
        <v>837</v>
      </c>
      <c r="E9085" s="1">
        <v>114.1</v>
      </c>
    </row>
    <row r="9086" spans="1:5" x14ac:dyDescent="0.25">
      <c r="A9086" t="s">
        <v>834</v>
      </c>
      <c r="B9086" s="1" t="s">
        <v>1214</v>
      </c>
      <c r="C9086" s="291" t="s">
        <v>1043</v>
      </c>
      <c r="D9086" s="1" t="s">
        <v>837</v>
      </c>
      <c r="E9086" s="1">
        <v>104.11</v>
      </c>
    </row>
    <row r="9087" spans="1:5" x14ac:dyDescent="0.25">
      <c r="A9087" t="s">
        <v>834</v>
      </c>
      <c r="B9087" s="1" t="s">
        <v>1214</v>
      </c>
      <c r="C9087" s="291" t="s">
        <v>962</v>
      </c>
      <c r="D9087" s="1">
        <v>0</v>
      </c>
    </row>
    <row r="9088" spans="1:5" x14ac:dyDescent="0.25">
      <c r="A9088" t="s">
        <v>834</v>
      </c>
      <c r="B9088" s="1" t="s">
        <v>1214</v>
      </c>
      <c r="C9088" s="291" t="s">
        <v>963</v>
      </c>
      <c r="D9088" s="1">
        <v>0</v>
      </c>
    </row>
    <row r="9089" spans="1:5" x14ac:dyDescent="0.25">
      <c r="A9089" t="s">
        <v>834</v>
      </c>
      <c r="B9089" s="1" t="s">
        <v>1214</v>
      </c>
      <c r="C9089" s="291" t="s">
        <v>964</v>
      </c>
      <c r="D9089" s="1">
        <v>0</v>
      </c>
    </row>
    <row r="9090" spans="1:5" x14ac:dyDescent="0.25">
      <c r="A9090" t="s">
        <v>834</v>
      </c>
      <c r="B9090" s="1" t="s">
        <v>1214</v>
      </c>
      <c r="C9090" s="291" t="s">
        <v>965</v>
      </c>
      <c r="D9090" s="1">
        <v>0</v>
      </c>
    </row>
    <row r="9091" spans="1:5" x14ac:dyDescent="0.25">
      <c r="A9091" t="s">
        <v>834</v>
      </c>
      <c r="B9091" s="1" t="s">
        <v>1214</v>
      </c>
      <c r="C9091" s="291" t="s">
        <v>966</v>
      </c>
      <c r="D9091" s="1" t="s">
        <v>837</v>
      </c>
      <c r="E9091" s="1">
        <v>47.2</v>
      </c>
    </row>
    <row r="9092" spans="1:5" x14ac:dyDescent="0.25">
      <c r="A9092" t="s">
        <v>834</v>
      </c>
      <c r="B9092" s="1" t="s">
        <v>1214</v>
      </c>
      <c r="C9092" s="291" t="s">
        <v>967</v>
      </c>
      <c r="D9092" s="1" t="s">
        <v>837</v>
      </c>
      <c r="E9092" s="1">
        <v>47.3</v>
      </c>
    </row>
    <row r="9093" spans="1:5" x14ac:dyDescent="0.25">
      <c r="A9093" t="s">
        <v>834</v>
      </c>
      <c r="B9093" s="1" t="s">
        <v>1214</v>
      </c>
      <c r="C9093" s="291" t="s">
        <v>969</v>
      </c>
      <c r="D9093" s="1" t="s">
        <v>837</v>
      </c>
      <c r="E9093" s="1">
        <v>78.8</v>
      </c>
    </row>
    <row r="9094" spans="1:5" x14ac:dyDescent="0.25">
      <c r="A9094" t="s">
        <v>834</v>
      </c>
      <c r="B9094" s="1" t="s">
        <v>1215</v>
      </c>
      <c r="C9094" s="291" t="s">
        <v>1216</v>
      </c>
      <c r="D9094" s="1" t="s">
        <v>837</v>
      </c>
      <c r="E9094" s="1">
        <v>9.07</v>
      </c>
    </row>
    <row r="9095" spans="1:5" x14ac:dyDescent="0.25">
      <c r="A9095" t="s">
        <v>834</v>
      </c>
      <c r="B9095" s="1" t="s">
        <v>1215</v>
      </c>
      <c r="C9095" s="291" t="s">
        <v>1217</v>
      </c>
      <c r="D9095" s="1" t="s">
        <v>837</v>
      </c>
      <c r="E9095" s="1">
        <v>15.2</v>
      </c>
    </row>
    <row r="9096" spans="1:5" x14ac:dyDescent="0.25">
      <c r="A9096" t="s">
        <v>834</v>
      </c>
      <c r="B9096" s="1" t="s">
        <v>1215</v>
      </c>
      <c r="C9096" s="291" t="s">
        <v>1218</v>
      </c>
      <c r="D9096" s="1" t="s">
        <v>837</v>
      </c>
      <c r="E9096" s="1">
        <v>23.6</v>
      </c>
    </row>
    <row r="9097" spans="1:5" x14ac:dyDescent="0.25">
      <c r="A9097" t="s">
        <v>834</v>
      </c>
      <c r="B9097" s="1" t="s">
        <v>1215</v>
      </c>
      <c r="C9097" s="291" t="s">
        <v>1219</v>
      </c>
      <c r="D9097" s="1" t="s">
        <v>837</v>
      </c>
      <c r="E9097" s="1">
        <v>35.5</v>
      </c>
    </row>
    <row r="9098" spans="1:5" x14ac:dyDescent="0.25">
      <c r="A9098" t="s">
        <v>834</v>
      </c>
      <c r="B9098" s="1" t="s">
        <v>1215</v>
      </c>
      <c r="C9098" s="291" t="s">
        <v>1220</v>
      </c>
      <c r="D9098" s="1" t="s">
        <v>837</v>
      </c>
      <c r="E9098" s="1">
        <v>54.3</v>
      </c>
    </row>
    <row r="9099" spans="1:5" x14ac:dyDescent="0.25">
      <c r="A9099" t="s">
        <v>834</v>
      </c>
      <c r="B9099" s="1" t="s">
        <v>1221</v>
      </c>
      <c r="C9099" s="291" t="s">
        <v>1022</v>
      </c>
      <c r="D9099" s="1" t="s">
        <v>837</v>
      </c>
      <c r="E9099" s="1">
        <v>8.6</v>
      </c>
    </row>
    <row r="9100" spans="1:5" x14ac:dyDescent="0.25">
      <c r="A9100" t="s">
        <v>834</v>
      </c>
      <c r="B9100" s="1" t="s">
        <v>1221</v>
      </c>
      <c r="C9100" s="291" t="s">
        <v>1023</v>
      </c>
      <c r="D9100" s="1" t="s">
        <v>837</v>
      </c>
      <c r="E9100" s="1">
        <v>25.38</v>
      </c>
    </row>
    <row r="9101" spans="1:5" x14ac:dyDescent="0.25">
      <c r="A9101" t="s">
        <v>834</v>
      </c>
      <c r="B9101" s="1" t="s">
        <v>1221</v>
      </c>
      <c r="C9101" s="291" t="s">
        <v>906</v>
      </c>
      <c r="D9101" s="1">
        <v>0</v>
      </c>
    </row>
    <row r="9102" spans="1:5" x14ac:dyDescent="0.25">
      <c r="A9102" t="s">
        <v>834</v>
      </c>
      <c r="B9102" s="1" t="s">
        <v>1221</v>
      </c>
      <c r="C9102" s="291" t="s">
        <v>907</v>
      </c>
      <c r="D9102" s="1">
        <v>0</v>
      </c>
    </row>
    <row r="9103" spans="1:5" x14ac:dyDescent="0.25">
      <c r="A9103" t="s">
        <v>834</v>
      </c>
      <c r="B9103" s="1" t="s">
        <v>1221</v>
      </c>
      <c r="C9103" s="291" t="s">
        <v>908</v>
      </c>
      <c r="D9103" s="1">
        <v>0</v>
      </c>
    </row>
    <row r="9104" spans="1:5" x14ac:dyDescent="0.25">
      <c r="A9104" t="s">
        <v>834</v>
      </c>
      <c r="B9104" s="1" t="s">
        <v>1221</v>
      </c>
      <c r="C9104" s="291" t="s">
        <v>909</v>
      </c>
      <c r="D9104" s="1">
        <v>0</v>
      </c>
    </row>
    <row r="9105" spans="1:5" x14ac:dyDescent="0.25">
      <c r="A9105" t="s">
        <v>834</v>
      </c>
      <c r="B9105" s="1" t="s">
        <v>1221</v>
      </c>
      <c r="C9105" s="291" t="s">
        <v>910</v>
      </c>
      <c r="D9105" s="1" t="s">
        <v>837</v>
      </c>
      <c r="E9105" s="1">
        <v>12.5</v>
      </c>
    </row>
    <row r="9106" spans="1:5" x14ac:dyDescent="0.25">
      <c r="A9106" t="s">
        <v>834</v>
      </c>
      <c r="B9106" s="1" t="s">
        <v>1221</v>
      </c>
      <c r="C9106" s="291" t="s">
        <v>911</v>
      </c>
      <c r="D9106" s="1" t="s">
        <v>837</v>
      </c>
      <c r="E9106" s="1">
        <v>11.4</v>
      </c>
    </row>
    <row r="9107" spans="1:5" x14ac:dyDescent="0.25">
      <c r="A9107" t="s">
        <v>834</v>
      </c>
      <c r="B9107" s="1" t="s">
        <v>1221</v>
      </c>
      <c r="C9107" s="291" t="s">
        <v>912</v>
      </c>
      <c r="D9107" s="1" t="s">
        <v>837</v>
      </c>
      <c r="E9107" s="1">
        <v>15.4</v>
      </c>
    </row>
    <row r="9108" spans="1:5" x14ac:dyDescent="0.25">
      <c r="A9108" t="s">
        <v>834</v>
      </c>
      <c r="B9108" s="1" t="s">
        <v>1221</v>
      </c>
      <c r="C9108" s="291" t="s">
        <v>913</v>
      </c>
      <c r="D9108" s="1" t="s">
        <v>837</v>
      </c>
      <c r="E9108" s="1">
        <v>15.2</v>
      </c>
    </row>
    <row r="9109" spans="1:5" x14ac:dyDescent="0.25">
      <c r="A9109" t="s">
        <v>834</v>
      </c>
      <c r="B9109" s="1" t="s">
        <v>1221</v>
      </c>
      <c r="C9109" s="291" t="s">
        <v>1024</v>
      </c>
      <c r="D9109" s="1" t="s">
        <v>837</v>
      </c>
      <c r="E9109" s="1">
        <v>11.32</v>
      </c>
    </row>
    <row r="9110" spans="1:5" x14ac:dyDescent="0.25">
      <c r="A9110" t="s">
        <v>834</v>
      </c>
      <c r="B9110" s="1" t="s">
        <v>1221</v>
      </c>
      <c r="C9110" s="291" t="s">
        <v>1025</v>
      </c>
      <c r="D9110" s="1" t="s">
        <v>837</v>
      </c>
      <c r="E9110" s="1">
        <v>12.53</v>
      </c>
    </row>
    <row r="9111" spans="1:5" x14ac:dyDescent="0.25">
      <c r="A9111" t="s">
        <v>834</v>
      </c>
      <c r="B9111" s="1" t="s">
        <v>1221</v>
      </c>
      <c r="C9111" s="291" t="s">
        <v>1026</v>
      </c>
      <c r="D9111" s="1" t="s">
        <v>837</v>
      </c>
      <c r="E9111" s="1">
        <v>45.55</v>
      </c>
    </row>
    <row r="9112" spans="1:5" x14ac:dyDescent="0.25">
      <c r="A9112" t="s">
        <v>834</v>
      </c>
      <c r="B9112" s="1" t="s">
        <v>1221</v>
      </c>
      <c r="C9112" s="291" t="s">
        <v>1027</v>
      </c>
      <c r="D9112" s="1" t="s">
        <v>837</v>
      </c>
      <c r="E9112" s="1">
        <v>30.45</v>
      </c>
    </row>
    <row r="9113" spans="1:5" x14ac:dyDescent="0.25">
      <c r="A9113" t="s">
        <v>834</v>
      </c>
      <c r="B9113" s="1" t="s">
        <v>1221</v>
      </c>
      <c r="C9113" s="291" t="s">
        <v>914</v>
      </c>
      <c r="D9113" s="1">
        <v>0</v>
      </c>
    </row>
    <row r="9114" spans="1:5" x14ac:dyDescent="0.25">
      <c r="A9114" t="s">
        <v>834</v>
      </c>
      <c r="B9114" s="1" t="s">
        <v>1221</v>
      </c>
      <c r="C9114" s="291" t="s">
        <v>915</v>
      </c>
      <c r="D9114" s="1">
        <v>0</v>
      </c>
    </row>
    <row r="9115" spans="1:5" x14ac:dyDescent="0.25">
      <c r="A9115" t="s">
        <v>834</v>
      </c>
      <c r="B9115" s="1" t="s">
        <v>1221</v>
      </c>
      <c r="C9115" s="291" t="s">
        <v>916</v>
      </c>
      <c r="D9115" s="1">
        <v>0</v>
      </c>
    </row>
    <row r="9116" spans="1:5" x14ac:dyDescent="0.25">
      <c r="A9116" t="s">
        <v>834</v>
      </c>
      <c r="B9116" s="1" t="s">
        <v>1221</v>
      </c>
      <c r="C9116" s="291" t="s">
        <v>917</v>
      </c>
      <c r="D9116" s="1">
        <v>0</v>
      </c>
    </row>
    <row r="9117" spans="1:5" x14ac:dyDescent="0.25">
      <c r="A9117" t="s">
        <v>834</v>
      </c>
      <c r="B9117" s="1" t="s">
        <v>1221</v>
      </c>
      <c r="C9117" s="291" t="s">
        <v>918</v>
      </c>
      <c r="D9117" s="1">
        <v>0</v>
      </c>
    </row>
    <row r="9118" spans="1:5" x14ac:dyDescent="0.25">
      <c r="A9118" t="s">
        <v>834</v>
      </c>
      <c r="B9118" s="1" t="s">
        <v>1221</v>
      </c>
      <c r="C9118" s="291" t="s">
        <v>919</v>
      </c>
      <c r="D9118" s="1">
        <v>0</v>
      </c>
    </row>
    <row r="9119" spans="1:5" x14ac:dyDescent="0.25">
      <c r="A9119" t="s">
        <v>834</v>
      </c>
      <c r="B9119" s="1" t="s">
        <v>1221</v>
      </c>
      <c r="C9119" s="291" t="s">
        <v>920</v>
      </c>
      <c r="D9119" s="1" t="s">
        <v>837</v>
      </c>
      <c r="E9119" s="1">
        <v>10.4</v>
      </c>
    </row>
    <row r="9120" spans="1:5" x14ac:dyDescent="0.25">
      <c r="A9120" t="s">
        <v>834</v>
      </c>
      <c r="B9120" s="1" t="s">
        <v>1221</v>
      </c>
      <c r="C9120" s="291" t="s">
        <v>921</v>
      </c>
      <c r="D9120" s="1" t="s">
        <v>837</v>
      </c>
      <c r="E9120" s="1">
        <v>11.6</v>
      </c>
    </row>
    <row r="9121" spans="1:5" x14ac:dyDescent="0.25">
      <c r="A9121" t="s">
        <v>834</v>
      </c>
      <c r="B9121" s="1" t="s">
        <v>1221</v>
      </c>
      <c r="C9121" s="291" t="s">
        <v>922</v>
      </c>
      <c r="D9121" s="1" t="s">
        <v>837</v>
      </c>
      <c r="E9121" s="1">
        <v>14.4</v>
      </c>
    </row>
    <row r="9122" spans="1:5" x14ac:dyDescent="0.25">
      <c r="A9122" t="s">
        <v>834</v>
      </c>
      <c r="B9122" s="1" t="s">
        <v>1221</v>
      </c>
      <c r="C9122" s="291" t="s">
        <v>924</v>
      </c>
      <c r="D9122" s="1" t="s">
        <v>837</v>
      </c>
      <c r="E9122" s="1">
        <v>25.3</v>
      </c>
    </row>
    <row r="9123" spans="1:5" x14ac:dyDescent="0.25">
      <c r="A9123" t="s">
        <v>834</v>
      </c>
      <c r="B9123" s="1" t="s">
        <v>1221</v>
      </c>
      <c r="C9123" s="291" t="s">
        <v>925</v>
      </c>
      <c r="D9123" s="1" t="s">
        <v>837</v>
      </c>
      <c r="E9123" s="1">
        <v>20.8</v>
      </c>
    </row>
    <row r="9124" spans="1:5" x14ac:dyDescent="0.25">
      <c r="A9124" t="s">
        <v>834</v>
      </c>
      <c r="B9124" s="1" t="s">
        <v>1221</v>
      </c>
      <c r="C9124" s="291" t="s">
        <v>1028</v>
      </c>
      <c r="D9124" s="1" t="s">
        <v>837</v>
      </c>
      <c r="E9124" s="1">
        <v>16.510000000000002</v>
      </c>
    </row>
    <row r="9125" spans="1:5" x14ac:dyDescent="0.25">
      <c r="A9125" t="s">
        <v>834</v>
      </c>
      <c r="B9125" s="1" t="s">
        <v>1221</v>
      </c>
      <c r="C9125" s="291" t="s">
        <v>1029</v>
      </c>
      <c r="D9125" s="1" t="s">
        <v>837</v>
      </c>
      <c r="E9125" s="1">
        <v>17.559999999999999</v>
      </c>
    </row>
    <row r="9126" spans="1:5" x14ac:dyDescent="0.25">
      <c r="A9126" t="s">
        <v>834</v>
      </c>
      <c r="B9126" s="1" t="s">
        <v>1221</v>
      </c>
      <c r="C9126" s="291" t="s">
        <v>1030</v>
      </c>
      <c r="D9126" s="1" t="s">
        <v>837</v>
      </c>
      <c r="E9126" s="1">
        <v>51.88</v>
      </c>
    </row>
    <row r="9127" spans="1:5" x14ac:dyDescent="0.25">
      <c r="A9127" t="s">
        <v>834</v>
      </c>
      <c r="B9127" s="1" t="s">
        <v>1221</v>
      </c>
      <c r="C9127" s="291" t="s">
        <v>1031</v>
      </c>
      <c r="D9127" s="1" t="s">
        <v>837</v>
      </c>
      <c r="E9127" s="1">
        <v>33.799999999999997</v>
      </c>
    </row>
    <row r="9128" spans="1:5" x14ac:dyDescent="0.25">
      <c r="A9128" t="s">
        <v>834</v>
      </c>
      <c r="B9128" s="1" t="s">
        <v>1221</v>
      </c>
      <c r="C9128" s="291" t="s">
        <v>926</v>
      </c>
      <c r="D9128" s="1">
        <v>0</v>
      </c>
    </row>
    <row r="9129" spans="1:5" x14ac:dyDescent="0.25">
      <c r="A9129" t="s">
        <v>834</v>
      </c>
      <c r="B9129" s="1" t="s">
        <v>1221</v>
      </c>
      <c r="C9129" s="291" t="s">
        <v>927</v>
      </c>
      <c r="D9129" s="1">
        <v>0</v>
      </c>
    </row>
    <row r="9130" spans="1:5" x14ac:dyDescent="0.25">
      <c r="A9130" t="s">
        <v>834</v>
      </c>
      <c r="B9130" s="1" t="s">
        <v>1221</v>
      </c>
      <c r="C9130" s="291" t="s">
        <v>928</v>
      </c>
      <c r="D9130" s="1">
        <v>0</v>
      </c>
    </row>
    <row r="9131" spans="1:5" x14ac:dyDescent="0.25">
      <c r="A9131" t="s">
        <v>834</v>
      </c>
      <c r="B9131" s="1" t="s">
        <v>1221</v>
      </c>
      <c r="C9131" s="291" t="s">
        <v>929</v>
      </c>
      <c r="D9131" s="1">
        <v>0</v>
      </c>
    </row>
    <row r="9132" spans="1:5" x14ac:dyDescent="0.25">
      <c r="A9132" t="s">
        <v>834</v>
      </c>
      <c r="B9132" s="1" t="s">
        <v>1221</v>
      </c>
      <c r="C9132" s="291" t="s">
        <v>930</v>
      </c>
      <c r="D9132" s="1">
        <v>0</v>
      </c>
    </row>
    <row r="9133" spans="1:5" x14ac:dyDescent="0.25">
      <c r="A9133" t="s">
        <v>834</v>
      </c>
      <c r="B9133" s="1" t="s">
        <v>1221</v>
      </c>
      <c r="C9133" s="291" t="s">
        <v>931</v>
      </c>
      <c r="D9133" s="1">
        <v>0</v>
      </c>
    </row>
    <row r="9134" spans="1:5" x14ac:dyDescent="0.25">
      <c r="A9134" t="s">
        <v>834</v>
      </c>
      <c r="B9134" s="1" t="s">
        <v>1221</v>
      </c>
      <c r="C9134" s="291" t="s">
        <v>932</v>
      </c>
      <c r="D9134" s="1" t="s">
        <v>837</v>
      </c>
      <c r="E9134" s="1">
        <v>14.6</v>
      </c>
    </row>
    <row r="9135" spans="1:5" x14ac:dyDescent="0.25">
      <c r="A9135" t="s">
        <v>834</v>
      </c>
      <c r="B9135" s="1" t="s">
        <v>1221</v>
      </c>
      <c r="C9135" s="291" t="s">
        <v>933</v>
      </c>
      <c r="D9135" s="1" t="s">
        <v>837</v>
      </c>
      <c r="E9135" s="1">
        <v>15.5</v>
      </c>
    </row>
    <row r="9136" spans="1:5" x14ac:dyDescent="0.25">
      <c r="A9136" t="s">
        <v>834</v>
      </c>
      <c r="B9136" s="1" t="s">
        <v>1221</v>
      </c>
      <c r="C9136" s="291" t="s">
        <v>934</v>
      </c>
      <c r="D9136" s="1" t="s">
        <v>837</v>
      </c>
      <c r="E9136" s="1">
        <v>16.899999999999999</v>
      </c>
    </row>
    <row r="9137" spans="1:5" x14ac:dyDescent="0.25">
      <c r="A9137" t="s">
        <v>834</v>
      </c>
      <c r="B9137" s="1" t="s">
        <v>1221</v>
      </c>
      <c r="C9137" s="291" t="s">
        <v>936</v>
      </c>
      <c r="D9137" s="1" t="s">
        <v>837</v>
      </c>
      <c r="E9137" s="1">
        <v>36.5</v>
      </c>
    </row>
    <row r="9138" spans="1:5" x14ac:dyDescent="0.25">
      <c r="A9138" t="s">
        <v>834</v>
      </c>
      <c r="B9138" s="1" t="s">
        <v>1221</v>
      </c>
      <c r="C9138" s="291" t="s">
        <v>937</v>
      </c>
      <c r="D9138" s="1" t="s">
        <v>837</v>
      </c>
      <c r="E9138" s="1">
        <v>31.8</v>
      </c>
    </row>
    <row r="9139" spans="1:5" x14ac:dyDescent="0.25">
      <c r="A9139" t="s">
        <v>834</v>
      </c>
      <c r="B9139" s="1" t="s">
        <v>1221</v>
      </c>
      <c r="C9139" s="291" t="s">
        <v>1032</v>
      </c>
      <c r="D9139" s="1" t="s">
        <v>837</v>
      </c>
      <c r="E9139" s="1">
        <v>22.65</v>
      </c>
    </row>
    <row r="9140" spans="1:5" x14ac:dyDescent="0.25">
      <c r="A9140" t="s">
        <v>834</v>
      </c>
      <c r="B9140" s="1" t="s">
        <v>1221</v>
      </c>
      <c r="C9140" s="291" t="s">
        <v>1033</v>
      </c>
      <c r="D9140" s="1" t="s">
        <v>837</v>
      </c>
      <c r="E9140" s="1">
        <v>22.61</v>
      </c>
    </row>
    <row r="9141" spans="1:5" x14ac:dyDescent="0.25">
      <c r="A9141" t="s">
        <v>834</v>
      </c>
      <c r="B9141" s="1" t="s">
        <v>1221</v>
      </c>
      <c r="C9141" s="291" t="s">
        <v>1034</v>
      </c>
      <c r="D9141" s="1" t="s">
        <v>837</v>
      </c>
      <c r="E9141" s="1">
        <v>59.99</v>
      </c>
    </row>
    <row r="9142" spans="1:5" x14ac:dyDescent="0.25">
      <c r="A9142" t="s">
        <v>834</v>
      </c>
      <c r="B9142" s="1" t="s">
        <v>1221</v>
      </c>
      <c r="C9142" s="291" t="s">
        <v>1035</v>
      </c>
      <c r="D9142" s="1" t="s">
        <v>837</v>
      </c>
      <c r="E9142" s="1">
        <v>44.98</v>
      </c>
    </row>
    <row r="9143" spans="1:5" x14ac:dyDescent="0.25">
      <c r="A9143" t="s">
        <v>834</v>
      </c>
      <c r="B9143" s="1" t="s">
        <v>1221</v>
      </c>
      <c r="C9143" s="291" t="s">
        <v>938</v>
      </c>
      <c r="D9143" s="1">
        <v>0</v>
      </c>
    </row>
    <row r="9144" spans="1:5" x14ac:dyDescent="0.25">
      <c r="A9144" t="s">
        <v>834</v>
      </c>
      <c r="B9144" s="1" t="s">
        <v>1221</v>
      </c>
      <c r="C9144" s="291" t="s">
        <v>939</v>
      </c>
      <c r="D9144" s="1">
        <v>0</v>
      </c>
    </row>
    <row r="9145" spans="1:5" x14ac:dyDescent="0.25">
      <c r="A9145" t="s">
        <v>834</v>
      </c>
      <c r="B9145" s="1" t="s">
        <v>1221</v>
      </c>
      <c r="C9145" s="291" t="s">
        <v>940</v>
      </c>
      <c r="D9145" s="1">
        <v>0</v>
      </c>
    </row>
    <row r="9146" spans="1:5" x14ac:dyDescent="0.25">
      <c r="A9146" t="s">
        <v>834</v>
      </c>
      <c r="B9146" s="1" t="s">
        <v>1221</v>
      </c>
      <c r="C9146" s="291" t="s">
        <v>941</v>
      </c>
      <c r="D9146" s="1">
        <v>0</v>
      </c>
    </row>
    <row r="9147" spans="1:5" x14ac:dyDescent="0.25">
      <c r="A9147" t="s">
        <v>834</v>
      </c>
      <c r="B9147" s="1" t="s">
        <v>1221</v>
      </c>
      <c r="C9147" s="291" t="s">
        <v>942</v>
      </c>
      <c r="D9147" s="1">
        <v>0</v>
      </c>
    </row>
    <row r="9148" spans="1:5" x14ac:dyDescent="0.25">
      <c r="A9148" t="s">
        <v>834</v>
      </c>
      <c r="B9148" s="1" t="s">
        <v>1221</v>
      </c>
      <c r="C9148" s="291" t="s">
        <v>943</v>
      </c>
      <c r="D9148" s="1">
        <v>0</v>
      </c>
    </row>
    <row r="9149" spans="1:5" x14ac:dyDescent="0.25">
      <c r="A9149" t="s">
        <v>834</v>
      </c>
      <c r="B9149" s="1" t="s">
        <v>1221</v>
      </c>
      <c r="C9149" s="291" t="s">
        <v>944</v>
      </c>
      <c r="D9149" s="1" t="s">
        <v>837</v>
      </c>
      <c r="E9149" s="1">
        <v>23.2</v>
      </c>
    </row>
    <row r="9150" spans="1:5" x14ac:dyDescent="0.25">
      <c r="A9150" t="s">
        <v>834</v>
      </c>
      <c r="B9150" s="1" t="s">
        <v>1221</v>
      </c>
      <c r="C9150" s="291" t="s">
        <v>945</v>
      </c>
      <c r="D9150" s="1" t="s">
        <v>837</v>
      </c>
      <c r="E9150" s="1">
        <v>24.3</v>
      </c>
    </row>
    <row r="9151" spans="1:5" x14ac:dyDescent="0.25">
      <c r="A9151" t="s">
        <v>834</v>
      </c>
      <c r="B9151" s="1" t="s">
        <v>1221</v>
      </c>
      <c r="C9151" s="291" t="s">
        <v>946</v>
      </c>
      <c r="D9151" s="1" t="s">
        <v>837</v>
      </c>
      <c r="E9151" s="1">
        <v>26</v>
      </c>
    </row>
    <row r="9152" spans="1:5" x14ac:dyDescent="0.25">
      <c r="A9152" t="s">
        <v>834</v>
      </c>
      <c r="B9152" s="1" t="s">
        <v>1221</v>
      </c>
      <c r="C9152" s="291" t="s">
        <v>948</v>
      </c>
      <c r="D9152" s="1" t="s">
        <v>837</v>
      </c>
      <c r="E9152" s="1">
        <v>44.2</v>
      </c>
    </row>
    <row r="9153" spans="1:5" x14ac:dyDescent="0.25">
      <c r="A9153" t="s">
        <v>834</v>
      </c>
      <c r="B9153" s="1" t="s">
        <v>1221</v>
      </c>
      <c r="C9153" s="291" t="s">
        <v>949</v>
      </c>
      <c r="D9153" s="1" t="s">
        <v>837</v>
      </c>
      <c r="E9153" s="1">
        <v>44.1</v>
      </c>
    </row>
    <row r="9154" spans="1:5" x14ac:dyDescent="0.25">
      <c r="A9154" t="s">
        <v>834</v>
      </c>
      <c r="B9154" s="1" t="s">
        <v>1221</v>
      </c>
      <c r="C9154" s="291" t="s">
        <v>1036</v>
      </c>
      <c r="D9154" s="1" t="s">
        <v>837</v>
      </c>
      <c r="E9154" s="1">
        <v>35.58</v>
      </c>
    </row>
    <row r="9155" spans="1:5" x14ac:dyDescent="0.25">
      <c r="A9155" t="s">
        <v>834</v>
      </c>
      <c r="B9155" s="1" t="s">
        <v>1221</v>
      </c>
      <c r="C9155" s="291" t="s">
        <v>1037</v>
      </c>
      <c r="D9155" s="1" t="s">
        <v>837</v>
      </c>
      <c r="E9155" s="1">
        <v>32.42</v>
      </c>
    </row>
    <row r="9156" spans="1:5" x14ac:dyDescent="0.25">
      <c r="A9156" t="s">
        <v>834</v>
      </c>
      <c r="B9156" s="1" t="s">
        <v>1221</v>
      </c>
      <c r="C9156" s="291" t="s">
        <v>1038</v>
      </c>
      <c r="D9156" s="1" t="s">
        <v>837</v>
      </c>
      <c r="E9156" s="1">
        <v>83.27</v>
      </c>
    </row>
    <row r="9157" spans="1:5" x14ac:dyDescent="0.25">
      <c r="A9157" t="s">
        <v>834</v>
      </c>
      <c r="B9157" s="1" t="s">
        <v>1221</v>
      </c>
      <c r="C9157" s="291" t="s">
        <v>1039</v>
      </c>
      <c r="D9157" s="1" t="s">
        <v>837</v>
      </c>
      <c r="E9157" s="1">
        <v>59.56</v>
      </c>
    </row>
    <row r="9158" spans="1:5" x14ac:dyDescent="0.25">
      <c r="A9158" t="s">
        <v>834</v>
      </c>
      <c r="B9158" s="1" t="s">
        <v>1221</v>
      </c>
      <c r="C9158" s="291" t="s">
        <v>950</v>
      </c>
      <c r="D9158" s="1">
        <v>0</v>
      </c>
    </row>
    <row r="9159" spans="1:5" x14ac:dyDescent="0.25">
      <c r="A9159" t="s">
        <v>834</v>
      </c>
      <c r="B9159" s="1" t="s">
        <v>1221</v>
      </c>
      <c r="C9159" s="291" t="s">
        <v>951</v>
      </c>
      <c r="D9159" s="1">
        <v>0</v>
      </c>
    </row>
    <row r="9160" spans="1:5" x14ac:dyDescent="0.25">
      <c r="A9160" t="s">
        <v>834</v>
      </c>
      <c r="B9160" s="1" t="s">
        <v>1221</v>
      </c>
      <c r="C9160" s="291" t="s">
        <v>952</v>
      </c>
      <c r="D9160" s="1">
        <v>0</v>
      </c>
    </row>
    <row r="9161" spans="1:5" x14ac:dyDescent="0.25">
      <c r="A9161" t="s">
        <v>834</v>
      </c>
      <c r="B9161" s="1" t="s">
        <v>1221</v>
      </c>
      <c r="C9161" s="291" t="s">
        <v>953</v>
      </c>
      <c r="D9161" s="1">
        <v>0</v>
      </c>
    </row>
    <row r="9162" spans="1:5" x14ac:dyDescent="0.25">
      <c r="A9162" t="s">
        <v>834</v>
      </c>
      <c r="B9162" s="1" t="s">
        <v>1221</v>
      </c>
      <c r="C9162" s="291" t="s">
        <v>954</v>
      </c>
      <c r="D9162" s="1">
        <v>0</v>
      </c>
    </row>
    <row r="9163" spans="1:5" x14ac:dyDescent="0.25">
      <c r="A9163" t="s">
        <v>834</v>
      </c>
      <c r="B9163" s="1" t="s">
        <v>1221</v>
      </c>
      <c r="C9163" s="291" t="s">
        <v>955</v>
      </c>
      <c r="D9163" s="1">
        <v>0</v>
      </c>
    </row>
    <row r="9164" spans="1:5" x14ac:dyDescent="0.25">
      <c r="A9164" t="s">
        <v>834</v>
      </c>
      <c r="B9164" s="1" t="s">
        <v>1221</v>
      </c>
      <c r="C9164" s="291" t="s">
        <v>956</v>
      </c>
      <c r="D9164" s="1" t="s">
        <v>837</v>
      </c>
      <c r="E9164" s="1">
        <v>33.9</v>
      </c>
    </row>
    <row r="9165" spans="1:5" x14ac:dyDescent="0.25">
      <c r="A9165" t="s">
        <v>834</v>
      </c>
      <c r="B9165" s="1" t="s">
        <v>1221</v>
      </c>
      <c r="C9165" s="291" t="s">
        <v>957</v>
      </c>
      <c r="D9165" s="1" t="s">
        <v>837</v>
      </c>
      <c r="E9165" s="1">
        <v>35.299999999999997</v>
      </c>
    </row>
    <row r="9166" spans="1:5" x14ac:dyDescent="0.25">
      <c r="A9166" t="s">
        <v>834</v>
      </c>
      <c r="B9166" s="1" t="s">
        <v>1221</v>
      </c>
      <c r="C9166" s="291" t="s">
        <v>958</v>
      </c>
      <c r="D9166" s="1" t="s">
        <v>837</v>
      </c>
      <c r="E9166" s="1">
        <v>34.6</v>
      </c>
    </row>
    <row r="9167" spans="1:5" x14ac:dyDescent="0.25">
      <c r="A9167" t="s">
        <v>834</v>
      </c>
      <c r="B9167" s="1" t="s">
        <v>1221</v>
      </c>
      <c r="C9167" s="291" t="s">
        <v>959</v>
      </c>
      <c r="D9167" s="1" t="s">
        <v>837</v>
      </c>
      <c r="E9167" s="1">
        <v>67.7</v>
      </c>
    </row>
    <row r="9168" spans="1:5" x14ac:dyDescent="0.25">
      <c r="A9168" t="s">
        <v>834</v>
      </c>
      <c r="B9168" s="1" t="s">
        <v>1221</v>
      </c>
      <c r="C9168" s="291" t="s">
        <v>960</v>
      </c>
      <c r="D9168" s="1" t="s">
        <v>837</v>
      </c>
      <c r="E9168" s="1">
        <v>73.2</v>
      </c>
    </row>
    <row r="9169" spans="1:5" x14ac:dyDescent="0.25">
      <c r="A9169" t="s">
        <v>834</v>
      </c>
      <c r="B9169" s="1" t="s">
        <v>1221</v>
      </c>
      <c r="C9169" s="291" t="s">
        <v>961</v>
      </c>
      <c r="D9169" s="1" t="s">
        <v>837</v>
      </c>
      <c r="E9169" s="1">
        <v>60.9</v>
      </c>
    </row>
    <row r="9170" spans="1:5" x14ac:dyDescent="0.25">
      <c r="A9170" t="s">
        <v>834</v>
      </c>
      <c r="B9170" s="1" t="s">
        <v>1221</v>
      </c>
      <c r="C9170" s="291" t="s">
        <v>1040</v>
      </c>
      <c r="D9170" s="1" t="s">
        <v>837</v>
      </c>
      <c r="E9170" s="1">
        <v>45.27</v>
      </c>
    </row>
    <row r="9171" spans="1:5" x14ac:dyDescent="0.25">
      <c r="A9171" t="s">
        <v>834</v>
      </c>
      <c r="B9171" s="1" t="s">
        <v>1221</v>
      </c>
      <c r="C9171" s="291" t="s">
        <v>1041</v>
      </c>
      <c r="D9171" s="1" t="s">
        <v>837</v>
      </c>
      <c r="E9171" s="1">
        <v>52.31</v>
      </c>
    </row>
    <row r="9172" spans="1:5" x14ac:dyDescent="0.25">
      <c r="A9172" t="s">
        <v>834</v>
      </c>
      <c r="B9172" s="1" t="s">
        <v>1221</v>
      </c>
      <c r="C9172" s="291" t="s">
        <v>1042</v>
      </c>
      <c r="D9172" s="1" t="s">
        <v>837</v>
      </c>
      <c r="E9172" s="1">
        <v>132.61000000000001</v>
      </c>
    </row>
    <row r="9173" spans="1:5" x14ac:dyDescent="0.25">
      <c r="A9173" t="s">
        <v>834</v>
      </c>
      <c r="B9173" s="1" t="s">
        <v>1221</v>
      </c>
      <c r="C9173" s="291" t="s">
        <v>1043</v>
      </c>
      <c r="D9173" s="1" t="s">
        <v>837</v>
      </c>
      <c r="E9173" s="1">
        <v>103.77</v>
      </c>
    </row>
    <row r="9174" spans="1:5" x14ac:dyDescent="0.25">
      <c r="A9174" t="s">
        <v>834</v>
      </c>
      <c r="B9174" s="1" t="s">
        <v>1221</v>
      </c>
      <c r="C9174" s="291" t="s">
        <v>962</v>
      </c>
      <c r="D9174" s="1">
        <v>0</v>
      </c>
    </row>
    <row r="9175" spans="1:5" x14ac:dyDescent="0.25">
      <c r="A9175" t="s">
        <v>834</v>
      </c>
      <c r="B9175" s="1" t="s">
        <v>1221</v>
      </c>
      <c r="C9175" s="291" t="s">
        <v>963</v>
      </c>
      <c r="D9175" s="1">
        <v>0</v>
      </c>
    </row>
    <row r="9176" spans="1:5" x14ac:dyDescent="0.25">
      <c r="A9176" t="s">
        <v>834</v>
      </c>
      <c r="B9176" s="1" t="s">
        <v>1221</v>
      </c>
      <c r="C9176" s="291" t="s">
        <v>964</v>
      </c>
      <c r="D9176" s="1">
        <v>0</v>
      </c>
    </row>
    <row r="9177" spans="1:5" x14ac:dyDescent="0.25">
      <c r="A9177" t="s">
        <v>834</v>
      </c>
      <c r="B9177" s="1" t="s">
        <v>1221</v>
      </c>
      <c r="C9177" s="291" t="s">
        <v>965</v>
      </c>
      <c r="D9177" s="1">
        <v>0</v>
      </c>
    </row>
    <row r="9178" spans="1:5" x14ac:dyDescent="0.25">
      <c r="A9178" t="s">
        <v>834</v>
      </c>
      <c r="B9178" s="1" t="s">
        <v>1221</v>
      </c>
      <c r="C9178" s="291" t="s">
        <v>966</v>
      </c>
      <c r="D9178" s="1" t="s">
        <v>837</v>
      </c>
      <c r="E9178" s="1">
        <v>47.2</v>
      </c>
    </row>
    <row r="9179" spans="1:5" x14ac:dyDescent="0.25">
      <c r="A9179" t="s">
        <v>834</v>
      </c>
      <c r="B9179" s="1" t="s">
        <v>1221</v>
      </c>
      <c r="C9179" s="291" t="s">
        <v>967</v>
      </c>
      <c r="D9179" s="1" t="s">
        <v>837</v>
      </c>
      <c r="E9179" s="1">
        <v>47.3</v>
      </c>
    </row>
    <row r="9180" spans="1:5" x14ac:dyDescent="0.25">
      <c r="A9180" t="s">
        <v>834</v>
      </c>
      <c r="B9180" s="1" t="s">
        <v>1221</v>
      </c>
      <c r="C9180" s="291" t="s">
        <v>969</v>
      </c>
      <c r="D9180" s="1" t="s">
        <v>837</v>
      </c>
      <c r="E9180" s="1">
        <v>78.8</v>
      </c>
    </row>
    <row r="9181" spans="1:5" x14ac:dyDescent="0.25">
      <c r="A9181" t="s">
        <v>834</v>
      </c>
      <c r="B9181" s="1" t="s">
        <v>1222</v>
      </c>
      <c r="C9181" s="291" t="s">
        <v>906</v>
      </c>
      <c r="D9181" s="1">
        <v>0</v>
      </c>
    </row>
    <row r="9182" spans="1:5" x14ac:dyDescent="0.25">
      <c r="A9182" t="s">
        <v>834</v>
      </c>
      <c r="B9182" s="1" t="s">
        <v>1222</v>
      </c>
      <c r="C9182" s="291" t="s">
        <v>907</v>
      </c>
      <c r="D9182" s="1">
        <v>0</v>
      </c>
    </row>
    <row r="9183" spans="1:5" x14ac:dyDescent="0.25">
      <c r="A9183" t="s">
        <v>834</v>
      </c>
      <c r="B9183" s="1" t="s">
        <v>1222</v>
      </c>
      <c r="C9183" s="291" t="s">
        <v>908</v>
      </c>
      <c r="D9183" s="1">
        <v>0</v>
      </c>
    </row>
    <row r="9184" spans="1:5" x14ac:dyDescent="0.25">
      <c r="A9184" t="s">
        <v>834</v>
      </c>
      <c r="B9184" s="1" t="s">
        <v>1222</v>
      </c>
      <c r="C9184" s="291" t="s">
        <v>909</v>
      </c>
      <c r="D9184" s="1">
        <v>0</v>
      </c>
    </row>
    <row r="9185" spans="1:4" x14ac:dyDescent="0.25">
      <c r="A9185" t="s">
        <v>834</v>
      </c>
      <c r="B9185" s="1" t="s">
        <v>1222</v>
      </c>
      <c r="C9185" s="291" t="s">
        <v>914</v>
      </c>
      <c r="D9185" s="1">
        <v>0</v>
      </c>
    </row>
    <row r="9186" spans="1:4" x14ac:dyDescent="0.25">
      <c r="A9186" t="s">
        <v>834</v>
      </c>
      <c r="B9186" s="1" t="s">
        <v>1222</v>
      </c>
      <c r="C9186" s="291" t="s">
        <v>915</v>
      </c>
      <c r="D9186" s="1">
        <v>0</v>
      </c>
    </row>
    <row r="9187" spans="1:4" x14ac:dyDescent="0.25">
      <c r="A9187" t="s">
        <v>834</v>
      </c>
      <c r="B9187" s="1" t="s">
        <v>1222</v>
      </c>
      <c r="C9187" s="291" t="s">
        <v>916</v>
      </c>
      <c r="D9187" s="1">
        <v>0</v>
      </c>
    </row>
    <row r="9188" spans="1:4" x14ac:dyDescent="0.25">
      <c r="A9188" t="s">
        <v>834</v>
      </c>
      <c r="B9188" s="1" t="s">
        <v>1222</v>
      </c>
      <c r="C9188" s="291" t="s">
        <v>917</v>
      </c>
      <c r="D9188" s="1">
        <v>0</v>
      </c>
    </row>
    <row r="9189" spans="1:4" x14ac:dyDescent="0.25">
      <c r="A9189" t="s">
        <v>834</v>
      </c>
      <c r="B9189" s="1" t="s">
        <v>1222</v>
      </c>
      <c r="C9189" s="291" t="s">
        <v>918</v>
      </c>
      <c r="D9189" s="1">
        <v>0</v>
      </c>
    </row>
    <row r="9190" spans="1:4" x14ac:dyDescent="0.25">
      <c r="A9190" t="s">
        <v>834</v>
      </c>
      <c r="B9190" s="1" t="s">
        <v>1222</v>
      </c>
      <c r="C9190" s="291" t="s">
        <v>919</v>
      </c>
      <c r="D9190" s="1">
        <v>0</v>
      </c>
    </row>
    <row r="9191" spans="1:4" x14ac:dyDescent="0.25">
      <c r="A9191" t="s">
        <v>834</v>
      </c>
      <c r="B9191" s="1" t="s">
        <v>1222</v>
      </c>
      <c r="C9191" s="291" t="s">
        <v>926</v>
      </c>
      <c r="D9191" s="1">
        <v>0</v>
      </c>
    </row>
    <row r="9192" spans="1:4" x14ac:dyDescent="0.25">
      <c r="A9192" t="s">
        <v>834</v>
      </c>
      <c r="B9192" s="1" t="s">
        <v>1222</v>
      </c>
      <c r="C9192" s="291" t="s">
        <v>927</v>
      </c>
      <c r="D9192" s="1">
        <v>0</v>
      </c>
    </row>
    <row r="9193" spans="1:4" x14ac:dyDescent="0.25">
      <c r="A9193" t="s">
        <v>834</v>
      </c>
      <c r="B9193" s="1" t="s">
        <v>1222</v>
      </c>
      <c r="C9193" s="291" t="s">
        <v>928</v>
      </c>
      <c r="D9193" s="1">
        <v>0</v>
      </c>
    </row>
    <row r="9194" spans="1:4" x14ac:dyDescent="0.25">
      <c r="A9194" t="s">
        <v>834</v>
      </c>
      <c r="B9194" s="1" t="s">
        <v>1222</v>
      </c>
      <c r="C9194" s="291" t="s">
        <v>929</v>
      </c>
      <c r="D9194" s="1">
        <v>0</v>
      </c>
    </row>
    <row r="9195" spans="1:4" x14ac:dyDescent="0.25">
      <c r="A9195" t="s">
        <v>834</v>
      </c>
      <c r="B9195" s="1" t="s">
        <v>1222</v>
      </c>
      <c r="C9195" s="291" t="s">
        <v>930</v>
      </c>
      <c r="D9195" s="1">
        <v>0</v>
      </c>
    </row>
    <row r="9196" spans="1:4" x14ac:dyDescent="0.25">
      <c r="A9196" t="s">
        <v>834</v>
      </c>
      <c r="B9196" s="1" t="s">
        <v>1222</v>
      </c>
      <c r="C9196" s="291" t="s">
        <v>931</v>
      </c>
      <c r="D9196" s="1">
        <v>0</v>
      </c>
    </row>
    <row r="9197" spans="1:4" x14ac:dyDescent="0.25">
      <c r="A9197" t="s">
        <v>834</v>
      </c>
      <c r="B9197" s="1" t="s">
        <v>1222</v>
      </c>
      <c r="C9197" s="291" t="s">
        <v>938</v>
      </c>
      <c r="D9197" s="1">
        <v>0</v>
      </c>
    </row>
    <row r="9198" spans="1:4" x14ac:dyDescent="0.25">
      <c r="A9198" t="s">
        <v>834</v>
      </c>
      <c r="B9198" s="1" t="s">
        <v>1222</v>
      </c>
      <c r="C9198" s="291" t="s">
        <v>939</v>
      </c>
      <c r="D9198" s="1">
        <v>0</v>
      </c>
    </row>
    <row r="9199" spans="1:4" x14ac:dyDescent="0.25">
      <c r="A9199" t="s">
        <v>834</v>
      </c>
      <c r="B9199" s="1" t="s">
        <v>1222</v>
      </c>
      <c r="C9199" s="291" t="s">
        <v>940</v>
      </c>
      <c r="D9199" s="1">
        <v>0</v>
      </c>
    </row>
    <row r="9200" spans="1:4" x14ac:dyDescent="0.25">
      <c r="A9200" t="s">
        <v>834</v>
      </c>
      <c r="B9200" s="1" t="s">
        <v>1222</v>
      </c>
      <c r="C9200" s="291" t="s">
        <v>941</v>
      </c>
      <c r="D9200" s="1">
        <v>0</v>
      </c>
    </row>
    <row r="9201" spans="1:5" x14ac:dyDescent="0.25">
      <c r="A9201" t="s">
        <v>834</v>
      </c>
      <c r="B9201" s="1" t="s">
        <v>1222</v>
      </c>
      <c r="C9201" s="291" t="s">
        <v>942</v>
      </c>
      <c r="D9201" s="1">
        <v>0</v>
      </c>
    </row>
    <row r="9202" spans="1:5" x14ac:dyDescent="0.25">
      <c r="A9202" t="s">
        <v>834</v>
      </c>
      <c r="B9202" s="1" t="s">
        <v>1222</v>
      </c>
      <c r="C9202" s="291" t="s">
        <v>943</v>
      </c>
      <c r="D9202" s="1">
        <v>0</v>
      </c>
    </row>
    <row r="9203" spans="1:5" x14ac:dyDescent="0.25">
      <c r="A9203" t="s">
        <v>834</v>
      </c>
      <c r="B9203" s="1" t="s">
        <v>1223</v>
      </c>
      <c r="C9203" s="291" t="s">
        <v>1185</v>
      </c>
      <c r="D9203" s="1" t="s">
        <v>837</v>
      </c>
      <c r="E9203" s="1">
        <v>5.2</v>
      </c>
    </row>
    <row r="9204" spans="1:5" x14ac:dyDescent="0.25">
      <c r="A9204" t="s">
        <v>834</v>
      </c>
      <c r="B9204" s="1" t="s">
        <v>1223</v>
      </c>
      <c r="C9204" s="291" t="s">
        <v>1186</v>
      </c>
      <c r="D9204" s="1" t="s">
        <v>837</v>
      </c>
      <c r="E9204" s="1">
        <v>4.5999999999999996</v>
      </c>
    </row>
    <row r="9205" spans="1:5" x14ac:dyDescent="0.25">
      <c r="A9205" t="s">
        <v>834</v>
      </c>
      <c r="B9205" s="1" t="s">
        <v>1223</v>
      </c>
      <c r="C9205" s="291" t="s">
        <v>1187</v>
      </c>
      <c r="D9205" s="1" t="s">
        <v>837</v>
      </c>
      <c r="E9205" s="1">
        <v>9.65</v>
      </c>
    </row>
    <row r="9206" spans="1:5" x14ac:dyDescent="0.25">
      <c r="A9206" t="s">
        <v>834</v>
      </c>
      <c r="B9206" s="1" t="s">
        <v>1223</v>
      </c>
      <c r="C9206" s="291" t="s">
        <v>1188</v>
      </c>
      <c r="D9206" s="1" t="s">
        <v>837</v>
      </c>
      <c r="E9206" s="1">
        <v>10.1</v>
      </c>
    </row>
    <row r="9207" spans="1:5" x14ac:dyDescent="0.25">
      <c r="A9207" t="s">
        <v>834</v>
      </c>
      <c r="B9207" s="1" t="s">
        <v>1223</v>
      </c>
      <c r="C9207" s="291" t="s">
        <v>1189</v>
      </c>
      <c r="D9207" s="1" t="s">
        <v>837</v>
      </c>
      <c r="E9207" s="1">
        <v>15.1</v>
      </c>
    </row>
    <row r="9208" spans="1:5" x14ac:dyDescent="0.25">
      <c r="A9208" t="s">
        <v>834</v>
      </c>
      <c r="B9208" s="1" t="s">
        <v>1223</v>
      </c>
      <c r="C9208" s="291" t="s">
        <v>1190</v>
      </c>
      <c r="D9208" s="1" t="s">
        <v>837</v>
      </c>
      <c r="E9208" s="1">
        <v>12.7</v>
      </c>
    </row>
    <row r="9209" spans="1:5" x14ac:dyDescent="0.25">
      <c r="A9209" t="s">
        <v>834</v>
      </c>
      <c r="B9209" s="1" t="s">
        <v>1223</v>
      </c>
      <c r="C9209" s="291" t="s">
        <v>1191</v>
      </c>
      <c r="D9209" s="1" t="s">
        <v>837</v>
      </c>
      <c r="E9209" s="1">
        <v>17.2</v>
      </c>
    </row>
    <row r="9210" spans="1:5" x14ac:dyDescent="0.25">
      <c r="A9210" t="s">
        <v>834</v>
      </c>
      <c r="B9210" s="1" t="s">
        <v>1223</v>
      </c>
      <c r="C9210" s="291" t="s">
        <v>1192</v>
      </c>
      <c r="D9210" s="1" t="s">
        <v>837</v>
      </c>
      <c r="E9210" s="1">
        <v>15.2</v>
      </c>
    </row>
    <row r="9211" spans="1:5" x14ac:dyDescent="0.25">
      <c r="A9211" t="s">
        <v>834</v>
      </c>
      <c r="B9211" s="1" t="s">
        <v>1223</v>
      </c>
      <c r="C9211" s="291" t="s">
        <v>1193</v>
      </c>
      <c r="D9211" s="1" t="s">
        <v>837</v>
      </c>
      <c r="E9211" s="1">
        <v>25.7</v>
      </c>
    </row>
    <row r="9212" spans="1:5" x14ac:dyDescent="0.25">
      <c r="A9212" t="s">
        <v>834</v>
      </c>
      <c r="B9212" s="1" t="s">
        <v>1223</v>
      </c>
      <c r="C9212" s="291" t="s">
        <v>1194</v>
      </c>
      <c r="D9212" s="1" t="s">
        <v>837</v>
      </c>
      <c r="E9212" s="1">
        <v>20.5</v>
      </c>
    </row>
    <row r="9213" spans="1:5" x14ac:dyDescent="0.25">
      <c r="A9213" t="s">
        <v>834</v>
      </c>
      <c r="B9213" s="1" t="s">
        <v>1224</v>
      </c>
      <c r="C9213" s="291" t="s">
        <v>996</v>
      </c>
      <c r="D9213" s="1" t="s">
        <v>837</v>
      </c>
      <c r="E9213" s="1">
        <v>22.3</v>
      </c>
    </row>
    <row r="9214" spans="1:5" x14ac:dyDescent="0.25">
      <c r="A9214" t="s">
        <v>834</v>
      </c>
      <c r="B9214" s="1" t="s">
        <v>1224</v>
      </c>
      <c r="C9214" s="291" t="s">
        <v>997</v>
      </c>
      <c r="D9214" s="1" t="s">
        <v>837</v>
      </c>
      <c r="E9214" s="1">
        <v>28.4</v>
      </c>
    </row>
    <row r="9215" spans="1:5" x14ac:dyDescent="0.25">
      <c r="A9215" t="s">
        <v>834</v>
      </c>
      <c r="B9215" s="1" t="s">
        <v>1224</v>
      </c>
      <c r="C9215" s="291" t="s">
        <v>998</v>
      </c>
      <c r="D9215" s="1" t="s">
        <v>837</v>
      </c>
      <c r="E9215" s="1">
        <v>33.4</v>
      </c>
    </row>
    <row r="9216" spans="1:5" x14ac:dyDescent="0.25">
      <c r="A9216" t="s">
        <v>834</v>
      </c>
      <c r="B9216" s="1" t="s">
        <v>1224</v>
      </c>
      <c r="C9216" s="291" t="s">
        <v>999</v>
      </c>
      <c r="D9216" s="1" t="s">
        <v>837</v>
      </c>
      <c r="E9216" s="1">
        <v>42.1</v>
      </c>
    </row>
    <row r="9217" spans="1:5" x14ac:dyDescent="0.25">
      <c r="A9217" t="s">
        <v>834</v>
      </c>
      <c r="B9217" s="1" t="s">
        <v>1224</v>
      </c>
      <c r="C9217" s="291" t="s">
        <v>1225</v>
      </c>
      <c r="D9217" s="1" t="s">
        <v>837</v>
      </c>
      <c r="E9217" s="1">
        <v>19.899999999999999</v>
      </c>
    </row>
    <row r="9218" spans="1:5" x14ac:dyDescent="0.25">
      <c r="A9218" t="s">
        <v>834</v>
      </c>
      <c r="B9218" s="1" t="s">
        <v>1224</v>
      </c>
      <c r="C9218" s="291" t="s">
        <v>1226</v>
      </c>
      <c r="D9218" s="1" t="s">
        <v>837</v>
      </c>
      <c r="E9218" s="1">
        <v>21.8</v>
      </c>
    </row>
    <row r="9219" spans="1:5" x14ac:dyDescent="0.25">
      <c r="A9219" t="s">
        <v>834</v>
      </c>
      <c r="B9219" s="1" t="s">
        <v>1224</v>
      </c>
      <c r="C9219" s="291" t="s">
        <v>1227</v>
      </c>
      <c r="D9219" s="1" t="s">
        <v>837</v>
      </c>
      <c r="E9219" s="1">
        <v>27.3</v>
      </c>
    </row>
    <row r="9220" spans="1:5" x14ac:dyDescent="0.25">
      <c r="A9220" t="s">
        <v>834</v>
      </c>
      <c r="B9220" s="1" t="s">
        <v>1224</v>
      </c>
      <c r="C9220" s="291" t="s">
        <v>1228</v>
      </c>
      <c r="D9220" s="1" t="s">
        <v>837</v>
      </c>
      <c r="E9220" s="1">
        <v>36.5</v>
      </c>
    </row>
    <row r="9221" spans="1:5" x14ac:dyDescent="0.25">
      <c r="A9221" t="s">
        <v>834</v>
      </c>
      <c r="B9221" s="1" t="s">
        <v>1224</v>
      </c>
      <c r="C9221" s="291" t="s">
        <v>1197</v>
      </c>
      <c r="D9221" s="1" t="s">
        <v>837</v>
      </c>
      <c r="E9221" s="1">
        <v>19.899999999999999</v>
      </c>
    </row>
    <row r="9222" spans="1:5" x14ac:dyDescent="0.25">
      <c r="A9222" t="s">
        <v>834</v>
      </c>
      <c r="B9222" s="1" t="s">
        <v>1224</v>
      </c>
      <c r="C9222" s="291" t="s">
        <v>1198</v>
      </c>
      <c r="D9222" s="1" t="s">
        <v>837</v>
      </c>
      <c r="E9222" s="1">
        <v>21.8</v>
      </c>
    </row>
    <row r="9223" spans="1:5" x14ac:dyDescent="0.25">
      <c r="A9223" t="s">
        <v>834</v>
      </c>
      <c r="B9223" s="1" t="s">
        <v>1224</v>
      </c>
      <c r="C9223" s="291" t="s">
        <v>1199</v>
      </c>
      <c r="D9223" s="1" t="s">
        <v>837</v>
      </c>
      <c r="E9223" s="1">
        <v>27.3</v>
      </c>
    </row>
    <row r="9224" spans="1:5" x14ac:dyDescent="0.25">
      <c r="A9224" t="s">
        <v>834</v>
      </c>
      <c r="B9224" s="1" t="s">
        <v>1224</v>
      </c>
      <c r="C9224" s="291" t="s">
        <v>1200</v>
      </c>
      <c r="D9224" s="1" t="s">
        <v>837</v>
      </c>
      <c r="E9224" s="1">
        <v>36.5</v>
      </c>
    </row>
    <row r="9225" spans="1:5" x14ac:dyDescent="0.25">
      <c r="A9225" t="s">
        <v>834</v>
      </c>
      <c r="B9225" s="1" t="s">
        <v>1224</v>
      </c>
      <c r="C9225" s="291" t="s">
        <v>926</v>
      </c>
      <c r="D9225" s="1">
        <v>0</v>
      </c>
    </row>
    <row r="9226" spans="1:5" x14ac:dyDescent="0.25">
      <c r="A9226" t="s">
        <v>834</v>
      </c>
      <c r="B9226" s="1" t="s">
        <v>1224</v>
      </c>
      <c r="C9226" s="291" t="s">
        <v>928</v>
      </c>
      <c r="D9226" s="1">
        <v>0</v>
      </c>
    </row>
    <row r="9227" spans="1:5" x14ac:dyDescent="0.25">
      <c r="A9227" t="s">
        <v>834</v>
      </c>
      <c r="B9227" s="1" t="s">
        <v>1224</v>
      </c>
      <c r="C9227" s="291" t="s">
        <v>930</v>
      </c>
      <c r="D9227" s="1">
        <v>0</v>
      </c>
    </row>
    <row r="9228" spans="1:5" x14ac:dyDescent="0.25">
      <c r="A9228" t="s">
        <v>834</v>
      </c>
      <c r="B9228" s="1" t="s">
        <v>1224</v>
      </c>
      <c r="C9228" s="291" t="s">
        <v>935</v>
      </c>
      <c r="D9228" s="1" t="s">
        <v>837</v>
      </c>
      <c r="E9228" s="1">
        <v>35.6</v>
      </c>
    </row>
    <row r="9229" spans="1:5" x14ac:dyDescent="0.25">
      <c r="A9229" t="s">
        <v>834</v>
      </c>
      <c r="B9229" s="1" t="s">
        <v>1224</v>
      </c>
      <c r="C9229" s="291" t="s">
        <v>936</v>
      </c>
      <c r="D9229" s="1" t="s">
        <v>837</v>
      </c>
      <c r="E9229" s="1">
        <v>34.4</v>
      </c>
    </row>
    <row r="9230" spans="1:5" x14ac:dyDescent="0.25">
      <c r="A9230" t="s">
        <v>834</v>
      </c>
      <c r="B9230" s="1" t="s">
        <v>1224</v>
      </c>
      <c r="C9230" s="291" t="s">
        <v>937</v>
      </c>
      <c r="D9230" s="1" t="s">
        <v>837</v>
      </c>
      <c r="E9230" s="1">
        <v>33.6</v>
      </c>
    </row>
    <row r="9231" spans="1:5" x14ac:dyDescent="0.25">
      <c r="A9231" t="s">
        <v>834</v>
      </c>
      <c r="B9231" s="1" t="s">
        <v>1224</v>
      </c>
      <c r="C9231" s="291" t="s">
        <v>938</v>
      </c>
      <c r="D9231" s="1">
        <v>0</v>
      </c>
    </row>
    <row r="9232" spans="1:5" x14ac:dyDescent="0.25">
      <c r="A9232" t="s">
        <v>834</v>
      </c>
      <c r="B9232" s="1" t="s">
        <v>1224</v>
      </c>
      <c r="C9232" s="291" t="s">
        <v>940</v>
      </c>
      <c r="D9232" s="1">
        <v>0</v>
      </c>
    </row>
    <row r="9233" spans="1:5" x14ac:dyDescent="0.25">
      <c r="A9233" t="s">
        <v>834</v>
      </c>
      <c r="B9233" s="1" t="s">
        <v>1224</v>
      </c>
      <c r="C9233" s="291" t="s">
        <v>942</v>
      </c>
      <c r="D9233" s="1">
        <v>0</v>
      </c>
    </row>
    <row r="9234" spans="1:5" x14ac:dyDescent="0.25">
      <c r="A9234" t="s">
        <v>834</v>
      </c>
      <c r="B9234" s="1" t="s">
        <v>1224</v>
      </c>
      <c r="C9234" s="291" t="s">
        <v>947</v>
      </c>
      <c r="D9234" s="1" t="s">
        <v>837</v>
      </c>
      <c r="E9234" s="1">
        <v>53.3</v>
      </c>
    </row>
    <row r="9235" spans="1:5" x14ac:dyDescent="0.25">
      <c r="A9235" t="s">
        <v>834</v>
      </c>
      <c r="B9235" s="1" t="s">
        <v>1224</v>
      </c>
      <c r="C9235" s="291" t="s">
        <v>948</v>
      </c>
      <c r="D9235" s="1" t="s">
        <v>837</v>
      </c>
      <c r="E9235" s="1">
        <v>52.1</v>
      </c>
    </row>
    <row r="9236" spans="1:5" x14ac:dyDescent="0.25">
      <c r="A9236" t="s">
        <v>834</v>
      </c>
      <c r="B9236" s="1" t="s">
        <v>1224</v>
      </c>
      <c r="C9236" s="291" t="s">
        <v>949</v>
      </c>
      <c r="D9236" s="1" t="s">
        <v>837</v>
      </c>
      <c r="E9236" s="1">
        <v>51.5</v>
      </c>
    </row>
    <row r="9237" spans="1:5" x14ac:dyDescent="0.25">
      <c r="A9237" t="s">
        <v>834</v>
      </c>
      <c r="B9237" s="1" t="s">
        <v>1224</v>
      </c>
      <c r="C9237" s="291" t="s">
        <v>950</v>
      </c>
      <c r="D9237" s="1">
        <v>0</v>
      </c>
    </row>
    <row r="9238" spans="1:5" x14ac:dyDescent="0.25">
      <c r="A9238" t="s">
        <v>834</v>
      </c>
      <c r="B9238" s="1" t="s">
        <v>1224</v>
      </c>
      <c r="C9238" s="291" t="s">
        <v>952</v>
      </c>
      <c r="D9238" s="1">
        <v>0</v>
      </c>
    </row>
    <row r="9239" spans="1:5" x14ac:dyDescent="0.25">
      <c r="A9239" t="s">
        <v>834</v>
      </c>
      <c r="B9239" s="1" t="s">
        <v>1224</v>
      </c>
      <c r="C9239" s="291" t="s">
        <v>954</v>
      </c>
      <c r="D9239" s="1">
        <v>0</v>
      </c>
    </row>
    <row r="9240" spans="1:5" x14ac:dyDescent="0.25">
      <c r="A9240" t="s">
        <v>834</v>
      </c>
      <c r="B9240" s="1" t="s">
        <v>1224</v>
      </c>
      <c r="C9240" s="291" t="s">
        <v>959</v>
      </c>
      <c r="D9240" s="1" t="s">
        <v>837</v>
      </c>
      <c r="E9240" s="1">
        <v>69.3</v>
      </c>
    </row>
    <row r="9241" spans="1:5" x14ac:dyDescent="0.25">
      <c r="A9241" t="s">
        <v>834</v>
      </c>
      <c r="B9241" s="1" t="s">
        <v>1224</v>
      </c>
      <c r="C9241" s="291" t="s">
        <v>960</v>
      </c>
      <c r="D9241" s="1" t="s">
        <v>837</v>
      </c>
      <c r="E9241" s="1">
        <v>91.4</v>
      </c>
    </row>
    <row r="9242" spans="1:5" x14ac:dyDescent="0.25">
      <c r="A9242" t="s">
        <v>834</v>
      </c>
      <c r="B9242" s="1" t="s">
        <v>1224</v>
      </c>
      <c r="C9242" s="291" t="s">
        <v>961</v>
      </c>
      <c r="D9242" s="1" t="s">
        <v>837</v>
      </c>
      <c r="E9242" s="1">
        <v>71.900000000000006</v>
      </c>
    </row>
    <row r="9243" spans="1:5" x14ac:dyDescent="0.25">
      <c r="A9243" t="s">
        <v>834</v>
      </c>
      <c r="B9243" s="1" t="s">
        <v>1224</v>
      </c>
      <c r="C9243" s="291" t="s">
        <v>927</v>
      </c>
      <c r="D9243" s="1">
        <v>0</v>
      </c>
    </row>
    <row r="9244" spans="1:5" x14ac:dyDescent="0.25">
      <c r="A9244" t="s">
        <v>834</v>
      </c>
      <c r="B9244" s="1" t="s">
        <v>1224</v>
      </c>
      <c r="C9244" s="291" t="s">
        <v>929</v>
      </c>
      <c r="D9244" s="1">
        <v>0</v>
      </c>
    </row>
    <row r="9245" spans="1:5" x14ac:dyDescent="0.25">
      <c r="A9245" t="s">
        <v>834</v>
      </c>
      <c r="B9245" s="1" t="s">
        <v>1224</v>
      </c>
      <c r="C9245" s="291" t="s">
        <v>931</v>
      </c>
      <c r="D9245" s="1">
        <v>0</v>
      </c>
    </row>
    <row r="9246" spans="1:5" x14ac:dyDescent="0.25">
      <c r="A9246" t="s">
        <v>834</v>
      </c>
      <c r="B9246" s="1" t="s">
        <v>1224</v>
      </c>
      <c r="C9246" s="291" t="s">
        <v>932</v>
      </c>
      <c r="D9246" s="1" t="s">
        <v>837</v>
      </c>
      <c r="E9246" s="1">
        <v>19.399999999999999</v>
      </c>
    </row>
    <row r="9247" spans="1:5" x14ac:dyDescent="0.25">
      <c r="A9247" t="s">
        <v>834</v>
      </c>
      <c r="B9247" s="1" t="s">
        <v>1224</v>
      </c>
      <c r="C9247" s="291" t="s">
        <v>933</v>
      </c>
      <c r="D9247" s="1" t="s">
        <v>837</v>
      </c>
      <c r="E9247" s="1">
        <v>22.1</v>
      </c>
    </row>
    <row r="9248" spans="1:5" x14ac:dyDescent="0.25">
      <c r="A9248" t="s">
        <v>834</v>
      </c>
      <c r="B9248" s="1" t="s">
        <v>1224</v>
      </c>
      <c r="C9248" s="291" t="s">
        <v>934</v>
      </c>
      <c r="D9248" s="1" t="s">
        <v>837</v>
      </c>
      <c r="E9248" s="1">
        <v>23.9</v>
      </c>
    </row>
    <row r="9249" spans="1:5" x14ac:dyDescent="0.25">
      <c r="A9249" t="s">
        <v>834</v>
      </c>
      <c r="B9249" s="1" t="s">
        <v>1224</v>
      </c>
      <c r="C9249" s="291" t="s">
        <v>939</v>
      </c>
      <c r="D9249" s="1">
        <v>0</v>
      </c>
    </row>
    <row r="9250" spans="1:5" x14ac:dyDescent="0.25">
      <c r="A9250" t="s">
        <v>834</v>
      </c>
      <c r="B9250" s="1" t="s">
        <v>1224</v>
      </c>
      <c r="C9250" s="291" t="s">
        <v>941</v>
      </c>
      <c r="D9250" s="1">
        <v>0</v>
      </c>
    </row>
    <row r="9251" spans="1:5" x14ac:dyDescent="0.25">
      <c r="A9251" t="s">
        <v>834</v>
      </c>
      <c r="B9251" s="1" t="s">
        <v>1224</v>
      </c>
      <c r="C9251" s="291" t="s">
        <v>943</v>
      </c>
      <c r="D9251" s="1">
        <v>0</v>
      </c>
    </row>
    <row r="9252" spans="1:5" x14ac:dyDescent="0.25">
      <c r="A9252" t="s">
        <v>834</v>
      </c>
      <c r="B9252" s="1" t="s">
        <v>1224</v>
      </c>
      <c r="C9252" s="291" t="s">
        <v>944</v>
      </c>
      <c r="D9252" s="1" t="s">
        <v>837</v>
      </c>
      <c r="E9252" s="1">
        <v>30.6</v>
      </c>
    </row>
    <row r="9253" spans="1:5" x14ac:dyDescent="0.25">
      <c r="A9253" t="s">
        <v>834</v>
      </c>
      <c r="B9253" s="1" t="s">
        <v>1224</v>
      </c>
      <c r="C9253" s="291" t="s">
        <v>945</v>
      </c>
      <c r="D9253" s="1" t="s">
        <v>837</v>
      </c>
      <c r="E9253" s="1">
        <v>34.6</v>
      </c>
    </row>
    <row r="9254" spans="1:5" x14ac:dyDescent="0.25">
      <c r="A9254" t="s">
        <v>834</v>
      </c>
      <c r="B9254" s="1" t="s">
        <v>1224</v>
      </c>
      <c r="C9254" s="291" t="s">
        <v>946</v>
      </c>
      <c r="D9254" s="1" t="s">
        <v>837</v>
      </c>
      <c r="E9254" s="1">
        <v>33.1</v>
      </c>
    </row>
    <row r="9255" spans="1:5" x14ac:dyDescent="0.25">
      <c r="A9255" t="s">
        <v>834</v>
      </c>
      <c r="B9255" s="1" t="s">
        <v>1224</v>
      </c>
      <c r="C9255" s="291" t="s">
        <v>951</v>
      </c>
      <c r="D9255" s="1">
        <v>0</v>
      </c>
    </row>
    <row r="9256" spans="1:5" x14ac:dyDescent="0.25">
      <c r="A9256" t="s">
        <v>834</v>
      </c>
      <c r="B9256" s="1" t="s">
        <v>1224</v>
      </c>
      <c r="C9256" s="291" t="s">
        <v>953</v>
      </c>
      <c r="D9256" s="1">
        <v>0</v>
      </c>
    </row>
    <row r="9257" spans="1:5" x14ac:dyDescent="0.25">
      <c r="A9257" t="s">
        <v>834</v>
      </c>
      <c r="B9257" s="1" t="s">
        <v>1224</v>
      </c>
      <c r="C9257" s="291" t="s">
        <v>955</v>
      </c>
      <c r="D9257" s="1">
        <v>0</v>
      </c>
    </row>
    <row r="9258" spans="1:5" x14ac:dyDescent="0.25">
      <c r="A9258" t="s">
        <v>834</v>
      </c>
      <c r="B9258" s="1" t="s">
        <v>1224</v>
      </c>
      <c r="C9258" s="291" t="s">
        <v>956</v>
      </c>
      <c r="D9258" s="1" t="s">
        <v>837</v>
      </c>
      <c r="E9258" s="1">
        <v>55.3</v>
      </c>
    </row>
    <row r="9259" spans="1:5" x14ac:dyDescent="0.25">
      <c r="A9259" t="s">
        <v>834</v>
      </c>
      <c r="B9259" s="1" t="s">
        <v>1224</v>
      </c>
      <c r="C9259" s="291" t="s">
        <v>957</v>
      </c>
      <c r="D9259" s="1" t="s">
        <v>837</v>
      </c>
      <c r="E9259" s="1">
        <v>46.5</v>
      </c>
    </row>
    <row r="9260" spans="1:5" x14ac:dyDescent="0.25">
      <c r="A9260" t="s">
        <v>834</v>
      </c>
      <c r="B9260" s="1" t="s">
        <v>1224</v>
      </c>
      <c r="C9260" s="291" t="s">
        <v>958</v>
      </c>
      <c r="D9260" s="1" t="s">
        <v>837</v>
      </c>
      <c r="E9260" s="1">
        <v>48.1</v>
      </c>
    </row>
    <row r="9261" spans="1:5" x14ac:dyDescent="0.25">
      <c r="A9261" t="s">
        <v>834</v>
      </c>
      <c r="B9261" s="1" t="s">
        <v>1224</v>
      </c>
      <c r="C9261" s="291" t="s">
        <v>927</v>
      </c>
      <c r="D9261" s="1">
        <v>0</v>
      </c>
    </row>
    <row r="9262" spans="1:5" x14ac:dyDescent="0.25">
      <c r="A9262" t="s">
        <v>834</v>
      </c>
      <c r="B9262" s="1" t="s">
        <v>1224</v>
      </c>
      <c r="C9262" s="291" t="s">
        <v>929</v>
      </c>
      <c r="D9262" s="1">
        <v>0</v>
      </c>
    </row>
    <row r="9263" spans="1:5" x14ac:dyDescent="0.25">
      <c r="A9263" t="s">
        <v>834</v>
      </c>
      <c r="B9263" s="1" t="s">
        <v>1224</v>
      </c>
      <c r="C9263" s="291" t="s">
        <v>931</v>
      </c>
      <c r="D9263" s="1">
        <v>0</v>
      </c>
    </row>
    <row r="9264" spans="1:5" x14ac:dyDescent="0.25">
      <c r="A9264" t="s">
        <v>834</v>
      </c>
      <c r="B9264" s="1" t="s">
        <v>1224</v>
      </c>
      <c r="C9264" s="291" t="s">
        <v>932</v>
      </c>
      <c r="D9264" s="1" t="s">
        <v>837</v>
      </c>
      <c r="E9264" s="1">
        <v>19.399999999999999</v>
      </c>
    </row>
    <row r="9265" spans="1:5" x14ac:dyDescent="0.25">
      <c r="A9265" t="s">
        <v>834</v>
      </c>
      <c r="B9265" s="1" t="s">
        <v>1224</v>
      </c>
      <c r="C9265" s="291" t="s">
        <v>933</v>
      </c>
      <c r="D9265" s="1" t="s">
        <v>837</v>
      </c>
      <c r="E9265" s="1">
        <v>21</v>
      </c>
    </row>
    <row r="9266" spans="1:5" x14ac:dyDescent="0.25">
      <c r="A9266" t="s">
        <v>834</v>
      </c>
      <c r="B9266" s="1" t="s">
        <v>1224</v>
      </c>
      <c r="C9266" s="291" t="s">
        <v>934</v>
      </c>
      <c r="D9266" s="1" t="s">
        <v>837</v>
      </c>
      <c r="E9266" s="1">
        <v>22.7</v>
      </c>
    </row>
    <row r="9267" spans="1:5" x14ac:dyDescent="0.25">
      <c r="A9267" t="s">
        <v>834</v>
      </c>
      <c r="B9267" s="1" t="s">
        <v>1224</v>
      </c>
      <c r="C9267" s="291" t="s">
        <v>939</v>
      </c>
      <c r="D9267" s="1">
        <v>0</v>
      </c>
    </row>
    <row r="9268" spans="1:5" x14ac:dyDescent="0.25">
      <c r="A9268" t="s">
        <v>834</v>
      </c>
      <c r="B9268" s="1" t="s">
        <v>1224</v>
      </c>
      <c r="C9268" s="291" t="s">
        <v>941</v>
      </c>
      <c r="D9268" s="1">
        <v>0</v>
      </c>
    </row>
    <row r="9269" spans="1:5" x14ac:dyDescent="0.25">
      <c r="A9269" t="s">
        <v>834</v>
      </c>
      <c r="B9269" s="1" t="s">
        <v>1224</v>
      </c>
      <c r="C9269" s="291" t="s">
        <v>943</v>
      </c>
      <c r="D9269" s="1">
        <v>0</v>
      </c>
    </row>
    <row r="9270" spans="1:5" x14ac:dyDescent="0.25">
      <c r="A9270" t="s">
        <v>834</v>
      </c>
      <c r="B9270" s="1" t="s">
        <v>1224</v>
      </c>
      <c r="C9270" s="291" t="s">
        <v>944</v>
      </c>
      <c r="D9270" s="1" t="s">
        <v>837</v>
      </c>
      <c r="E9270" s="1">
        <v>30.6</v>
      </c>
    </row>
    <row r="9271" spans="1:5" x14ac:dyDescent="0.25">
      <c r="A9271" t="s">
        <v>834</v>
      </c>
      <c r="B9271" s="1" t="s">
        <v>1224</v>
      </c>
      <c r="C9271" s="291" t="s">
        <v>945</v>
      </c>
      <c r="D9271" s="1" t="s">
        <v>837</v>
      </c>
      <c r="E9271" s="1">
        <v>34.6</v>
      </c>
    </row>
    <row r="9272" spans="1:5" x14ac:dyDescent="0.25">
      <c r="A9272" t="s">
        <v>834</v>
      </c>
      <c r="B9272" s="1" t="s">
        <v>1224</v>
      </c>
      <c r="C9272" s="291" t="s">
        <v>946</v>
      </c>
      <c r="D9272" s="1" t="s">
        <v>837</v>
      </c>
      <c r="E9272" s="1">
        <v>33.1</v>
      </c>
    </row>
    <row r="9273" spans="1:5" x14ac:dyDescent="0.25">
      <c r="A9273" t="s">
        <v>834</v>
      </c>
      <c r="B9273" s="1" t="s">
        <v>1224</v>
      </c>
      <c r="C9273" s="291" t="s">
        <v>951</v>
      </c>
      <c r="D9273" s="1">
        <v>0</v>
      </c>
    </row>
    <row r="9274" spans="1:5" x14ac:dyDescent="0.25">
      <c r="A9274" t="s">
        <v>834</v>
      </c>
      <c r="B9274" s="1" t="s">
        <v>1224</v>
      </c>
      <c r="C9274" s="291" t="s">
        <v>953</v>
      </c>
      <c r="D9274" s="1">
        <v>0</v>
      </c>
    </row>
    <row r="9275" spans="1:5" x14ac:dyDescent="0.25">
      <c r="A9275" t="s">
        <v>834</v>
      </c>
      <c r="B9275" s="1" t="s">
        <v>1224</v>
      </c>
      <c r="C9275" s="291" t="s">
        <v>955</v>
      </c>
      <c r="D9275" s="1">
        <v>0</v>
      </c>
    </row>
    <row r="9276" spans="1:5" x14ac:dyDescent="0.25">
      <c r="A9276" t="s">
        <v>834</v>
      </c>
      <c r="B9276" s="1" t="s">
        <v>1224</v>
      </c>
      <c r="C9276" s="291" t="s">
        <v>956</v>
      </c>
      <c r="D9276" s="1" t="s">
        <v>837</v>
      </c>
      <c r="E9276" s="1">
        <v>55.3</v>
      </c>
    </row>
    <row r="9277" spans="1:5" x14ac:dyDescent="0.25">
      <c r="A9277" t="s">
        <v>834</v>
      </c>
      <c r="B9277" s="1" t="s">
        <v>1224</v>
      </c>
      <c r="C9277" s="291" t="s">
        <v>957</v>
      </c>
      <c r="D9277" s="1" t="s">
        <v>837</v>
      </c>
      <c r="E9277" s="1">
        <v>46.5</v>
      </c>
    </row>
    <row r="9278" spans="1:5" x14ac:dyDescent="0.25">
      <c r="A9278" t="s">
        <v>834</v>
      </c>
      <c r="B9278" s="1" t="s">
        <v>1224</v>
      </c>
      <c r="C9278" s="291" t="s">
        <v>958</v>
      </c>
      <c r="D9278" s="1" t="s">
        <v>837</v>
      </c>
      <c r="E9278" s="1">
        <v>48.1</v>
      </c>
    </row>
    <row r="9279" spans="1:5" x14ac:dyDescent="0.25">
      <c r="A9279" t="s">
        <v>834</v>
      </c>
      <c r="B9279" s="1" t="s">
        <v>1229</v>
      </c>
      <c r="C9279" s="291" t="s">
        <v>1196</v>
      </c>
      <c r="D9279" s="1" t="s">
        <v>837</v>
      </c>
      <c r="E9279" s="1">
        <v>11.6</v>
      </c>
    </row>
    <row r="9280" spans="1:5" x14ac:dyDescent="0.25">
      <c r="A9280" t="s">
        <v>834</v>
      </c>
      <c r="B9280" s="1" t="s">
        <v>1229</v>
      </c>
      <c r="C9280" s="291" t="s">
        <v>1197</v>
      </c>
      <c r="D9280" s="1" t="s">
        <v>837</v>
      </c>
      <c r="E9280" s="1">
        <v>21.5</v>
      </c>
    </row>
    <row r="9281" spans="1:5" x14ac:dyDescent="0.25">
      <c r="A9281" t="s">
        <v>834</v>
      </c>
      <c r="B9281" s="1" t="s">
        <v>1229</v>
      </c>
      <c r="C9281" s="291" t="s">
        <v>1198</v>
      </c>
      <c r="D9281" s="1" t="s">
        <v>837</v>
      </c>
      <c r="E9281" s="1">
        <v>25.4</v>
      </c>
    </row>
    <row r="9282" spans="1:5" x14ac:dyDescent="0.25">
      <c r="A9282" t="s">
        <v>834</v>
      </c>
      <c r="B9282" s="1" t="s">
        <v>1229</v>
      </c>
      <c r="C9282" s="291" t="s">
        <v>1199</v>
      </c>
      <c r="D9282" s="1" t="s">
        <v>837</v>
      </c>
      <c r="E9282" s="1">
        <v>31.6</v>
      </c>
    </row>
    <row r="9283" spans="1:5" x14ac:dyDescent="0.25">
      <c r="A9283" t="s">
        <v>834</v>
      </c>
      <c r="B9283" s="1" t="s">
        <v>1229</v>
      </c>
      <c r="C9283" s="291" t="s">
        <v>1200</v>
      </c>
      <c r="D9283" s="1" t="s">
        <v>837</v>
      </c>
      <c r="E9283" s="1">
        <v>42.5</v>
      </c>
    </row>
    <row r="9284" spans="1:5" x14ac:dyDescent="0.25">
      <c r="A9284" t="s">
        <v>834</v>
      </c>
      <c r="B9284" s="1" t="s">
        <v>1229</v>
      </c>
      <c r="C9284" s="291" t="s">
        <v>915</v>
      </c>
      <c r="D9284" s="1">
        <v>0</v>
      </c>
    </row>
    <row r="9285" spans="1:5" x14ac:dyDescent="0.25">
      <c r="A9285" t="s">
        <v>834</v>
      </c>
      <c r="B9285" s="1" t="s">
        <v>1229</v>
      </c>
      <c r="C9285" s="291" t="s">
        <v>917</v>
      </c>
      <c r="D9285" s="1">
        <v>0</v>
      </c>
    </row>
    <row r="9286" spans="1:5" x14ac:dyDescent="0.25">
      <c r="A9286" t="s">
        <v>834</v>
      </c>
      <c r="B9286" s="1" t="s">
        <v>1229</v>
      </c>
      <c r="C9286" s="291" t="s">
        <v>919</v>
      </c>
      <c r="D9286" s="1">
        <v>0</v>
      </c>
    </row>
    <row r="9287" spans="1:5" x14ac:dyDescent="0.25">
      <c r="A9287" t="s">
        <v>834</v>
      </c>
      <c r="B9287" s="1" t="s">
        <v>1229</v>
      </c>
      <c r="C9287" s="291" t="s">
        <v>920</v>
      </c>
      <c r="D9287" s="1" t="s">
        <v>837</v>
      </c>
      <c r="E9287" s="1">
        <v>8.1999999999999993</v>
      </c>
    </row>
    <row r="9288" spans="1:5" x14ac:dyDescent="0.25">
      <c r="A9288" t="s">
        <v>834</v>
      </c>
      <c r="B9288" s="1" t="s">
        <v>1229</v>
      </c>
      <c r="C9288" s="291" t="s">
        <v>921</v>
      </c>
      <c r="D9288" s="1" t="s">
        <v>837</v>
      </c>
      <c r="E9288" s="1">
        <v>9.6</v>
      </c>
    </row>
    <row r="9289" spans="1:5" x14ac:dyDescent="0.25">
      <c r="A9289" t="s">
        <v>834</v>
      </c>
      <c r="B9289" s="1" t="s">
        <v>1229</v>
      </c>
      <c r="C9289" s="291" t="s">
        <v>922</v>
      </c>
      <c r="D9289" s="1" t="s">
        <v>837</v>
      </c>
      <c r="E9289" s="1">
        <v>10.5</v>
      </c>
    </row>
    <row r="9290" spans="1:5" x14ac:dyDescent="0.25">
      <c r="A9290" t="s">
        <v>834</v>
      </c>
      <c r="B9290" s="1" t="s">
        <v>1229</v>
      </c>
      <c r="C9290" s="291" t="s">
        <v>927</v>
      </c>
      <c r="D9290" s="1">
        <v>0</v>
      </c>
    </row>
    <row r="9291" spans="1:5" x14ac:dyDescent="0.25">
      <c r="A9291" t="s">
        <v>834</v>
      </c>
      <c r="B9291" s="1" t="s">
        <v>1229</v>
      </c>
      <c r="C9291" s="291" t="s">
        <v>929</v>
      </c>
      <c r="D9291" s="1">
        <v>0</v>
      </c>
    </row>
    <row r="9292" spans="1:5" x14ac:dyDescent="0.25">
      <c r="A9292" t="s">
        <v>834</v>
      </c>
      <c r="B9292" s="1" t="s">
        <v>1229</v>
      </c>
      <c r="C9292" s="291" t="s">
        <v>931</v>
      </c>
      <c r="D9292" s="1">
        <v>0</v>
      </c>
    </row>
    <row r="9293" spans="1:5" x14ac:dyDescent="0.25">
      <c r="A9293" t="s">
        <v>834</v>
      </c>
      <c r="B9293" s="1" t="s">
        <v>1229</v>
      </c>
      <c r="C9293" s="291" t="s">
        <v>932</v>
      </c>
      <c r="D9293" s="1" t="s">
        <v>837</v>
      </c>
      <c r="E9293" s="1">
        <v>9.3000000000000007</v>
      </c>
    </row>
    <row r="9294" spans="1:5" x14ac:dyDescent="0.25">
      <c r="A9294" t="s">
        <v>834</v>
      </c>
      <c r="B9294" s="1" t="s">
        <v>1229</v>
      </c>
      <c r="C9294" s="291" t="s">
        <v>933</v>
      </c>
      <c r="D9294" s="1" t="s">
        <v>837</v>
      </c>
      <c r="E9294" s="1">
        <v>9.8000000000000007</v>
      </c>
    </row>
    <row r="9295" spans="1:5" x14ac:dyDescent="0.25">
      <c r="A9295" t="s">
        <v>834</v>
      </c>
      <c r="B9295" s="1" t="s">
        <v>1229</v>
      </c>
      <c r="C9295" s="291" t="s">
        <v>934</v>
      </c>
      <c r="D9295" s="1" t="s">
        <v>837</v>
      </c>
      <c r="E9295" s="1">
        <v>10.5</v>
      </c>
    </row>
    <row r="9296" spans="1:5" x14ac:dyDescent="0.25">
      <c r="A9296" t="s">
        <v>834</v>
      </c>
      <c r="B9296" s="1" t="s">
        <v>1229</v>
      </c>
      <c r="C9296" s="291" t="s">
        <v>939</v>
      </c>
      <c r="D9296" s="1">
        <v>0</v>
      </c>
    </row>
    <row r="9297" spans="1:5" x14ac:dyDescent="0.25">
      <c r="A9297" t="s">
        <v>834</v>
      </c>
      <c r="B9297" s="1" t="s">
        <v>1229</v>
      </c>
      <c r="C9297" s="291" t="s">
        <v>941</v>
      </c>
      <c r="D9297" s="1">
        <v>0</v>
      </c>
    </row>
    <row r="9298" spans="1:5" x14ac:dyDescent="0.25">
      <c r="A9298" t="s">
        <v>834</v>
      </c>
      <c r="B9298" s="1" t="s">
        <v>1229</v>
      </c>
      <c r="C9298" s="291" t="s">
        <v>943</v>
      </c>
      <c r="D9298" s="1">
        <v>0</v>
      </c>
    </row>
    <row r="9299" spans="1:5" x14ac:dyDescent="0.25">
      <c r="A9299" t="s">
        <v>834</v>
      </c>
      <c r="B9299" s="1" t="s">
        <v>1229</v>
      </c>
      <c r="C9299" s="291" t="s">
        <v>944</v>
      </c>
      <c r="D9299" s="1" t="s">
        <v>837</v>
      </c>
      <c r="E9299" s="1">
        <v>20.2</v>
      </c>
    </row>
    <row r="9300" spans="1:5" x14ac:dyDescent="0.25">
      <c r="A9300" t="s">
        <v>834</v>
      </c>
      <c r="B9300" s="1" t="s">
        <v>1229</v>
      </c>
      <c r="C9300" s="291" t="s">
        <v>945</v>
      </c>
      <c r="D9300" s="1" t="s">
        <v>837</v>
      </c>
      <c r="E9300" s="1">
        <v>18</v>
      </c>
    </row>
    <row r="9301" spans="1:5" x14ac:dyDescent="0.25">
      <c r="A9301" t="s">
        <v>834</v>
      </c>
      <c r="B9301" s="1" t="s">
        <v>1229</v>
      </c>
      <c r="C9301" s="291" t="s">
        <v>946</v>
      </c>
      <c r="D9301" s="1" t="s">
        <v>837</v>
      </c>
      <c r="E9301" s="1">
        <v>22.4</v>
      </c>
    </row>
    <row r="9302" spans="1:5" x14ac:dyDescent="0.25">
      <c r="A9302" t="s">
        <v>834</v>
      </c>
      <c r="B9302" s="1" t="s">
        <v>1229</v>
      </c>
      <c r="C9302" s="291" t="s">
        <v>951</v>
      </c>
      <c r="D9302" s="1">
        <v>0</v>
      </c>
    </row>
    <row r="9303" spans="1:5" x14ac:dyDescent="0.25">
      <c r="A9303" t="s">
        <v>834</v>
      </c>
      <c r="B9303" s="1" t="s">
        <v>1229</v>
      </c>
      <c r="C9303" s="291" t="s">
        <v>953</v>
      </c>
      <c r="D9303" s="1">
        <v>0</v>
      </c>
    </row>
    <row r="9304" spans="1:5" x14ac:dyDescent="0.25">
      <c r="A9304" t="s">
        <v>834</v>
      </c>
      <c r="B9304" s="1" t="s">
        <v>1229</v>
      </c>
      <c r="C9304" s="291" t="s">
        <v>955</v>
      </c>
      <c r="D9304" s="1">
        <v>0</v>
      </c>
    </row>
    <row r="9305" spans="1:5" x14ac:dyDescent="0.25">
      <c r="A9305" t="s">
        <v>834</v>
      </c>
      <c r="B9305" s="1" t="s">
        <v>1229</v>
      </c>
      <c r="C9305" s="291" t="s">
        <v>956</v>
      </c>
      <c r="D9305" s="1" t="s">
        <v>837</v>
      </c>
      <c r="E9305" s="1">
        <v>31.1</v>
      </c>
    </row>
    <row r="9306" spans="1:5" x14ac:dyDescent="0.25">
      <c r="A9306" t="s">
        <v>834</v>
      </c>
      <c r="B9306" s="1" t="s">
        <v>1229</v>
      </c>
      <c r="C9306" s="291" t="s">
        <v>957</v>
      </c>
      <c r="D9306" s="1" t="s">
        <v>837</v>
      </c>
      <c r="E9306" s="1">
        <v>31.8</v>
      </c>
    </row>
    <row r="9307" spans="1:5" x14ac:dyDescent="0.25">
      <c r="A9307" t="s">
        <v>834</v>
      </c>
      <c r="B9307" s="1" t="s">
        <v>1229</v>
      </c>
      <c r="C9307" s="291" t="s">
        <v>958</v>
      </c>
      <c r="D9307" s="1" t="s">
        <v>837</v>
      </c>
      <c r="E9307" s="1">
        <v>29.8</v>
      </c>
    </row>
    <row r="9308" spans="1:5" x14ac:dyDescent="0.25">
      <c r="A9308" t="s">
        <v>834</v>
      </c>
      <c r="B9308" s="1" t="s">
        <v>1230</v>
      </c>
      <c r="C9308" s="291" t="s">
        <v>914</v>
      </c>
      <c r="D9308" s="1">
        <v>0</v>
      </c>
    </row>
    <row r="9309" spans="1:5" x14ac:dyDescent="0.25">
      <c r="A9309" t="s">
        <v>834</v>
      </c>
      <c r="B9309" s="1" t="s">
        <v>1230</v>
      </c>
      <c r="C9309" s="291" t="s">
        <v>916</v>
      </c>
      <c r="D9309" s="1">
        <v>0</v>
      </c>
    </row>
    <row r="9310" spans="1:5" x14ac:dyDescent="0.25">
      <c r="A9310" t="s">
        <v>834</v>
      </c>
      <c r="B9310" s="1" t="s">
        <v>1230</v>
      </c>
      <c r="C9310" s="291" t="s">
        <v>918</v>
      </c>
      <c r="D9310" s="1">
        <v>0</v>
      </c>
    </row>
    <row r="9311" spans="1:5" x14ac:dyDescent="0.25">
      <c r="A9311" t="s">
        <v>834</v>
      </c>
      <c r="B9311" s="1" t="s">
        <v>1230</v>
      </c>
      <c r="C9311" s="291" t="s">
        <v>1231</v>
      </c>
      <c r="D9311" s="1" t="s">
        <v>837</v>
      </c>
      <c r="E9311" s="1">
        <v>14.6</v>
      </c>
    </row>
    <row r="9312" spans="1:5" x14ac:dyDescent="0.25">
      <c r="A9312" t="s">
        <v>834</v>
      </c>
      <c r="B9312" s="1" t="s">
        <v>1230</v>
      </c>
      <c r="C9312" s="291" t="s">
        <v>1204</v>
      </c>
      <c r="D9312" s="1" t="s">
        <v>837</v>
      </c>
      <c r="E9312" s="1">
        <v>8</v>
      </c>
    </row>
    <row r="9313" spans="1:5" x14ac:dyDescent="0.25">
      <c r="A9313" t="s">
        <v>834</v>
      </c>
      <c r="B9313" s="1" t="s">
        <v>1230</v>
      </c>
      <c r="C9313" s="291" t="s">
        <v>1205</v>
      </c>
      <c r="D9313" s="1" t="s">
        <v>837</v>
      </c>
      <c r="E9313" s="1">
        <v>12.9</v>
      </c>
    </row>
    <row r="9314" spans="1:5" x14ac:dyDescent="0.25">
      <c r="A9314" t="s">
        <v>834</v>
      </c>
      <c r="B9314" s="1" t="s">
        <v>1230</v>
      </c>
      <c r="C9314" s="291" t="s">
        <v>926</v>
      </c>
      <c r="D9314" s="1">
        <v>0</v>
      </c>
    </row>
    <row r="9315" spans="1:5" x14ac:dyDescent="0.25">
      <c r="A9315" t="s">
        <v>834</v>
      </c>
      <c r="B9315" s="1" t="s">
        <v>1230</v>
      </c>
      <c r="C9315" s="291" t="s">
        <v>928</v>
      </c>
      <c r="D9315" s="1">
        <v>0</v>
      </c>
    </row>
    <row r="9316" spans="1:5" x14ac:dyDescent="0.25">
      <c r="A9316" t="s">
        <v>834</v>
      </c>
      <c r="B9316" s="1" t="s">
        <v>1230</v>
      </c>
      <c r="C9316" s="291" t="s">
        <v>930</v>
      </c>
      <c r="D9316" s="1">
        <v>0</v>
      </c>
    </row>
    <row r="9317" spans="1:5" x14ac:dyDescent="0.25">
      <c r="A9317" t="s">
        <v>834</v>
      </c>
      <c r="B9317" s="1" t="s">
        <v>1230</v>
      </c>
      <c r="C9317" s="291" t="s">
        <v>1232</v>
      </c>
      <c r="D9317" s="1" t="s">
        <v>837</v>
      </c>
      <c r="E9317" s="1">
        <v>17.3</v>
      </c>
    </row>
    <row r="9318" spans="1:5" x14ac:dyDescent="0.25">
      <c r="A9318" t="s">
        <v>834</v>
      </c>
      <c r="B9318" s="1" t="s">
        <v>1230</v>
      </c>
      <c r="C9318" s="291" t="s">
        <v>1206</v>
      </c>
      <c r="D9318" s="1" t="s">
        <v>837</v>
      </c>
      <c r="E9318" s="1">
        <v>13.4</v>
      </c>
    </row>
    <row r="9319" spans="1:5" x14ac:dyDescent="0.25">
      <c r="A9319" t="s">
        <v>834</v>
      </c>
      <c r="B9319" s="1" t="s">
        <v>1230</v>
      </c>
      <c r="C9319" s="291" t="s">
        <v>1207</v>
      </c>
      <c r="D9319" s="1" t="s">
        <v>837</v>
      </c>
      <c r="E9319" s="1">
        <v>17.600000000000001</v>
      </c>
    </row>
    <row r="9320" spans="1:5" x14ac:dyDescent="0.25">
      <c r="A9320" t="s">
        <v>834</v>
      </c>
      <c r="B9320" s="1" t="s">
        <v>1230</v>
      </c>
      <c r="C9320" s="291" t="s">
        <v>938</v>
      </c>
      <c r="D9320" s="1">
        <v>0</v>
      </c>
    </row>
    <row r="9321" spans="1:5" x14ac:dyDescent="0.25">
      <c r="A9321" t="s">
        <v>834</v>
      </c>
      <c r="B9321" s="1" t="s">
        <v>1230</v>
      </c>
      <c r="C9321" s="291" t="s">
        <v>940</v>
      </c>
      <c r="D9321" s="1">
        <v>0</v>
      </c>
    </row>
    <row r="9322" spans="1:5" x14ac:dyDescent="0.25">
      <c r="A9322" t="s">
        <v>834</v>
      </c>
      <c r="B9322" s="1" t="s">
        <v>1230</v>
      </c>
      <c r="C9322" s="291" t="s">
        <v>942</v>
      </c>
      <c r="D9322" s="1">
        <v>0</v>
      </c>
    </row>
    <row r="9323" spans="1:5" x14ac:dyDescent="0.25">
      <c r="A9323" t="s">
        <v>834</v>
      </c>
      <c r="B9323" s="1" t="s">
        <v>1230</v>
      </c>
      <c r="C9323" s="291" t="s">
        <v>1233</v>
      </c>
      <c r="D9323" s="1" t="s">
        <v>837</v>
      </c>
      <c r="E9323" s="1">
        <v>21</v>
      </c>
    </row>
    <row r="9324" spans="1:5" x14ac:dyDescent="0.25">
      <c r="A9324" t="s">
        <v>834</v>
      </c>
      <c r="B9324" s="1" t="s">
        <v>1230</v>
      </c>
      <c r="C9324" s="291" t="s">
        <v>1208</v>
      </c>
      <c r="D9324" s="1" t="s">
        <v>837</v>
      </c>
      <c r="E9324" s="1">
        <v>21.8</v>
      </c>
    </row>
    <row r="9325" spans="1:5" x14ac:dyDescent="0.25">
      <c r="A9325" t="s">
        <v>834</v>
      </c>
      <c r="B9325" s="1" t="s">
        <v>1230</v>
      </c>
      <c r="C9325" s="291" t="s">
        <v>1209</v>
      </c>
      <c r="D9325" s="1" t="s">
        <v>837</v>
      </c>
      <c r="E9325" s="1">
        <v>20.6</v>
      </c>
    </row>
    <row r="9326" spans="1:5" x14ac:dyDescent="0.25">
      <c r="A9326" t="s">
        <v>834</v>
      </c>
      <c r="B9326" s="1" t="s">
        <v>1230</v>
      </c>
      <c r="C9326" s="291" t="s">
        <v>950</v>
      </c>
      <c r="D9326" s="1">
        <v>0</v>
      </c>
    </row>
    <row r="9327" spans="1:5" x14ac:dyDescent="0.25">
      <c r="A9327" t="s">
        <v>834</v>
      </c>
      <c r="B9327" s="1" t="s">
        <v>1230</v>
      </c>
      <c r="C9327" s="291" t="s">
        <v>952</v>
      </c>
      <c r="D9327" s="1">
        <v>0</v>
      </c>
    </row>
    <row r="9328" spans="1:5" x14ac:dyDescent="0.25">
      <c r="A9328" t="s">
        <v>834</v>
      </c>
      <c r="B9328" s="1" t="s">
        <v>1230</v>
      </c>
      <c r="C9328" s="291" t="s">
        <v>954</v>
      </c>
      <c r="D9328" s="1">
        <v>0</v>
      </c>
    </row>
    <row r="9329" spans="1:5" x14ac:dyDescent="0.25">
      <c r="A9329" t="s">
        <v>834</v>
      </c>
      <c r="B9329" s="1" t="s">
        <v>1230</v>
      </c>
      <c r="C9329" s="291" t="s">
        <v>1210</v>
      </c>
      <c r="D9329" s="1" t="s">
        <v>837</v>
      </c>
      <c r="E9329" s="1">
        <v>27.4</v>
      </c>
    </row>
    <row r="9330" spans="1:5" x14ac:dyDescent="0.25">
      <c r="A9330" t="s">
        <v>834</v>
      </c>
      <c r="B9330" s="1" t="s">
        <v>1230</v>
      </c>
      <c r="C9330" s="291" t="s">
        <v>1211</v>
      </c>
      <c r="D9330" s="1" t="s">
        <v>837</v>
      </c>
      <c r="E9330" s="1">
        <v>29.8</v>
      </c>
    </row>
    <row r="9331" spans="1:5" x14ac:dyDescent="0.25">
      <c r="A9331" t="s">
        <v>834</v>
      </c>
      <c r="B9331" s="1" t="s">
        <v>1230</v>
      </c>
      <c r="C9331" s="291" t="s">
        <v>1212</v>
      </c>
      <c r="D9331" s="1" t="s">
        <v>837</v>
      </c>
      <c r="E9331" s="1">
        <v>30.7</v>
      </c>
    </row>
    <row r="9332" spans="1:5" x14ac:dyDescent="0.25">
      <c r="A9332" t="s">
        <v>834</v>
      </c>
      <c r="B9332" s="1" t="s">
        <v>1230</v>
      </c>
      <c r="C9332" s="291" t="s">
        <v>915</v>
      </c>
      <c r="D9332" s="1">
        <v>0</v>
      </c>
    </row>
    <row r="9333" spans="1:5" x14ac:dyDescent="0.25">
      <c r="A9333" t="s">
        <v>834</v>
      </c>
      <c r="B9333" s="1" t="s">
        <v>1230</v>
      </c>
      <c r="C9333" s="291" t="s">
        <v>917</v>
      </c>
      <c r="D9333" s="1">
        <v>0</v>
      </c>
    </row>
    <row r="9334" spans="1:5" x14ac:dyDescent="0.25">
      <c r="A9334" t="s">
        <v>834</v>
      </c>
      <c r="B9334" s="1" t="s">
        <v>1230</v>
      </c>
      <c r="C9334" s="291" t="s">
        <v>919</v>
      </c>
      <c r="D9334" s="1">
        <v>0</v>
      </c>
    </row>
    <row r="9335" spans="1:5" x14ac:dyDescent="0.25">
      <c r="A9335" t="s">
        <v>834</v>
      </c>
      <c r="B9335" s="1" t="s">
        <v>1230</v>
      </c>
      <c r="C9335" s="291" t="s">
        <v>920</v>
      </c>
      <c r="D9335" s="1" t="s">
        <v>837</v>
      </c>
      <c r="E9335" s="1">
        <v>11.6</v>
      </c>
    </row>
    <row r="9336" spans="1:5" x14ac:dyDescent="0.25">
      <c r="A9336" t="s">
        <v>834</v>
      </c>
      <c r="B9336" s="1" t="s">
        <v>1230</v>
      </c>
      <c r="C9336" s="291" t="s">
        <v>921</v>
      </c>
      <c r="D9336" s="1" t="s">
        <v>837</v>
      </c>
      <c r="E9336" s="1">
        <v>13.5</v>
      </c>
    </row>
    <row r="9337" spans="1:5" x14ac:dyDescent="0.25">
      <c r="A9337" t="s">
        <v>834</v>
      </c>
      <c r="B9337" s="1" t="s">
        <v>1230</v>
      </c>
      <c r="C9337" s="291" t="s">
        <v>922</v>
      </c>
      <c r="D9337" s="1" t="s">
        <v>837</v>
      </c>
      <c r="E9337" s="1">
        <v>12.5</v>
      </c>
    </row>
    <row r="9338" spans="1:5" x14ac:dyDescent="0.25">
      <c r="A9338" t="s">
        <v>834</v>
      </c>
      <c r="B9338" s="1" t="s">
        <v>1230</v>
      </c>
      <c r="C9338" s="291" t="s">
        <v>927</v>
      </c>
      <c r="D9338" s="1">
        <v>0</v>
      </c>
    </row>
    <row r="9339" spans="1:5" x14ac:dyDescent="0.25">
      <c r="A9339" t="s">
        <v>834</v>
      </c>
      <c r="B9339" s="1" t="s">
        <v>1230</v>
      </c>
      <c r="C9339" s="291" t="s">
        <v>931</v>
      </c>
      <c r="D9339" s="1">
        <v>0</v>
      </c>
    </row>
    <row r="9340" spans="1:5" x14ac:dyDescent="0.25">
      <c r="A9340" t="s">
        <v>834</v>
      </c>
      <c r="B9340" s="1" t="s">
        <v>1230</v>
      </c>
      <c r="C9340" s="291" t="s">
        <v>932</v>
      </c>
      <c r="D9340" s="1" t="s">
        <v>837</v>
      </c>
      <c r="E9340" s="1">
        <v>10.3</v>
      </c>
    </row>
    <row r="9341" spans="1:5" x14ac:dyDescent="0.25">
      <c r="A9341" t="s">
        <v>834</v>
      </c>
      <c r="B9341" s="1" t="s">
        <v>1230</v>
      </c>
      <c r="C9341" s="291" t="s">
        <v>933</v>
      </c>
      <c r="D9341" s="1" t="s">
        <v>837</v>
      </c>
      <c r="E9341" s="1">
        <v>16</v>
      </c>
    </row>
    <row r="9342" spans="1:5" x14ac:dyDescent="0.25">
      <c r="A9342" t="s">
        <v>834</v>
      </c>
      <c r="B9342" s="1" t="s">
        <v>1230</v>
      </c>
      <c r="C9342" s="291" t="s">
        <v>934</v>
      </c>
      <c r="D9342" s="1" t="s">
        <v>837</v>
      </c>
      <c r="E9342" s="1">
        <v>19.100000000000001</v>
      </c>
    </row>
    <row r="9343" spans="1:5" x14ac:dyDescent="0.25">
      <c r="A9343" t="s">
        <v>834</v>
      </c>
      <c r="B9343" s="1" t="s">
        <v>1230</v>
      </c>
      <c r="C9343" s="291" t="s">
        <v>939</v>
      </c>
      <c r="D9343" s="1">
        <v>0</v>
      </c>
    </row>
    <row r="9344" spans="1:5" x14ac:dyDescent="0.25">
      <c r="A9344" t="s">
        <v>834</v>
      </c>
      <c r="B9344" s="1" t="s">
        <v>1230</v>
      </c>
      <c r="C9344" s="291" t="s">
        <v>941</v>
      </c>
      <c r="D9344" s="1">
        <v>0</v>
      </c>
    </row>
    <row r="9345" spans="1:5" x14ac:dyDescent="0.25">
      <c r="A9345" t="s">
        <v>834</v>
      </c>
      <c r="B9345" s="1" t="s">
        <v>1230</v>
      </c>
      <c r="C9345" s="291" t="s">
        <v>943</v>
      </c>
      <c r="D9345" s="1">
        <v>0</v>
      </c>
    </row>
    <row r="9346" spans="1:5" x14ac:dyDescent="0.25">
      <c r="A9346" t="s">
        <v>834</v>
      </c>
      <c r="B9346" s="1" t="s">
        <v>1230</v>
      </c>
      <c r="C9346" s="291" t="s">
        <v>944</v>
      </c>
      <c r="D9346" s="1" t="s">
        <v>837</v>
      </c>
      <c r="E9346" s="1">
        <v>21.9</v>
      </c>
    </row>
    <row r="9347" spans="1:5" x14ac:dyDescent="0.25">
      <c r="A9347" t="s">
        <v>834</v>
      </c>
      <c r="B9347" s="1" t="s">
        <v>1230</v>
      </c>
      <c r="C9347" s="291" t="s">
        <v>945</v>
      </c>
      <c r="D9347" s="1" t="s">
        <v>837</v>
      </c>
      <c r="E9347" s="1">
        <v>29.1</v>
      </c>
    </row>
    <row r="9348" spans="1:5" x14ac:dyDescent="0.25">
      <c r="A9348" t="s">
        <v>834</v>
      </c>
      <c r="B9348" s="1" t="s">
        <v>1230</v>
      </c>
      <c r="C9348" s="291" t="s">
        <v>946</v>
      </c>
      <c r="D9348" s="1" t="s">
        <v>837</v>
      </c>
      <c r="E9348" s="1">
        <v>24.4</v>
      </c>
    </row>
    <row r="9349" spans="1:5" x14ac:dyDescent="0.25">
      <c r="A9349" t="s">
        <v>834</v>
      </c>
      <c r="B9349" s="1" t="s">
        <v>1230</v>
      </c>
      <c r="C9349" s="291" t="s">
        <v>951</v>
      </c>
      <c r="D9349" s="1">
        <v>0</v>
      </c>
    </row>
    <row r="9350" spans="1:5" x14ac:dyDescent="0.25">
      <c r="A9350" t="s">
        <v>834</v>
      </c>
      <c r="B9350" s="1" t="s">
        <v>1230</v>
      </c>
      <c r="C9350" s="291" t="s">
        <v>953</v>
      </c>
      <c r="D9350" s="1">
        <v>0</v>
      </c>
    </row>
    <row r="9351" spans="1:5" x14ac:dyDescent="0.25">
      <c r="A9351" t="s">
        <v>834</v>
      </c>
      <c r="B9351" s="1" t="s">
        <v>1230</v>
      </c>
      <c r="C9351" s="291" t="s">
        <v>956</v>
      </c>
      <c r="D9351" s="1" t="s">
        <v>837</v>
      </c>
      <c r="E9351" s="1">
        <v>35.299999999999997</v>
      </c>
    </row>
    <row r="9352" spans="1:5" x14ac:dyDescent="0.25">
      <c r="A9352" t="s">
        <v>834</v>
      </c>
      <c r="B9352" s="1" t="s">
        <v>1230</v>
      </c>
      <c r="C9352" s="291" t="s">
        <v>957</v>
      </c>
      <c r="D9352" s="1" t="s">
        <v>837</v>
      </c>
      <c r="E9352" s="1">
        <v>34.5</v>
      </c>
    </row>
    <row r="9353" spans="1:5" x14ac:dyDescent="0.25">
      <c r="A9353" t="s">
        <v>834</v>
      </c>
      <c r="B9353" s="1" t="s">
        <v>1230</v>
      </c>
      <c r="C9353" s="291" t="s">
        <v>958</v>
      </c>
      <c r="D9353" s="1" t="s">
        <v>837</v>
      </c>
      <c r="E9353" s="1">
        <v>35.5</v>
      </c>
    </row>
    <row r="9354" spans="1:5" x14ac:dyDescent="0.25">
      <c r="A9354" t="s">
        <v>834</v>
      </c>
      <c r="B9354" s="1" t="s">
        <v>1234</v>
      </c>
      <c r="C9354" s="291" t="s">
        <v>914</v>
      </c>
      <c r="D9354" s="1">
        <v>0</v>
      </c>
    </row>
    <row r="9355" spans="1:5" x14ac:dyDescent="0.25">
      <c r="A9355" t="s">
        <v>834</v>
      </c>
      <c r="B9355" s="1" t="s">
        <v>1234</v>
      </c>
      <c r="C9355" s="291" t="s">
        <v>916</v>
      </c>
      <c r="D9355" s="1">
        <v>0</v>
      </c>
    </row>
    <row r="9356" spans="1:5" x14ac:dyDescent="0.25">
      <c r="A9356" t="s">
        <v>834</v>
      </c>
      <c r="B9356" s="1" t="s">
        <v>1234</v>
      </c>
      <c r="C9356" s="291" t="s">
        <v>918</v>
      </c>
      <c r="D9356" s="1">
        <v>0</v>
      </c>
    </row>
    <row r="9357" spans="1:5" x14ac:dyDescent="0.25">
      <c r="A9357" t="s">
        <v>834</v>
      </c>
      <c r="B9357" s="1" t="s">
        <v>1234</v>
      </c>
      <c r="C9357" s="291" t="s">
        <v>1204</v>
      </c>
      <c r="D9357" s="1" t="s">
        <v>837</v>
      </c>
      <c r="E9357" s="1">
        <v>19.3</v>
      </c>
    </row>
    <row r="9358" spans="1:5" x14ac:dyDescent="0.25">
      <c r="A9358" t="s">
        <v>834</v>
      </c>
      <c r="B9358" s="1" t="s">
        <v>1234</v>
      </c>
      <c r="C9358" s="291" t="s">
        <v>1205</v>
      </c>
      <c r="D9358" s="1" t="s">
        <v>837</v>
      </c>
      <c r="E9358" s="1">
        <v>19.8</v>
      </c>
    </row>
    <row r="9359" spans="1:5" x14ac:dyDescent="0.25">
      <c r="A9359" t="s">
        <v>834</v>
      </c>
      <c r="B9359" s="1" t="s">
        <v>1234</v>
      </c>
      <c r="C9359" s="291" t="s">
        <v>926</v>
      </c>
      <c r="D9359" s="1">
        <v>0</v>
      </c>
    </row>
    <row r="9360" spans="1:5" x14ac:dyDescent="0.25">
      <c r="A9360" t="s">
        <v>834</v>
      </c>
      <c r="B9360" s="1" t="s">
        <v>1234</v>
      </c>
      <c r="C9360" s="291" t="s">
        <v>928</v>
      </c>
      <c r="D9360" s="1">
        <v>0</v>
      </c>
    </row>
    <row r="9361" spans="1:5" x14ac:dyDescent="0.25">
      <c r="A9361" t="s">
        <v>834</v>
      </c>
      <c r="B9361" s="1" t="s">
        <v>1234</v>
      </c>
      <c r="C9361" s="291" t="s">
        <v>930</v>
      </c>
      <c r="D9361" s="1">
        <v>0</v>
      </c>
    </row>
    <row r="9362" spans="1:5" x14ac:dyDescent="0.25">
      <c r="A9362" t="s">
        <v>834</v>
      </c>
      <c r="B9362" s="1" t="s">
        <v>1234</v>
      </c>
      <c r="C9362" s="291" t="s">
        <v>1206</v>
      </c>
      <c r="D9362" s="1" t="s">
        <v>837</v>
      </c>
      <c r="E9362" s="1">
        <v>27.9</v>
      </c>
    </row>
    <row r="9363" spans="1:5" x14ac:dyDescent="0.25">
      <c r="A9363" t="s">
        <v>834</v>
      </c>
      <c r="B9363" s="1" t="s">
        <v>1234</v>
      </c>
      <c r="C9363" s="291" t="s">
        <v>1207</v>
      </c>
      <c r="D9363" s="1" t="s">
        <v>837</v>
      </c>
      <c r="E9363" s="1">
        <v>33.200000000000003</v>
      </c>
    </row>
    <row r="9364" spans="1:5" x14ac:dyDescent="0.25">
      <c r="A9364" t="s">
        <v>834</v>
      </c>
      <c r="B9364" s="1" t="s">
        <v>1234</v>
      </c>
      <c r="C9364" s="291" t="s">
        <v>938</v>
      </c>
      <c r="D9364" s="1">
        <v>0</v>
      </c>
    </row>
    <row r="9365" spans="1:5" x14ac:dyDescent="0.25">
      <c r="A9365" t="s">
        <v>834</v>
      </c>
      <c r="B9365" s="1" t="s">
        <v>1234</v>
      </c>
      <c r="C9365" s="291" t="s">
        <v>940</v>
      </c>
      <c r="D9365" s="1">
        <v>0</v>
      </c>
    </row>
    <row r="9366" spans="1:5" x14ac:dyDescent="0.25">
      <c r="A9366" t="s">
        <v>834</v>
      </c>
      <c r="B9366" s="1" t="s">
        <v>1234</v>
      </c>
      <c r="C9366" s="291" t="s">
        <v>942</v>
      </c>
      <c r="D9366" s="1">
        <v>0</v>
      </c>
    </row>
    <row r="9367" spans="1:5" x14ac:dyDescent="0.25">
      <c r="A9367" t="s">
        <v>834</v>
      </c>
      <c r="B9367" s="1" t="s">
        <v>1234</v>
      </c>
      <c r="C9367" s="291" t="s">
        <v>1208</v>
      </c>
      <c r="D9367" s="1" t="s">
        <v>837</v>
      </c>
      <c r="E9367" s="1">
        <v>51.6</v>
      </c>
    </row>
    <row r="9368" spans="1:5" x14ac:dyDescent="0.25">
      <c r="A9368" t="s">
        <v>834</v>
      </c>
      <c r="B9368" s="1" t="s">
        <v>1234</v>
      </c>
      <c r="C9368" s="291" t="s">
        <v>1209</v>
      </c>
      <c r="D9368" s="1" t="s">
        <v>837</v>
      </c>
      <c r="E9368" s="1">
        <v>48.3</v>
      </c>
    </row>
    <row r="9369" spans="1:5" x14ac:dyDescent="0.25">
      <c r="A9369" t="s">
        <v>834</v>
      </c>
      <c r="B9369" s="1" t="s">
        <v>1234</v>
      </c>
      <c r="C9369" s="291" t="s">
        <v>950</v>
      </c>
      <c r="D9369" s="1">
        <v>0</v>
      </c>
    </row>
    <row r="9370" spans="1:5" x14ac:dyDescent="0.25">
      <c r="A9370" t="s">
        <v>834</v>
      </c>
      <c r="B9370" s="1" t="s">
        <v>1234</v>
      </c>
      <c r="C9370" s="291" t="s">
        <v>952</v>
      </c>
      <c r="D9370" s="1">
        <v>0</v>
      </c>
    </row>
    <row r="9371" spans="1:5" x14ac:dyDescent="0.25">
      <c r="A9371" t="s">
        <v>834</v>
      </c>
      <c r="B9371" s="1" t="s">
        <v>1234</v>
      </c>
      <c r="C9371" s="291" t="s">
        <v>954</v>
      </c>
      <c r="D9371" s="1">
        <v>0</v>
      </c>
    </row>
    <row r="9372" spans="1:5" x14ac:dyDescent="0.25">
      <c r="A9372" t="s">
        <v>834</v>
      </c>
      <c r="B9372" s="1" t="s">
        <v>1234</v>
      </c>
      <c r="C9372" s="291" t="s">
        <v>1210</v>
      </c>
      <c r="D9372" s="1" t="s">
        <v>837</v>
      </c>
      <c r="E9372" s="1">
        <v>58.8</v>
      </c>
    </row>
    <row r="9373" spans="1:5" x14ac:dyDescent="0.25">
      <c r="A9373" t="s">
        <v>834</v>
      </c>
      <c r="B9373" s="1" t="s">
        <v>1234</v>
      </c>
      <c r="C9373" s="291" t="s">
        <v>1211</v>
      </c>
      <c r="D9373" s="1" t="s">
        <v>837</v>
      </c>
      <c r="E9373" s="1">
        <v>67.099999999999994</v>
      </c>
    </row>
    <row r="9374" spans="1:5" x14ac:dyDescent="0.25">
      <c r="A9374" t="s">
        <v>834</v>
      </c>
      <c r="B9374" s="1" t="s">
        <v>1234</v>
      </c>
      <c r="C9374" s="291" t="s">
        <v>1212</v>
      </c>
      <c r="D9374" s="1" t="s">
        <v>837</v>
      </c>
      <c r="E9374" s="1">
        <v>61.9</v>
      </c>
    </row>
    <row r="9375" spans="1:5" x14ac:dyDescent="0.25">
      <c r="A9375" t="s">
        <v>834</v>
      </c>
      <c r="B9375" s="1" t="s">
        <v>1234</v>
      </c>
      <c r="C9375" s="291" t="s">
        <v>915</v>
      </c>
      <c r="D9375" s="1">
        <v>0</v>
      </c>
    </row>
    <row r="9376" spans="1:5" x14ac:dyDescent="0.25">
      <c r="A9376" t="s">
        <v>834</v>
      </c>
      <c r="B9376" s="1" t="s">
        <v>1234</v>
      </c>
      <c r="C9376" s="291" t="s">
        <v>917</v>
      </c>
      <c r="D9376" s="1">
        <v>0</v>
      </c>
    </row>
    <row r="9377" spans="1:5" x14ac:dyDescent="0.25">
      <c r="A9377" t="s">
        <v>834</v>
      </c>
      <c r="B9377" s="1" t="s">
        <v>1234</v>
      </c>
      <c r="C9377" s="291" t="s">
        <v>919</v>
      </c>
      <c r="D9377" s="1">
        <v>0</v>
      </c>
    </row>
    <row r="9378" spans="1:5" x14ac:dyDescent="0.25">
      <c r="A9378" t="s">
        <v>834</v>
      </c>
      <c r="B9378" s="1" t="s">
        <v>1234</v>
      </c>
      <c r="C9378" s="291" t="s">
        <v>920</v>
      </c>
      <c r="D9378" s="1" t="s">
        <v>837</v>
      </c>
      <c r="E9378" s="1">
        <v>11</v>
      </c>
    </row>
    <row r="9379" spans="1:5" x14ac:dyDescent="0.25">
      <c r="A9379" t="s">
        <v>834</v>
      </c>
      <c r="B9379" s="1" t="s">
        <v>1234</v>
      </c>
      <c r="C9379" s="291" t="s">
        <v>921</v>
      </c>
      <c r="D9379" s="1" t="s">
        <v>837</v>
      </c>
      <c r="E9379" s="1">
        <v>11.2</v>
      </c>
    </row>
    <row r="9380" spans="1:5" x14ac:dyDescent="0.25">
      <c r="A9380" t="s">
        <v>834</v>
      </c>
      <c r="B9380" s="1" t="s">
        <v>1234</v>
      </c>
      <c r="C9380" s="291" t="s">
        <v>922</v>
      </c>
      <c r="D9380" s="1" t="s">
        <v>837</v>
      </c>
      <c r="E9380" s="1">
        <v>9.6</v>
      </c>
    </row>
    <row r="9381" spans="1:5" x14ac:dyDescent="0.25">
      <c r="A9381" t="s">
        <v>834</v>
      </c>
      <c r="B9381" s="1" t="s">
        <v>1234</v>
      </c>
      <c r="C9381" s="291" t="s">
        <v>927</v>
      </c>
      <c r="D9381" s="1">
        <v>0</v>
      </c>
    </row>
    <row r="9382" spans="1:5" x14ac:dyDescent="0.25">
      <c r="A9382" t="s">
        <v>834</v>
      </c>
      <c r="B9382" s="1" t="s">
        <v>1234</v>
      </c>
      <c r="C9382" s="291" t="s">
        <v>929</v>
      </c>
      <c r="D9382" s="1">
        <v>0</v>
      </c>
    </row>
    <row r="9383" spans="1:5" x14ac:dyDescent="0.25">
      <c r="A9383" t="s">
        <v>834</v>
      </c>
      <c r="B9383" s="1" t="s">
        <v>1234</v>
      </c>
      <c r="C9383" s="291" t="s">
        <v>931</v>
      </c>
      <c r="D9383" s="1">
        <v>0</v>
      </c>
    </row>
    <row r="9384" spans="1:5" x14ac:dyDescent="0.25">
      <c r="A9384" t="s">
        <v>834</v>
      </c>
      <c r="B9384" s="1" t="s">
        <v>1234</v>
      </c>
      <c r="C9384" s="291" t="s">
        <v>932</v>
      </c>
      <c r="D9384" s="1" t="s">
        <v>837</v>
      </c>
      <c r="E9384" s="1">
        <v>12.7</v>
      </c>
    </row>
    <row r="9385" spans="1:5" x14ac:dyDescent="0.25">
      <c r="A9385" t="s">
        <v>834</v>
      </c>
      <c r="B9385" s="1" t="s">
        <v>1234</v>
      </c>
      <c r="C9385" s="291" t="s">
        <v>933</v>
      </c>
      <c r="D9385" s="1" t="s">
        <v>837</v>
      </c>
      <c r="E9385" s="1">
        <v>12.4</v>
      </c>
    </row>
    <row r="9386" spans="1:5" x14ac:dyDescent="0.25">
      <c r="A9386" t="s">
        <v>834</v>
      </c>
      <c r="B9386" s="1" t="s">
        <v>1234</v>
      </c>
      <c r="C9386" s="291" t="s">
        <v>934</v>
      </c>
      <c r="D9386" s="1" t="s">
        <v>837</v>
      </c>
      <c r="E9386" s="1">
        <v>16.600000000000001</v>
      </c>
    </row>
    <row r="9387" spans="1:5" x14ac:dyDescent="0.25">
      <c r="A9387" t="s">
        <v>834</v>
      </c>
      <c r="B9387" s="1" t="s">
        <v>1234</v>
      </c>
      <c r="C9387" s="291" t="s">
        <v>939</v>
      </c>
      <c r="D9387" s="1">
        <v>0</v>
      </c>
    </row>
    <row r="9388" spans="1:5" x14ac:dyDescent="0.25">
      <c r="A9388" t="s">
        <v>834</v>
      </c>
      <c r="B9388" s="1" t="s">
        <v>1234</v>
      </c>
      <c r="C9388" s="291" t="s">
        <v>941</v>
      </c>
      <c r="D9388" s="1">
        <v>0</v>
      </c>
    </row>
    <row r="9389" spans="1:5" x14ac:dyDescent="0.25">
      <c r="A9389" t="s">
        <v>834</v>
      </c>
      <c r="B9389" s="1" t="s">
        <v>1234</v>
      </c>
      <c r="C9389" s="291" t="s">
        <v>943</v>
      </c>
      <c r="D9389" s="1">
        <v>0</v>
      </c>
    </row>
    <row r="9390" spans="1:5" x14ac:dyDescent="0.25">
      <c r="A9390" t="s">
        <v>834</v>
      </c>
      <c r="B9390" s="1" t="s">
        <v>1234</v>
      </c>
      <c r="C9390" s="291" t="s">
        <v>944</v>
      </c>
      <c r="D9390" s="1" t="s">
        <v>837</v>
      </c>
      <c r="E9390" s="1">
        <v>21.1</v>
      </c>
    </row>
    <row r="9391" spans="1:5" x14ac:dyDescent="0.25">
      <c r="A9391" t="s">
        <v>834</v>
      </c>
      <c r="B9391" s="1" t="s">
        <v>1234</v>
      </c>
      <c r="C9391" s="291" t="s">
        <v>945</v>
      </c>
      <c r="D9391" s="1" t="s">
        <v>837</v>
      </c>
      <c r="E9391" s="1">
        <v>20.5</v>
      </c>
    </row>
    <row r="9392" spans="1:5" x14ac:dyDescent="0.25">
      <c r="A9392" t="s">
        <v>834</v>
      </c>
      <c r="B9392" s="1" t="s">
        <v>1234</v>
      </c>
      <c r="C9392" s="291" t="s">
        <v>946</v>
      </c>
      <c r="D9392" s="1" t="s">
        <v>837</v>
      </c>
      <c r="E9392" s="1">
        <v>18.899999999999999</v>
      </c>
    </row>
    <row r="9393" spans="1:5" x14ac:dyDescent="0.25">
      <c r="A9393" t="s">
        <v>834</v>
      </c>
      <c r="B9393" s="1" t="s">
        <v>1234</v>
      </c>
      <c r="C9393" s="291" t="s">
        <v>951</v>
      </c>
      <c r="D9393" s="1">
        <v>0</v>
      </c>
    </row>
    <row r="9394" spans="1:5" x14ac:dyDescent="0.25">
      <c r="A9394" t="s">
        <v>834</v>
      </c>
      <c r="B9394" s="1" t="s">
        <v>1234</v>
      </c>
      <c r="C9394" s="291" t="s">
        <v>953</v>
      </c>
      <c r="D9394" s="1">
        <v>0</v>
      </c>
    </row>
    <row r="9395" spans="1:5" x14ac:dyDescent="0.25">
      <c r="A9395" t="s">
        <v>834</v>
      </c>
      <c r="B9395" s="1" t="s">
        <v>1234</v>
      </c>
      <c r="C9395" s="291" t="s">
        <v>955</v>
      </c>
      <c r="D9395" s="1">
        <v>0</v>
      </c>
    </row>
    <row r="9396" spans="1:5" x14ac:dyDescent="0.25">
      <c r="A9396" t="s">
        <v>834</v>
      </c>
      <c r="B9396" s="1" t="s">
        <v>1234</v>
      </c>
      <c r="C9396" s="291" t="s">
        <v>956</v>
      </c>
      <c r="D9396" s="1" t="s">
        <v>837</v>
      </c>
      <c r="E9396" s="1">
        <v>31.1</v>
      </c>
    </row>
    <row r="9397" spans="1:5" x14ac:dyDescent="0.25">
      <c r="A9397" t="s">
        <v>834</v>
      </c>
      <c r="B9397" s="1" t="s">
        <v>1234</v>
      </c>
      <c r="C9397" s="291" t="s">
        <v>957</v>
      </c>
      <c r="D9397" s="1" t="s">
        <v>837</v>
      </c>
      <c r="E9397" s="1">
        <v>27.7</v>
      </c>
    </row>
    <row r="9398" spans="1:5" x14ac:dyDescent="0.25">
      <c r="A9398" t="s">
        <v>834</v>
      </c>
      <c r="B9398" s="1" t="s">
        <v>1234</v>
      </c>
      <c r="C9398" s="291" t="s">
        <v>958</v>
      </c>
      <c r="D9398" s="1" t="s">
        <v>837</v>
      </c>
      <c r="E9398" s="1">
        <v>28.1</v>
      </c>
    </row>
    <row r="9399" spans="1:5" x14ac:dyDescent="0.25">
      <c r="A9399" t="s">
        <v>834</v>
      </c>
      <c r="B9399" s="1" t="s">
        <v>1235</v>
      </c>
      <c r="C9399" s="291" t="s">
        <v>907</v>
      </c>
      <c r="D9399" s="1">
        <v>0</v>
      </c>
    </row>
    <row r="9400" spans="1:5" x14ac:dyDescent="0.25">
      <c r="A9400" t="s">
        <v>834</v>
      </c>
      <c r="B9400" s="1" t="s">
        <v>1235</v>
      </c>
      <c r="C9400" s="291" t="s">
        <v>909</v>
      </c>
      <c r="D9400" s="1">
        <v>0</v>
      </c>
    </row>
    <row r="9401" spans="1:5" x14ac:dyDescent="0.25">
      <c r="A9401" t="s">
        <v>834</v>
      </c>
      <c r="B9401" s="1" t="s">
        <v>1235</v>
      </c>
      <c r="C9401" s="291" t="s">
        <v>910</v>
      </c>
      <c r="D9401" s="1" t="s">
        <v>837</v>
      </c>
      <c r="E9401" s="1">
        <v>3.9</v>
      </c>
    </row>
    <row r="9402" spans="1:5" x14ac:dyDescent="0.25">
      <c r="A9402" t="s">
        <v>834</v>
      </c>
      <c r="B9402" s="1" t="s">
        <v>1235</v>
      </c>
      <c r="C9402" s="291" t="s">
        <v>911</v>
      </c>
      <c r="D9402" s="1" t="s">
        <v>837</v>
      </c>
      <c r="E9402" s="1">
        <v>3.7</v>
      </c>
    </row>
    <row r="9403" spans="1:5" x14ac:dyDescent="0.25">
      <c r="A9403" t="s">
        <v>834</v>
      </c>
      <c r="B9403" s="1" t="s">
        <v>1235</v>
      </c>
      <c r="C9403" s="291" t="s">
        <v>915</v>
      </c>
      <c r="D9403" s="1">
        <v>0</v>
      </c>
    </row>
    <row r="9404" spans="1:5" x14ac:dyDescent="0.25">
      <c r="A9404" t="s">
        <v>834</v>
      </c>
      <c r="B9404" s="1" t="s">
        <v>1235</v>
      </c>
      <c r="C9404" s="291" t="s">
        <v>917</v>
      </c>
      <c r="D9404" s="1">
        <v>0</v>
      </c>
    </row>
    <row r="9405" spans="1:5" x14ac:dyDescent="0.25">
      <c r="A9405" t="s">
        <v>834</v>
      </c>
      <c r="B9405" s="1" t="s">
        <v>1235</v>
      </c>
      <c r="C9405" s="291" t="s">
        <v>919</v>
      </c>
      <c r="D9405" s="1">
        <v>0</v>
      </c>
    </row>
    <row r="9406" spans="1:5" x14ac:dyDescent="0.25">
      <c r="A9406" t="s">
        <v>834</v>
      </c>
      <c r="B9406" s="1" t="s">
        <v>1235</v>
      </c>
      <c r="C9406" s="291" t="s">
        <v>920</v>
      </c>
      <c r="D9406" s="1" t="s">
        <v>837</v>
      </c>
      <c r="E9406" s="1">
        <v>7.2</v>
      </c>
    </row>
    <row r="9407" spans="1:5" x14ac:dyDescent="0.25">
      <c r="A9407" t="s">
        <v>834</v>
      </c>
      <c r="B9407" s="1" t="s">
        <v>1235</v>
      </c>
      <c r="C9407" s="291" t="s">
        <v>921</v>
      </c>
      <c r="D9407" s="1" t="s">
        <v>837</v>
      </c>
      <c r="E9407" s="1">
        <v>6.7</v>
      </c>
    </row>
    <row r="9408" spans="1:5" x14ac:dyDescent="0.25">
      <c r="A9408" t="s">
        <v>834</v>
      </c>
      <c r="B9408" s="1" t="s">
        <v>1235</v>
      </c>
      <c r="C9408" s="291" t="s">
        <v>922</v>
      </c>
      <c r="D9408" s="1" t="s">
        <v>837</v>
      </c>
      <c r="E9408" s="1">
        <v>7.2</v>
      </c>
    </row>
    <row r="9409" spans="1:5" x14ac:dyDescent="0.25">
      <c r="A9409" t="s">
        <v>834</v>
      </c>
      <c r="B9409" s="1" t="s">
        <v>1235</v>
      </c>
      <c r="C9409" s="291" t="s">
        <v>927</v>
      </c>
      <c r="D9409" s="1">
        <v>0</v>
      </c>
    </row>
    <row r="9410" spans="1:5" x14ac:dyDescent="0.25">
      <c r="A9410" t="s">
        <v>834</v>
      </c>
      <c r="B9410" s="1" t="s">
        <v>1235</v>
      </c>
      <c r="C9410" s="291" t="s">
        <v>929</v>
      </c>
      <c r="D9410" s="1">
        <v>0</v>
      </c>
    </row>
    <row r="9411" spans="1:5" x14ac:dyDescent="0.25">
      <c r="A9411" t="s">
        <v>834</v>
      </c>
      <c r="B9411" s="1" t="s">
        <v>1235</v>
      </c>
      <c r="C9411" s="291" t="s">
        <v>931</v>
      </c>
      <c r="D9411" s="1">
        <v>0</v>
      </c>
    </row>
    <row r="9412" spans="1:5" x14ac:dyDescent="0.25">
      <c r="A9412" t="s">
        <v>834</v>
      </c>
      <c r="B9412" s="1" t="s">
        <v>1235</v>
      </c>
      <c r="C9412" s="291" t="s">
        <v>932</v>
      </c>
      <c r="D9412" s="1" t="s">
        <v>837</v>
      </c>
      <c r="E9412" s="1">
        <v>10.3</v>
      </c>
    </row>
    <row r="9413" spans="1:5" x14ac:dyDescent="0.25">
      <c r="A9413" t="s">
        <v>834</v>
      </c>
      <c r="B9413" s="1" t="s">
        <v>1235</v>
      </c>
      <c r="C9413" s="291" t="s">
        <v>933</v>
      </c>
      <c r="D9413" s="1" t="s">
        <v>837</v>
      </c>
      <c r="E9413" s="1">
        <v>10.8</v>
      </c>
    </row>
    <row r="9414" spans="1:5" x14ac:dyDescent="0.25">
      <c r="A9414" t="s">
        <v>834</v>
      </c>
      <c r="B9414" s="1" t="s">
        <v>1235</v>
      </c>
      <c r="C9414" s="291" t="s">
        <v>934</v>
      </c>
      <c r="D9414" s="1" t="s">
        <v>837</v>
      </c>
      <c r="E9414" s="1">
        <v>10.4</v>
      </c>
    </row>
    <row r="9415" spans="1:5" x14ac:dyDescent="0.25">
      <c r="A9415" t="s">
        <v>834</v>
      </c>
      <c r="B9415" s="1" t="s">
        <v>1235</v>
      </c>
      <c r="C9415" s="291" t="s">
        <v>939</v>
      </c>
      <c r="D9415" s="1">
        <v>0</v>
      </c>
    </row>
    <row r="9416" spans="1:5" x14ac:dyDescent="0.25">
      <c r="A9416" t="s">
        <v>834</v>
      </c>
      <c r="B9416" s="1" t="s">
        <v>1235</v>
      </c>
      <c r="C9416" s="291" t="s">
        <v>941</v>
      </c>
      <c r="D9416" s="1">
        <v>0</v>
      </c>
    </row>
    <row r="9417" spans="1:5" x14ac:dyDescent="0.25">
      <c r="A9417" t="s">
        <v>834</v>
      </c>
      <c r="B9417" s="1" t="s">
        <v>1235</v>
      </c>
      <c r="C9417" s="291" t="s">
        <v>943</v>
      </c>
      <c r="D9417" s="1">
        <v>0</v>
      </c>
    </row>
    <row r="9418" spans="1:5" x14ac:dyDescent="0.25">
      <c r="A9418" t="s">
        <v>834</v>
      </c>
      <c r="B9418" s="1" t="s">
        <v>1235</v>
      </c>
      <c r="C9418" s="291" t="s">
        <v>944</v>
      </c>
      <c r="D9418" s="1" t="s">
        <v>837</v>
      </c>
      <c r="E9418" s="1">
        <v>18.3</v>
      </c>
    </row>
    <row r="9419" spans="1:5" x14ac:dyDescent="0.25">
      <c r="A9419" t="s">
        <v>834</v>
      </c>
      <c r="B9419" s="1" t="s">
        <v>1235</v>
      </c>
      <c r="C9419" s="291" t="s">
        <v>945</v>
      </c>
      <c r="D9419" s="1" t="s">
        <v>837</v>
      </c>
      <c r="E9419" s="1">
        <v>17.3</v>
      </c>
    </row>
    <row r="9420" spans="1:5" x14ac:dyDescent="0.25">
      <c r="A9420" t="s">
        <v>834</v>
      </c>
      <c r="B9420" s="1" t="s">
        <v>1235</v>
      </c>
      <c r="C9420" s="291" t="s">
        <v>946</v>
      </c>
      <c r="D9420" s="1" t="s">
        <v>837</v>
      </c>
      <c r="E9420" s="1">
        <v>18.5</v>
      </c>
    </row>
    <row r="9421" spans="1:5" x14ac:dyDescent="0.25">
      <c r="A9421" t="s">
        <v>834</v>
      </c>
      <c r="B9421" s="1" t="s">
        <v>1235</v>
      </c>
      <c r="C9421" s="291" t="s">
        <v>951</v>
      </c>
      <c r="D9421" s="1">
        <v>0</v>
      </c>
    </row>
    <row r="9422" spans="1:5" x14ac:dyDescent="0.25">
      <c r="A9422" t="s">
        <v>834</v>
      </c>
      <c r="B9422" s="1" t="s">
        <v>1235</v>
      </c>
      <c r="C9422" s="291" t="s">
        <v>953</v>
      </c>
      <c r="D9422" s="1">
        <v>0</v>
      </c>
    </row>
    <row r="9423" spans="1:5" x14ac:dyDescent="0.25">
      <c r="A9423" t="s">
        <v>834</v>
      </c>
      <c r="B9423" s="1" t="s">
        <v>1235</v>
      </c>
      <c r="C9423" s="291" t="s">
        <v>955</v>
      </c>
      <c r="D9423" s="1">
        <v>0</v>
      </c>
    </row>
    <row r="9424" spans="1:5" x14ac:dyDescent="0.25">
      <c r="A9424" t="s">
        <v>834</v>
      </c>
      <c r="B9424" s="1" t="s">
        <v>1235</v>
      </c>
      <c r="C9424" s="291" t="s">
        <v>956</v>
      </c>
      <c r="D9424" s="1" t="s">
        <v>837</v>
      </c>
      <c r="E9424" s="1">
        <v>25.9</v>
      </c>
    </row>
    <row r="9425" spans="1:5" x14ac:dyDescent="0.25">
      <c r="A9425" t="s">
        <v>834</v>
      </c>
      <c r="B9425" s="1" t="s">
        <v>1235</v>
      </c>
      <c r="C9425" s="291" t="s">
        <v>957</v>
      </c>
      <c r="D9425" s="1" t="s">
        <v>837</v>
      </c>
      <c r="E9425" s="1">
        <v>25</v>
      </c>
    </row>
    <row r="9426" spans="1:5" x14ac:dyDescent="0.25">
      <c r="A9426" t="s">
        <v>834</v>
      </c>
      <c r="B9426" s="1" t="s">
        <v>1235</v>
      </c>
      <c r="C9426" s="291" t="s">
        <v>958</v>
      </c>
      <c r="D9426" s="1" t="s">
        <v>837</v>
      </c>
      <c r="E9426" s="1">
        <v>25.4</v>
      </c>
    </row>
    <row r="9427" spans="1:5" x14ac:dyDescent="0.25">
      <c r="A9427" t="s">
        <v>834</v>
      </c>
      <c r="B9427" s="1" t="s">
        <v>1235</v>
      </c>
      <c r="C9427" s="291" t="s">
        <v>963</v>
      </c>
      <c r="D9427" s="1">
        <v>0</v>
      </c>
    </row>
    <row r="9428" spans="1:5" x14ac:dyDescent="0.25">
      <c r="A9428" t="s">
        <v>834</v>
      </c>
      <c r="B9428" s="1" t="s">
        <v>1235</v>
      </c>
      <c r="C9428" s="291" t="s">
        <v>965</v>
      </c>
      <c r="D9428" s="1">
        <v>0</v>
      </c>
    </row>
    <row r="9429" spans="1:5" x14ac:dyDescent="0.25">
      <c r="A9429" t="s">
        <v>834</v>
      </c>
      <c r="B9429" s="1" t="s">
        <v>1235</v>
      </c>
      <c r="C9429" s="291" t="s">
        <v>966</v>
      </c>
      <c r="D9429" s="1" t="s">
        <v>837</v>
      </c>
      <c r="E9429" s="1">
        <v>43.9</v>
      </c>
    </row>
    <row r="9430" spans="1:5" x14ac:dyDescent="0.25">
      <c r="A9430" t="s">
        <v>834</v>
      </c>
      <c r="B9430" s="1" t="s">
        <v>1235</v>
      </c>
      <c r="C9430" s="291" t="s">
        <v>967</v>
      </c>
      <c r="D9430" s="1" t="s">
        <v>837</v>
      </c>
      <c r="E9430" s="1">
        <v>41</v>
      </c>
    </row>
    <row r="9431" spans="1:5" x14ac:dyDescent="0.25">
      <c r="A9431" t="s">
        <v>834</v>
      </c>
      <c r="B9431" s="1" t="s">
        <v>1236</v>
      </c>
      <c r="C9431" s="291" t="s">
        <v>995</v>
      </c>
      <c r="D9431" s="1" t="s">
        <v>837</v>
      </c>
      <c r="E9431" s="1">
        <v>11.1</v>
      </c>
    </row>
    <row r="9432" spans="1:5" x14ac:dyDescent="0.25">
      <c r="A9432" t="s">
        <v>834</v>
      </c>
      <c r="B9432" s="1" t="s">
        <v>1236</v>
      </c>
      <c r="C9432" s="291" t="s">
        <v>996</v>
      </c>
      <c r="D9432" s="1" t="s">
        <v>837</v>
      </c>
      <c r="E9432" s="1">
        <v>22.3</v>
      </c>
    </row>
    <row r="9433" spans="1:5" x14ac:dyDescent="0.25">
      <c r="A9433" t="s">
        <v>834</v>
      </c>
      <c r="B9433" s="1" t="s">
        <v>1236</v>
      </c>
      <c r="C9433" s="291" t="s">
        <v>997</v>
      </c>
      <c r="D9433" s="1" t="s">
        <v>837</v>
      </c>
      <c r="E9433" s="1">
        <v>28.4</v>
      </c>
    </row>
    <row r="9434" spans="1:5" x14ac:dyDescent="0.25">
      <c r="A9434" t="s">
        <v>834</v>
      </c>
      <c r="B9434" s="1" t="s">
        <v>1236</v>
      </c>
      <c r="C9434" s="291" t="s">
        <v>998</v>
      </c>
      <c r="D9434" s="1" t="s">
        <v>837</v>
      </c>
      <c r="E9434" s="1">
        <v>33.4</v>
      </c>
    </row>
    <row r="9435" spans="1:5" x14ac:dyDescent="0.25">
      <c r="A9435" t="s">
        <v>834</v>
      </c>
      <c r="B9435" s="1" t="s">
        <v>1236</v>
      </c>
      <c r="C9435" s="291" t="s">
        <v>999</v>
      </c>
      <c r="D9435" s="1" t="s">
        <v>837</v>
      </c>
      <c r="E9435" s="1">
        <v>42.1</v>
      </c>
    </row>
    <row r="9436" spans="1:5" x14ac:dyDescent="0.25">
      <c r="A9436" t="s">
        <v>834</v>
      </c>
      <c r="B9436" s="1" t="s">
        <v>1236</v>
      </c>
      <c r="C9436" s="291" t="s">
        <v>1196</v>
      </c>
      <c r="D9436" s="1" t="s">
        <v>837</v>
      </c>
      <c r="E9436" s="1">
        <v>11.6</v>
      </c>
    </row>
    <row r="9437" spans="1:5" x14ac:dyDescent="0.25">
      <c r="A9437" t="s">
        <v>834</v>
      </c>
      <c r="B9437" s="1" t="s">
        <v>1236</v>
      </c>
      <c r="C9437" s="291" t="s">
        <v>1197</v>
      </c>
      <c r="D9437" s="1" t="s">
        <v>837</v>
      </c>
      <c r="E9437" s="1">
        <v>21.5</v>
      </c>
    </row>
    <row r="9438" spans="1:5" x14ac:dyDescent="0.25">
      <c r="A9438" t="s">
        <v>834</v>
      </c>
      <c r="B9438" s="1" t="s">
        <v>1236</v>
      </c>
      <c r="C9438" s="291" t="s">
        <v>1198</v>
      </c>
      <c r="D9438" s="1" t="s">
        <v>837</v>
      </c>
      <c r="E9438" s="1">
        <v>25.4</v>
      </c>
    </row>
    <row r="9439" spans="1:5" x14ac:dyDescent="0.25">
      <c r="A9439" t="s">
        <v>834</v>
      </c>
      <c r="B9439" s="1" t="s">
        <v>1236</v>
      </c>
      <c r="C9439" s="291" t="s">
        <v>1199</v>
      </c>
      <c r="D9439" s="1" t="s">
        <v>837</v>
      </c>
      <c r="E9439" s="1">
        <v>31.6</v>
      </c>
    </row>
    <row r="9440" spans="1:5" x14ac:dyDescent="0.25">
      <c r="A9440" t="s">
        <v>834</v>
      </c>
      <c r="B9440" s="1" t="s">
        <v>1236</v>
      </c>
      <c r="C9440" s="291" t="s">
        <v>1200</v>
      </c>
      <c r="D9440" s="1" t="s">
        <v>837</v>
      </c>
      <c r="E9440" s="1">
        <v>42.5</v>
      </c>
    </row>
    <row r="9441" spans="1:5" x14ac:dyDescent="0.25">
      <c r="A9441" t="s">
        <v>834</v>
      </c>
      <c r="B9441" s="1" t="s">
        <v>1236</v>
      </c>
      <c r="C9441" s="291" t="s">
        <v>914</v>
      </c>
      <c r="D9441" s="1">
        <v>0</v>
      </c>
    </row>
    <row r="9442" spans="1:5" x14ac:dyDescent="0.25">
      <c r="A9442" t="s">
        <v>834</v>
      </c>
      <c r="B9442" s="1" t="s">
        <v>1236</v>
      </c>
      <c r="C9442" s="291" t="s">
        <v>916</v>
      </c>
      <c r="D9442" s="1">
        <v>0</v>
      </c>
    </row>
    <row r="9443" spans="1:5" x14ac:dyDescent="0.25">
      <c r="A9443" t="s">
        <v>834</v>
      </c>
      <c r="B9443" s="1" t="s">
        <v>1236</v>
      </c>
      <c r="C9443" s="291" t="s">
        <v>918</v>
      </c>
      <c r="D9443" s="1">
        <v>0</v>
      </c>
    </row>
    <row r="9444" spans="1:5" x14ac:dyDescent="0.25">
      <c r="A9444" t="s">
        <v>834</v>
      </c>
      <c r="B9444" s="1" t="s">
        <v>1236</v>
      </c>
      <c r="C9444" s="291" t="s">
        <v>923</v>
      </c>
      <c r="D9444" s="1" t="s">
        <v>837</v>
      </c>
      <c r="E9444" s="1">
        <v>11.2</v>
      </c>
    </row>
    <row r="9445" spans="1:5" x14ac:dyDescent="0.25">
      <c r="A9445" t="s">
        <v>834</v>
      </c>
      <c r="B9445" s="1" t="s">
        <v>1236</v>
      </c>
      <c r="C9445" s="291" t="s">
        <v>924</v>
      </c>
      <c r="D9445" s="1" t="s">
        <v>837</v>
      </c>
      <c r="E9445" s="1">
        <v>11.3</v>
      </c>
    </row>
    <row r="9446" spans="1:5" x14ac:dyDescent="0.25">
      <c r="A9446" t="s">
        <v>834</v>
      </c>
      <c r="B9446" s="1" t="s">
        <v>1236</v>
      </c>
      <c r="C9446" s="291" t="s">
        <v>925</v>
      </c>
      <c r="D9446" s="1" t="s">
        <v>837</v>
      </c>
      <c r="E9446" s="1">
        <v>10.199999999999999</v>
      </c>
    </row>
    <row r="9447" spans="1:5" x14ac:dyDescent="0.25">
      <c r="A9447" t="s">
        <v>834</v>
      </c>
      <c r="B9447" s="1" t="s">
        <v>1236</v>
      </c>
      <c r="C9447" s="291" t="s">
        <v>926</v>
      </c>
      <c r="D9447" s="1">
        <v>0</v>
      </c>
    </row>
    <row r="9448" spans="1:5" x14ac:dyDescent="0.25">
      <c r="A9448" t="s">
        <v>834</v>
      </c>
      <c r="B9448" s="1" t="s">
        <v>1236</v>
      </c>
      <c r="C9448" s="291" t="s">
        <v>928</v>
      </c>
      <c r="D9448" s="1">
        <v>0</v>
      </c>
    </row>
    <row r="9449" spans="1:5" x14ac:dyDescent="0.25">
      <c r="A9449" t="s">
        <v>834</v>
      </c>
      <c r="B9449" s="1" t="s">
        <v>1236</v>
      </c>
      <c r="C9449" s="291" t="s">
        <v>930</v>
      </c>
      <c r="D9449" s="1">
        <v>0</v>
      </c>
    </row>
    <row r="9450" spans="1:5" x14ac:dyDescent="0.25">
      <c r="A9450" t="s">
        <v>834</v>
      </c>
      <c r="B9450" s="1" t="s">
        <v>1236</v>
      </c>
      <c r="C9450" s="291" t="s">
        <v>935</v>
      </c>
      <c r="D9450" s="1" t="s">
        <v>837</v>
      </c>
      <c r="E9450" s="1">
        <v>13.3</v>
      </c>
    </row>
    <row r="9451" spans="1:5" x14ac:dyDescent="0.25">
      <c r="A9451" t="s">
        <v>834</v>
      </c>
      <c r="B9451" s="1" t="s">
        <v>1236</v>
      </c>
      <c r="C9451" s="291" t="s">
        <v>936</v>
      </c>
      <c r="D9451" s="1" t="s">
        <v>837</v>
      </c>
      <c r="E9451" s="1">
        <v>13.6</v>
      </c>
    </row>
    <row r="9452" spans="1:5" x14ac:dyDescent="0.25">
      <c r="A9452" t="s">
        <v>834</v>
      </c>
      <c r="B9452" s="1" t="s">
        <v>1236</v>
      </c>
      <c r="C9452" s="291" t="s">
        <v>937</v>
      </c>
      <c r="D9452" s="1" t="s">
        <v>837</v>
      </c>
      <c r="E9452" s="1">
        <v>12.7</v>
      </c>
    </row>
    <row r="9453" spans="1:5" x14ac:dyDescent="0.25">
      <c r="A9453" t="s">
        <v>834</v>
      </c>
      <c r="B9453" s="1" t="s">
        <v>1236</v>
      </c>
      <c r="C9453" s="291" t="s">
        <v>938</v>
      </c>
      <c r="D9453" s="1">
        <v>0</v>
      </c>
    </row>
    <row r="9454" spans="1:5" x14ac:dyDescent="0.25">
      <c r="A9454" t="s">
        <v>834</v>
      </c>
      <c r="B9454" s="1" t="s">
        <v>1236</v>
      </c>
      <c r="C9454" s="291" t="s">
        <v>940</v>
      </c>
      <c r="D9454" s="1">
        <v>0</v>
      </c>
    </row>
    <row r="9455" spans="1:5" x14ac:dyDescent="0.25">
      <c r="A9455" t="s">
        <v>834</v>
      </c>
      <c r="B9455" s="1" t="s">
        <v>1236</v>
      </c>
      <c r="C9455" s="291" t="s">
        <v>942</v>
      </c>
      <c r="D9455" s="1">
        <v>0</v>
      </c>
    </row>
    <row r="9456" spans="1:5" x14ac:dyDescent="0.25">
      <c r="A9456" t="s">
        <v>834</v>
      </c>
      <c r="B9456" s="1" t="s">
        <v>1236</v>
      </c>
      <c r="C9456" s="291" t="s">
        <v>947</v>
      </c>
      <c r="D9456" s="1" t="s">
        <v>837</v>
      </c>
      <c r="E9456" s="1">
        <v>21.1</v>
      </c>
    </row>
    <row r="9457" spans="1:5" x14ac:dyDescent="0.25">
      <c r="A9457" t="s">
        <v>834</v>
      </c>
      <c r="B9457" s="1" t="s">
        <v>1236</v>
      </c>
      <c r="C9457" s="291" t="s">
        <v>948</v>
      </c>
      <c r="D9457" s="1" t="s">
        <v>837</v>
      </c>
      <c r="E9457" s="1">
        <v>20.3</v>
      </c>
    </row>
    <row r="9458" spans="1:5" x14ac:dyDescent="0.25">
      <c r="A9458" t="s">
        <v>834</v>
      </c>
      <c r="B9458" s="1" t="s">
        <v>1236</v>
      </c>
      <c r="C9458" s="291" t="s">
        <v>949</v>
      </c>
      <c r="D9458" s="1" t="s">
        <v>837</v>
      </c>
      <c r="E9458" s="1">
        <v>19.7</v>
      </c>
    </row>
    <row r="9459" spans="1:5" x14ac:dyDescent="0.25">
      <c r="A9459" t="s">
        <v>834</v>
      </c>
      <c r="B9459" s="1" t="s">
        <v>1236</v>
      </c>
      <c r="C9459" s="291" t="s">
        <v>950</v>
      </c>
      <c r="D9459" s="1">
        <v>0</v>
      </c>
    </row>
    <row r="9460" spans="1:5" x14ac:dyDescent="0.25">
      <c r="A9460" t="s">
        <v>834</v>
      </c>
      <c r="B9460" s="1" t="s">
        <v>1236</v>
      </c>
      <c r="C9460" s="291" t="s">
        <v>952</v>
      </c>
      <c r="D9460" s="1">
        <v>0</v>
      </c>
    </row>
    <row r="9461" spans="1:5" x14ac:dyDescent="0.25">
      <c r="A9461" t="s">
        <v>834</v>
      </c>
      <c r="B9461" s="1" t="s">
        <v>1236</v>
      </c>
      <c r="C9461" s="291" t="s">
        <v>954</v>
      </c>
      <c r="D9461" s="1">
        <v>0</v>
      </c>
    </row>
    <row r="9462" spans="1:5" x14ac:dyDescent="0.25">
      <c r="A9462" t="s">
        <v>834</v>
      </c>
      <c r="B9462" s="1" t="s">
        <v>1236</v>
      </c>
      <c r="C9462" s="291" t="s">
        <v>959</v>
      </c>
      <c r="D9462" s="1" t="s">
        <v>837</v>
      </c>
      <c r="E9462" s="1">
        <v>25.1</v>
      </c>
    </row>
    <row r="9463" spans="1:5" x14ac:dyDescent="0.25">
      <c r="A9463" t="s">
        <v>834</v>
      </c>
      <c r="B9463" s="1" t="s">
        <v>1236</v>
      </c>
      <c r="C9463" s="291" t="s">
        <v>960</v>
      </c>
      <c r="D9463" s="1" t="s">
        <v>837</v>
      </c>
      <c r="E9463" s="1">
        <v>30</v>
      </c>
    </row>
    <row r="9464" spans="1:5" x14ac:dyDescent="0.25">
      <c r="A9464" t="s">
        <v>834</v>
      </c>
      <c r="B9464" s="1" t="s">
        <v>1236</v>
      </c>
      <c r="C9464" s="291" t="s">
        <v>961</v>
      </c>
      <c r="D9464" s="1" t="s">
        <v>837</v>
      </c>
      <c r="E9464" s="1">
        <v>29.9</v>
      </c>
    </row>
    <row r="9465" spans="1:5" x14ac:dyDescent="0.25">
      <c r="A9465" t="s">
        <v>834</v>
      </c>
      <c r="B9465" s="1" t="s">
        <v>1236</v>
      </c>
      <c r="C9465" s="291" t="s">
        <v>915</v>
      </c>
      <c r="D9465" s="1">
        <v>0</v>
      </c>
    </row>
    <row r="9466" spans="1:5" x14ac:dyDescent="0.25">
      <c r="A9466" t="s">
        <v>834</v>
      </c>
      <c r="B9466" s="1" t="s">
        <v>1236</v>
      </c>
      <c r="C9466" s="291" t="s">
        <v>917</v>
      </c>
      <c r="D9466" s="1">
        <v>0</v>
      </c>
    </row>
    <row r="9467" spans="1:5" x14ac:dyDescent="0.25">
      <c r="A9467" t="s">
        <v>834</v>
      </c>
      <c r="B9467" s="1" t="s">
        <v>1236</v>
      </c>
      <c r="C9467" s="291" t="s">
        <v>919</v>
      </c>
      <c r="D9467" s="1">
        <v>0</v>
      </c>
    </row>
    <row r="9468" spans="1:5" x14ac:dyDescent="0.25">
      <c r="A9468" t="s">
        <v>834</v>
      </c>
      <c r="B9468" s="1" t="s">
        <v>1236</v>
      </c>
      <c r="C9468" s="291" t="s">
        <v>920</v>
      </c>
      <c r="D9468" s="1" t="s">
        <v>837</v>
      </c>
      <c r="E9468" s="1">
        <v>10.8</v>
      </c>
    </row>
    <row r="9469" spans="1:5" x14ac:dyDescent="0.25">
      <c r="A9469" t="s">
        <v>834</v>
      </c>
      <c r="B9469" s="1" t="s">
        <v>1236</v>
      </c>
      <c r="C9469" s="291" t="s">
        <v>921</v>
      </c>
      <c r="D9469" s="1" t="s">
        <v>837</v>
      </c>
      <c r="E9469" s="1">
        <v>13.1</v>
      </c>
    </row>
    <row r="9470" spans="1:5" x14ac:dyDescent="0.25">
      <c r="A9470" t="s">
        <v>834</v>
      </c>
      <c r="B9470" s="1" t="s">
        <v>1236</v>
      </c>
      <c r="C9470" s="291" t="s">
        <v>922</v>
      </c>
      <c r="D9470" s="1" t="s">
        <v>837</v>
      </c>
      <c r="E9470" s="1">
        <v>13.3</v>
      </c>
    </row>
    <row r="9471" spans="1:5" x14ac:dyDescent="0.25">
      <c r="A9471" t="s">
        <v>834</v>
      </c>
      <c r="B9471" s="1" t="s">
        <v>1236</v>
      </c>
      <c r="C9471" s="291" t="s">
        <v>927</v>
      </c>
      <c r="D9471" s="1">
        <v>0</v>
      </c>
    </row>
    <row r="9472" spans="1:5" x14ac:dyDescent="0.25">
      <c r="A9472" t="s">
        <v>834</v>
      </c>
      <c r="B9472" s="1" t="s">
        <v>1236</v>
      </c>
      <c r="C9472" s="291" t="s">
        <v>929</v>
      </c>
      <c r="D9472" s="1">
        <v>0</v>
      </c>
    </row>
    <row r="9473" spans="1:5" x14ac:dyDescent="0.25">
      <c r="A9473" t="s">
        <v>834</v>
      </c>
      <c r="B9473" s="1" t="s">
        <v>1236</v>
      </c>
      <c r="C9473" s="291" t="s">
        <v>931</v>
      </c>
      <c r="D9473" s="1">
        <v>0</v>
      </c>
    </row>
    <row r="9474" spans="1:5" x14ac:dyDescent="0.25">
      <c r="A9474" t="s">
        <v>834</v>
      </c>
      <c r="B9474" s="1" t="s">
        <v>1236</v>
      </c>
      <c r="C9474" s="291" t="s">
        <v>932</v>
      </c>
      <c r="D9474" s="1" t="s">
        <v>837</v>
      </c>
      <c r="E9474" s="1">
        <v>13.5</v>
      </c>
    </row>
    <row r="9475" spans="1:5" x14ac:dyDescent="0.25">
      <c r="A9475" t="s">
        <v>834</v>
      </c>
      <c r="B9475" s="1" t="s">
        <v>1236</v>
      </c>
      <c r="C9475" s="291" t="s">
        <v>933</v>
      </c>
      <c r="D9475" s="1" t="s">
        <v>837</v>
      </c>
      <c r="E9475" s="1">
        <v>15.2</v>
      </c>
    </row>
    <row r="9476" spans="1:5" x14ac:dyDescent="0.25">
      <c r="A9476" t="s">
        <v>834</v>
      </c>
      <c r="B9476" s="1" t="s">
        <v>1236</v>
      </c>
      <c r="C9476" s="291" t="s">
        <v>934</v>
      </c>
      <c r="D9476" s="1" t="s">
        <v>837</v>
      </c>
      <c r="E9476" s="1">
        <v>14.8</v>
      </c>
    </row>
    <row r="9477" spans="1:5" x14ac:dyDescent="0.25">
      <c r="A9477" t="s">
        <v>834</v>
      </c>
      <c r="B9477" s="1" t="s">
        <v>1236</v>
      </c>
      <c r="C9477" s="291" t="s">
        <v>939</v>
      </c>
      <c r="D9477" s="1">
        <v>0</v>
      </c>
    </row>
    <row r="9478" spans="1:5" x14ac:dyDescent="0.25">
      <c r="A9478" t="s">
        <v>834</v>
      </c>
      <c r="B9478" s="1" t="s">
        <v>1236</v>
      </c>
      <c r="C9478" s="291" t="s">
        <v>941</v>
      </c>
      <c r="D9478" s="1">
        <v>0</v>
      </c>
    </row>
    <row r="9479" spans="1:5" x14ac:dyDescent="0.25">
      <c r="A9479" t="s">
        <v>834</v>
      </c>
      <c r="B9479" s="1" t="s">
        <v>1236</v>
      </c>
      <c r="C9479" s="291" t="s">
        <v>943</v>
      </c>
      <c r="D9479" s="1">
        <v>0</v>
      </c>
    </row>
    <row r="9480" spans="1:5" x14ac:dyDescent="0.25">
      <c r="A9480" t="s">
        <v>834</v>
      </c>
      <c r="B9480" s="1" t="s">
        <v>1236</v>
      </c>
      <c r="C9480" s="291" t="s">
        <v>944</v>
      </c>
      <c r="D9480" s="1" t="s">
        <v>837</v>
      </c>
      <c r="E9480" s="1">
        <v>21.1</v>
      </c>
    </row>
    <row r="9481" spans="1:5" x14ac:dyDescent="0.25">
      <c r="A9481" t="s">
        <v>834</v>
      </c>
      <c r="B9481" s="1" t="s">
        <v>1236</v>
      </c>
      <c r="C9481" s="291" t="s">
        <v>945</v>
      </c>
      <c r="D9481" s="1" t="s">
        <v>837</v>
      </c>
      <c r="E9481" s="1">
        <v>22</v>
      </c>
    </row>
    <row r="9482" spans="1:5" x14ac:dyDescent="0.25">
      <c r="A9482" t="s">
        <v>834</v>
      </c>
      <c r="B9482" s="1" t="s">
        <v>1236</v>
      </c>
      <c r="C9482" s="291" t="s">
        <v>946</v>
      </c>
      <c r="D9482" s="1" t="s">
        <v>837</v>
      </c>
      <c r="E9482" s="1">
        <v>22.9</v>
      </c>
    </row>
    <row r="9483" spans="1:5" x14ac:dyDescent="0.25">
      <c r="A9483" t="s">
        <v>834</v>
      </c>
      <c r="B9483" s="1" t="s">
        <v>1236</v>
      </c>
      <c r="C9483" s="291" t="s">
        <v>951</v>
      </c>
      <c r="D9483" s="1">
        <v>0</v>
      </c>
    </row>
    <row r="9484" spans="1:5" x14ac:dyDescent="0.25">
      <c r="A9484" t="s">
        <v>834</v>
      </c>
      <c r="B9484" s="1" t="s">
        <v>1236</v>
      </c>
      <c r="C9484" s="291" t="s">
        <v>953</v>
      </c>
      <c r="D9484" s="1">
        <v>0</v>
      </c>
    </row>
    <row r="9485" spans="1:5" x14ac:dyDescent="0.25">
      <c r="A9485" t="s">
        <v>834</v>
      </c>
      <c r="B9485" s="1" t="s">
        <v>1236</v>
      </c>
      <c r="C9485" s="291" t="s">
        <v>955</v>
      </c>
      <c r="D9485" s="1">
        <v>0</v>
      </c>
    </row>
    <row r="9486" spans="1:5" x14ac:dyDescent="0.25">
      <c r="A9486" t="s">
        <v>834</v>
      </c>
      <c r="B9486" s="1" t="s">
        <v>1236</v>
      </c>
      <c r="C9486" s="291" t="s">
        <v>956</v>
      </c>
      <c r="D9486" s="1" t="s">
        <v>837</v>
      </c>
      <c r="E9486" s="1">
        <v>32.5</v>
      </c>
    </row>
    <row r="9487" spans="1:5" x14ac:dyDescent="0.25">
      <c r="A9487" t="s">
        <v>834</v>
      </c>
      <c r="B9487" s="1" t="s">
        <v>1236</v>
      </c>
      <c r="C9487" s="291" t="s">
        <v>957</v>
      </c>
      <c r="D9487" s="1" t="s">
        <v>837</v>
      </c>
      <c r="E9487" s="1">
        <v>33.299999999999997</v>
      </c>
    </row>
    <row r="9488" spans="1:5" x14ac:dyDescent="0.25">
      <c r="A9488" t="s">
        <v>834</v>
      </c>
      <c r="B9488" s="1" t="s">
        <v>1236</v>
      </c>
      <c r="C9488" s="291" t="s">
        <v>958</v>
      </c>
      <c r="D9488" s="1" t="s">
        <v>837</v>
      </c>
      <c r="E9488" s="1">
        <v>32.1</v>
      </c>
    </row>
    <row r="9489" spans="1:5" x14ac:dyDescent="0.25">
      <c r="A9489" t="s">
        <v>834</v>
      </c>
      <c r="B9489" s="1" t="s">
        <v>1237</v>
      </c>
      <c r="C9489" s="291" t="s">
        <v>996</v>
      </c>
      <c r="D9489" s="1" t="s">
        <v>837</v>
      </c>
      <c r="E9489" s="1">
        <v>22.3</v>
      </c>
    </row>
    <row r="9490" spans="1:5" x14ac:dyDescent="0.25">
      <c r="A9490" t="s">
        <v>834</v>
      </c>
      <c r="B9490" s="1" t="s">
        <v>1237</v>
      </c>
      <c r="C9490" s="291" t="s">
        <v>997</v>
      </c>
      <c r="D9490" s="1" t="s">
        <v>837</v>
      </c>
      <c r="E9490" s="1">
        <v>28.4</v>
      </c>
    </row>
    <row r="9491" spans="1:5" x14ac:dyDescent="0.25">
      <c r="A9491" t="s">
        <v>834</v>
      </c>
      <c r="B9491" s="1" t="s">
        <v>1237</v>
      </c>
      <c r="C9491" s="291" t="s">
        <v>998</v>
      </c>
      <c r="D9491" s="1" t="s">
        <v>837</v>
      </c>
      <c r="E9491" s="1">
        <v>33.4</v>
      </c>
    </row>
    <row r="9492" spans="1:5" x14ac:dyDescent="0.25">
      <c r="A9492" t="s">
        <v>834</v>
      </c>
      <c r="B9492" s="1" t="s">
        <v>1237</v>
      </c>
      <c r="C9492" s="291" t="s">
        <v>999</v>
      </c>
      <c r="D9492" s="1" t="s">
        <v>837</v>
      </c>
      <c r="E9492" s="1">
        <v>42.1</v>
      </c>
    </row>
    <row r="9493" spans="1:5" x14ac:dyDescent="0.25">
      <c r="A9493" t="s">
        <v>834</v>
      </c>
      <c r="B9493" s="1" t="s">
        <v>1237</v>
      </c>
      <c r="C9493" s="291" t="s">
        <v>1197</v>
      </c>
      <c r="D9493" s="1" t="s">
        <v>837</v>
      </c>
      <c r="E9493" s="1">
        <v>21.5</v>
      </c>
    </row>
    <row r="9494" spans="1:5" x14ac:dyDescent="0.25">
      <c r="A9494" t="s">
        <v>834</v>
      </c>
      <c r="B9494" s="1" t="s">
        <v>1237</v>
      </c>
      <c r="C9494" s="291" t="s">
        <v>1198</v>
      </c>
      <c r="D9494" s="1" t="s">
        <v>837</v>
      </c>
      <c r="E9494" s="1">
        <v>25.4</v>
      </c>
    </row>
    <row r="9495" spans="1:5" x14ac:dyDescent="0.25">
      <c r="A9495" t="s">
        <v>834</v>
      </c>
      <c r="B9495" s="1" t="s">
        <v>1237</v>
      </c>
      <c r="C9495" s="291" t="s">
        <v>1199</v>
      </c>
      <c r="D9495" s="1" t="s">
        <v>837</v>
      </c>
      <c r="E9495" s="1">
        <v>31.6</v>
      </c>
    </row>
    <row r="9496" spans="1:5" x14ac:dyDescent="0.25">
      <c r="A9496" t="s">
        <v>834</v>
      </c>
      <c r="B9496" s="1" t="s">
        <v>1237</v>
      </c>
      <c r="C9496" s="291" t="s">
        <v>1200</v>
      </c>
      <c r="D9496" s="1" t="s">
        <v>837</v>
      </c>
      <c r="E9496" s="1">
        <v>42.5</v>
      </c>
    </row>
    <row r="9497" spans="1:5" x14ac:dyDescent="0.25">
      <c r="A9497" t="s">
        <v>834</v>
      </c>
      <c r="B9497" s="1" t="s">
        <v>1237</v>
      </c>
      <c r="C9497" s="291" t="s">
        <v>926</v>
      </c>
      <c r="D9497" s="1">
        <v>0</v>
      </c>
    </row>
    <row r="9498" spans="1:5" x14ac:dyDescent="0.25">
      <c r="A9498" t="s">
        <v>834</v>
      </c>
      <c r="B9498" s="1" t="s">
        <v>1237</v>
      </c>
      <c r="C9498" s="291" t="s">
        <v>928</v>
      </c>
      <c r="D9498" s="1">
        <v>0</v>
      </c>
    </row>
    <row r="9499" spans="1:5" x14ac:dyDescent="0.25">
      <c r="A9499" t="s">
        <v>834</v>
      </c>
      <c r="B9499" s="1" t="s">
        <v>1237</v>
      </c>
      <c r="C9499" s="291" t="s">
        <v>930</v>
      </c>
      <c r="D9499" s="1">
        <v>0</v>
      </c>
    </row>
    <row r="9500" spans="1:5" x14ac:dyDescent="0.25">
      <c r="A9500" t="s">
        <v>834</v>
      </c>
      <c r="B9500" s="1" t="s">
        <v>1237</v>
      </c>
      <c r="C9500" s="291" t="s">
        <v>935</v>
      </c>
      <c r="D9500" s="1" t="s">
        <v>837</v>
      </c>
      <c r="E9500" s="1">
        <v>27.8</v>
      </c>
    </row>
    <row r="9501" spans="1:5" x14ac:dyDescent="0.25">
      <c r="A9501" t="s">
        <v>834</v>
      </c>
      <c r="B9501" s="1" t="s">
        <v>1237</v>
      </c>
      <c r="C9501" s="291" t="s">
        <v>936</v>
      </c>
      <c r="D9501" s="1" t="s">
        <v>837</v>
      </c>
      <c r="E9501" s="1">
        <v>26.8</v>
      </c>
    </row>
    <row r="9502" spans="1:5" x14ac:dyDescent="0.25">
      <c r="A9502" t="s">
        <v>834</v>
      </c>
      <c r="B9502" s="1" t="s">
        <v>1237</v>
      </c>
      <c r="C9502" s="291" t="s">
        <v>937</v>
      </c>
      <c r="D9502" s="1" t="s">
        <v>837</v>
      </c>
      <c r="E9502" s="1">
        <v>27.7</v>
      </c>
    </row>
    <row r="9503" spans="1:5" x14ac:dyDescent="0.25">
      <c r="A9503" t="s">
        <v>834</v>
      </c>
      <c r="B9503" s="1" t="s">
        <v>1237</v>
      </c>
      <c r="C9503" s="291" t="s">
        <v>938</v>
      </c>
      <c r="D9503" s="1">
        <v>0</v>
      </c>
    </row>
    <row r="9504" spans="1:5" x14ac:dyDescent="0.25">
      <c r="A9504" t="s">
        <v>834</v>
      </c>
      <c r="B9504" s="1" t="s">
        <v>1237</v>
      </c>
      <c r="C9504" s="291" t="s">
        <v>940</v>
      </c>
      <c r="D9504" s="1">
        <v>0</v>
      </c>
    </row>
    <row r="9505" spans="1:5" x14ac:dyDescent="0.25">
      <c r="A9505" t="s">
        <v>834</v>
      </c>
      <c r="B9505" s="1" t="s">
        <v>1237</v>
      </c>
      <c r="C9505" s="291" t="s">
        <v>942</v>
      </c>
      <c r="D9505" s="1">
        <v>0</v>
      </c>
    </row>
    <row r="9506" spans="1:5" x14ac:dyDescent="0.25">
      <c r="A9506" t="s">
        <v>834</v>
      </c>
      <c r="B9506" s="1" t="s">
        <v>1237</v>
      </c>
      <c r="C9506" s="291" t="s">
        <v>947</v>
      </c>
      <c r="D9506" s="1" t="s">
        <v>837</v>
      </c>
      <c r="E9506" s="1">
        <v>46.3</v>
      </c>
    </row>
    <row r="9507" spans="1:5" x14ac:dyDescent="0.25">
      <c r="A9507" t="s">
        <v>834</v>
      </c>
      <c r="B9507" s="1" t="s">
        <v>1237</v>
      </c>
      <c r="C9507" s="291" t="s">
        <v>948</v>
      </c>
      <c r="D9507" s="1" t="s">
        <v>837</v>
      </c>
      <c r="E9507" s="1">
        <v>48.6</v>
      </c>
    </row>
    <row r="9508" spans="1:5" x14ac:dyDescent="0.25">
      <c r="A9508" t="s">
        <v>834</v>
      </c>
      <c r="B9508" s="1" t="s">
        <v>1237</v>
      </c>
      <c r="C9508" s="291" t="s">
        <v>949</v>
      </c>
      <c r="D9508" s="1" t="s">
        <v>837</v>
      </c>
      <c r="E9508" s="1">
        <v>45.2</v>
      </c>
    </row>
    <row r="9509" spans="1:5" x14ac:dyDescent="0.25">
      <c r="A9509" t="s">
        <v>834</v>
      </c>
      <c r="B9509" s="1" t="s">
        <v>1237</v>
      </c>
      <c r="C9509" s="291" t="s">
        <v>950</v>
      </c>
      <c r="D9509" s="1">
        <v>0</v>
      </c>
    </row>
    <row r="9510" spans="1:5" x14ac:dyDescent="0.25">
      <c r="A9510" t="s">
        <v>834</v>
      </c>
      <c r="B9510" s="1" t="s">
        <v>1237</v>
      </c>
      <c r="C9510" s="291" t="s">
        <v>952</v>
      </c>
      <c r="D9510" s="1">
        <v>0</v>
      </c>
    </row>
    <row r="9511" spans="1:5" x14ac:dyDescent="0.25">
      <c r="A9511" t="s">
        <v>834</v>
      </c>
      <c r="B9511" s="1" t="s">
        <v>1237</v>
      </c>
      <c r="C9511" s="291" t="s">
        <v>954</v>
      </c>
      <c r="D9511" s="1">
        <v>0</v>
      </c>
    </row>
    <row r="9512" spans="1:5" x14ac:dyDescent="0.25">
      <c r="A9512" t="s">
        <v>834</v>
      </c>
      <c r="B9512" s="1" t="s">
        <v>1237</v>
      </c>
      <c r="C9512" s="291" t="s">
        <v>959</v>
      </c>
      <c r="D9512" s="1" t="s">
        <v>837</v>
      </c>
      <c r="E9512" s="1">
        <v>61</v>
      </c>
    </row>
    <row r="9513" spans="1:5" x14ac:dyDescent="0.25">
      <c r="A9513" t="s">
        <v>834</v>
      </c>
      <c r="B9513" s="1" t="s">
        <v>1237</v>
      </c>
      <c r="C9513" s="291" t="s">
        <v>960</v>
      </c>
      <c r="D9513" s="1" t="s">
        <v>837</v>
      </c>
      <c r="E9513" s="1">
        <v>70.900000000000006</v>
      </c>
    </row>
    <row r="9514" spans="1:5" x14ac:dyDescent="0.25">
      <c r="A9514" t="s">
        <v>834</v>
      </c>
      <c r="B9514" s="1" t="s">
        <v>1237</v>
      </c>
      <c r="C9514" s="291" t="s">
        <v>961</v>
      </c>
      <c r="D9514" s="1" t="s">
        <v>837</v>
      </c>
      <c r="E9514" s="1">
        <v>66.7</v>
      </c>
    </row>
    <row r="9515" spans="1:5" x14ac:dyDescent="0.25">
      <c r="A9515" t="s">
        <v>834</v>
      </c>
      <c r="B9515" s="1" t="s">
        <v>1237</v>
      </c>
      <c r="C9515" s="291" t="s">
        <v>927</v>
      </c>
      <c r="D9515" s="1">
        <v>0</v>
      </c>
    </row>
    <row r="9516" spans="1:5" x14ac:dyDescent="0.25">
      <c r="A9516" t="s">
        <v>834</v>
      </c>
      <c r="B9516" s="1" t="s">
        <v>1237</v>
      </c>
      <c r="C9516" s="291" t="s">
        <v>929</v>
      </c>
      <c r="D9516" s="1">
        <v>0</v>
      </c>
    </row>
    <row r="9517" spans="1:5" x14ac:dyDescent="0.25">
      <c r="A9517" t="s">
        <v>834</v>
      </c>
      <c r="B9517" s="1" t="s">
        <v>1237</v>
      </c>
      <c r="C9517" s="291" t="s">
        <v>931</v>
      </c>
      <c r="D9517" s="1">
        <v>0</v>
      </c>
    </row>
    <row r="9518" spans="1:5" x14ac:dyDescent="0.25">
      <c r="A9518" t="s">
        <v>834</v>
      </c>
      <c r="B9518" s="1" t="s">
        <v>1237</v>
      </c>
      <c r="C9518" s="291" t="s">
        <v>932</v>
      </c>
      <c r="D9518" s="1" t="s">
        <v>837</v>
      </c>
      <c r="E9518" s="1">
        <v>11.5</v>
      </c>
    </row>
    <row r="9519" spans="1:5" x14ac:dyDescent="0.25">
      <c r="A9519" t="s">
        <v>834</v>
      </c>
      <c r="B9519" s="1" t="s">
        <v>1237</v>
      </c>
      <c r="C9519" s="291" t="s">
        <v>933</v>
      </c>
      <c r="D9519" s="1" t="s">
        <v>837</v>
      </c>
      <c r="E9519" s="1">
        <v>10.8</v>
      </c>
    </row>
    <row r="9520" spans="1:5" x14ac:dyDescent="0.25">
      <c r="A9520" t="s">
        <v>834</v>
      </c>
      <c r="B9520" s="1" t="s">
        <v>1237</v>
      </c>
      <c r="C9520" s="291" t="s">
        <v>934</v>
      </c>
      <c r="D9520" s="1" t="s">
        <v>837</v>
      </c>
      <c r="E9520" s="1">
        <v>11.6</v>
      </c>
    </row>
    <row r="9521" spans="1:5" x14ac:dyDescent="0.25">
      <c r="A9521" t="s">
        <v>834</v>
      </c>
      <c r="B9521" s="1" t="s">
        <v>1237</v>
      </c>
      <c r="C9521" s="291" t="s">
        <v>939</v>
      </c>
      <c r="D9521" s="1">
        <v>0</v>
      </c>
    </row>
    <row r="9522" spans="1:5" x14ac:dyDescent="0.25">
      <c r="A9522" t="s">
        <v>834</v>
      </c>
      <c r="B9522" s="1" t="s">
        <v>1237</v>
      </c>
      <c r="C9522" s="291" t="s">
        <v>941</v>
      </c>
      <c r="D9522" s="1">
        <v>0</v>
      </c>
    </row>
    <row r="9523" spans="1:5" x14ac:dyDescent="0.25">
      <c r="A9523" t="s">
        <v>834</v>
      </c>
      <c r="B9523" s="1" t="s">
        <v>1237</v>
      </c>
      <c r="C9523" s="291" t="s">
        <v>943</v>
      </c>
      <c r="D9523" s="1">
        <v>0</v>
      </c>
    </row>
    <row r="9524" spans="1:5" x14ac:dyDescent="0.25">
      <c r="A9524" t="s">
        <v>834</v>
      </c>
      <c r="B9524" s="1" t="s">
        <v>1237</v>
      </c>
      <c r="C9524" s="291" t="s">
        <v>944</v>
      </c>
      <c r="D9524" s="1" t="s">
        <v>837</v>
      </c>
      <c r="E9524" s="1">
        <v>18.7</v>
      </c>
    </row>
    <row r="9525" spans="1:5" x14ac:dyDescent="0.25">
      <c r="A9525" t="s">
        <v>834</v>
      </c>
      <c r="B9525" s="1" t="s">
        <v>1237</v>
      </c>
      <c r="C9525" s="291" t="s">
        <v>945</v>
      </c>
      <c r="D9525" s="1" t="s">
        <v>837</v>
      </c>
      <c r="E9525" s="1">
        <v>18.600000000000001</v>
      </c>
    </row>
    <row r="9526" spans="1:5" x14ac:dyDescent="0.25">
      <c r="A9526" t="s">
        <v>834</v>
      </c>
      <c r="B9526" s="1" t="s">
        <v>1237</v>
      </c>
      <c r="C9526" s="291" t="s">
        <v>946</v>
      </c>
      <c r="D9526" s="1" t="s">
        <v>837</v>
      </c>
      <c r="E9526" s="1">
        <v>17.899999999999999</v>
      </c>
    </row>
    <row r="9527" spans="1:5" x14ac:dyDescent="0.25">
      <c r="A9527" t="s">
        <v>834</v>
      </c>
      <c r="B9527" s="1" t="s">
        <v>1237</v>
      </c>
      <c r="C9527" s="291" t="s">
        <v>951</v>
      </c>
      <c r="D9527" s="1">
        <v>0</v>
      </c>
    </row>
    <row r="9528" spans="1:5" x14ac:dyDescent="0.25">
      <c r="A9528" t="s">
        <v>834</v>
      </c>
      <c r="B9528" s="1" t="s">
        <v>1237</v>
      </c>
      <c r="C9528" s="291" t="s">
        <v>953</v>
      </c>
      <c r="D9528" s="1">
        <v>0</v>
      </c>
    </row>
    <row r="9529" spans="1:5" x14ac:dyDescent="0.25">
      <c r="A9529" t="s">
        <v>834</v>
      </c>
      <c r="B9529" s="1" t="s">
        <v>1237</v>
      </c>
      <c r="C9529" s="291" t="s">
        <v>955</v>
      </c>
      <c r="D9529" s="1">
        <v>0</v>
      </c>
    </row>
    <row r="9530" spans="1:5" x14ac:dyDescent="0.25">
      <c r="A9530" t="s">
        <v>834</v>
      </c>
      <c r="B9530" s="1" t="s">
        <v>1237</v>
      </c>
      <c r="C9530" s="291" t="s">
        <v>956</v>
      </c>
      <c r="D9530" s="1" t="s">
        <v>837</v>
      </c>
      <c r="E9530" s="1">
        <v>30</v>
      </c>
    </row>
    <row r="9531" spans="1:5" x14ac:dyDescent="0.25">
      <c r="A9531" t="s">
        <v>834</v>
      </c>
      <c r="B9531" s="1" t="s">
        <v>1237</v>
      </c>
      <c r="C9531" s="291" t="s">
        <v>957</v>
      </c>
      <c r="D9531" s="1" t="s">
        <v>837</v>
      </c>
      <c r="E9531" s="1">
        <v>29.5</v>
      </c>
    </row>
    <row r="9532" spans="1:5" x14ac:dyDescent="0.25">
      <c r="A9532" t="s">
        <v>834</v>
      </c>
      <c r="B9532" s="1" t="s">
        <v>1237</v>
      </c>
      <c r="C9532" s="291" t="s">
        <v>958</v>
      </c>
      <c r="D9532" s="1" t="s">
        <v>837</v>
      </c>
      <c r="E9532" s="1">
        <v>24.8</v>
      </c>
    </row>
    <row r="9533" spans="1:5" x14ac:dyDescent="0.25">
      <c r="A9533" t="s">
        <v>834</v>
      </c>
      <c r="B9533" s="1" t="s">
        <v>1238</v>
      </c>
      <c r="C9533" s="291" t="s">
        <v>998</v>
      </c>
      <c r="D9533" s="1" t="s">
        <v>837</v>
      </c>
      <c r="E9533" s="1">
        <v>33.4</v>
      </c>
    </row>
    <row r="9534" spans="1:5" x14ac:dyDescent="0.25">
      <c r="A9534" t="s">
        <v>834</v>
      </c>
      <c r="B9534" s="1" t="s">
        <v>1238</v>
      </c>
      <c r="C9534" s="291" t="s">
        <v>999</v>
      </c>
      <c r="D9534" s="1" t="s">
        <v>837</v>
      </c>
      <c r="E9534" s="1">
        <v>42.1</v>
      </c>
    </row>
    <row r="9535" spans="1:5" x14ac:dyDescent="0.25">
      <c r="A9535" t="s">
        <v>834</v>
      </c>
      <c r="B9535" s="1" t="s">
        <v>1238</v>
      </c>
      <c r="C9535" s="291" t="s">
        <v>1199</v>
      </c>
      <c r="D9535" s="1" t="s">
        <v>837</v>
      </c>
      <c r="E9535" s="1">
        <v>31.6</v>
      </c>
    </row>
    <row r="9536" spans="1:5" x14ac:dyDescent="0.25">
      <c r="A9536" t="s">
        <v>834</v>
      </c>
      <c r="B9536" s="1" t="s">
        <v>1238</v>
      </c>
      <c r="C9536" s="291" t="s">
        <v>1200</v>
      </c>
      <c r="D9536" s="1" t="s">
        <v>837</v>
      </c>
      <c r="E9536" s="1">
        <v>42.5</v>
      </c>
    </row>
    <row r="9537" spans="1:5" x14ac:dyDescent="0.25">
      <c r="A9537" t="s">
        <v>834</v>
      </c>
      <c r="B9537" s="1" t="s">
        <v>1238</v>
      </c>
      <c r="C9537" s="291" t="s">
        <v>950</v>
      </c>
      <c r="D9537" s="1">
        <v>0</v>
      </c>
    </row>
    <row r="9538" spans="1:5" x14ac:dyDescent="0.25">
      <c r="A9538" t="s">
        <v>834</v>
      </c>
      <c r="B9538" s="1" t="s">
        <v>1238</v>
      </c>
      <c r="C9538" s="291" t="s">
        <v>952</v>
      </c>
      <c r="D9538" s="1">
        <v>0</v>
      </c>
    </row>
    <row r="9539" spans="1:5" x14ac:dyDescent="0.25">
      <c r="A9539" t="s">
        <v>834</v>
      </c>
      <c r="B9539" s="1" t="s">
        <v>1238</v>
      </c>
      <c r="C9539" s="291" t="s">
        <v>954</v>
      </c>
      <c r="D9539" s="1">
        <v>0</v>
      </c>
    </row>
    <row r="9540" spans="1:5" x14ac:dyDescent="0.25">
      <c r="A9540" t="s">
        <v>834</v>
      </c>
      <c r="B9540" s="1" t="s">
        <v>1238</v>
      </c>
      <c r="C9540" s="291" t="s">
        <v>959</v>
      </c>
      <c r="D9540" s="1" t="s">
        <v>837</v>
      </c>
      <c r="E9540" s="1">
        <v>70.599999999999994</v>
      </c>
    </row>
    <row r="9541" spans="1:5" x14ac:dyDescent="0.25">
      <c r="A9541" t="s">
        <v>834</v>
      </c>
      <c r="B9541" s="1" t="s">
        <v>1238</v>
      </c>
      <c r="C9541" s="291" t="s">
        <v>960</v>
      </c>
      <c r="D9541" s="1" t="s">
        <v>837</v>
      </c>
      <c r="E9541" s="1">
        <v>92.6</v>
      </c>
    </row>
    <row r="9542" spans="1:5" x14ac:dyDescent="0.25">
      <c r="A9542" t="s">
        <v>834</v>
      </c>
      <c r="B9542" s="1" t="s">
        <v>1238</v>
      </c>
      <c r="C9542" s="291" t="s">
        <v>961</v>
      </c>
      <c r="D9542" s="1" t="s">
        <v>837</v>
      </c>
      <c r="E9542" s="1">
        <v>78.8</v>
      </c>
    </row>
    <row r="9543" spans="1:5" x14ac:dyDescent="0.25">
      <c r="A9543" t="s">
        <v>834</v>
      </c>
      <c r="B9543" s="1" t="s">
        <v>1238</v>
      </c>
      <c r="C9543" s="291" t="s">
        <v>951</v>
      </c>
      <c r="D9543" s="1">
        <v>0</v>
      </c>
    </row>
    <row r="9544" spans="1:5" x14ac:dyDescent="0.25">
      <c r="A9544" t="s">
        <v>834</v>
      </c>
      <c r="B9544" s="1" t="s">
        <v>1238</v>
      </c>
      <c r="C9544" s="291" t="s">
        <v>953</v>
      </c>
      <c r="D9544" s="1">
        <v>0</v>
      </c>
    </row>
    <row r="9545" spans="1:5" x14ac:dyDescent="0.25">
      <c r="A9545" t="s">
        <v>834</v>
      </c>
      <c r="B9545" s="1" t="s">
        <v>1238</v>
      </c>
      <c r="C9545" s="291" t="s">
        <v>955</v>
      </c>
      <c r="D9545" s="1">
        <v>0</v>
      </c>
    </row>
    <row r="9546" spans="1:5" x14ac:dyDescent="0.25">
      <c r="A9546" t="s">
        <v>834</v>
      </c>
      <c r="B9546" s="1" t="s">
        <v>1239</v>
      </c>
      <c r="C9546" s="291">
        <v>100</v>
      </c>
      <c r="D9546" s="1">
        <v>2</v>
      </c>
      <c r="E9546" s="1">
        <v>0.7</v>
      </c>
    </row>
    <row r="9547" spans="1:5" x14ac:dyDescent="0.25">
      <c r="A9547" t="s">
        <v>834</v>
      </c>
      <c r="B9547" s="1" t="s">
        <v>1239</v>
      </c>
      <c r="C9547" s="291">
        <v>100</v>
      </c>
      <c r="D9547" s="1">
        <v>3</v>
      </c>
      <c r="E9547" s="1">
        <v>0.95</v>
      </c>
    </row>
    <row r="9548" spans="1:5" x14ac:dyDescent="0.25">
      <c r="A9548" t="s">
        <v>834</v>
      </c>
      <c r="B9548" s="1" t="s">
        <v>1239</v>
      </c>
      <c r="C9548" s="291">
        <v>100</v>
      </c>
      <c r="D9548" s="1">
        <v>4</v>
      </c>
      <c r="E9548" s="1">
        <v>1.2</v>
      </c>
    </row>
    <row r="9549" spans="1:5" x14ac:dyDescent="0.25">
      <c r="A9549" t="s">
        <v>834</v>
      </c>
      <c r="B9549" s="1" t="s">
        <v>1239</v>
      </c>
      <c r="C9549" s="291">
        <v>100</v>
      </c>
      <c r="D9549" s="1">
        <v>5</v>
      </c>
      <c r="E9549" s="1">
        <v>1.45</v>
      </c>
    </row>
    <row r="9550" spans="1:5" x14ac:dyDescent="0.25">
      <c r="A9550" t="s">
        <v>834</v>
      </c>
      <c r="B9550" s="1" t="s">
        <v>1239</v>
      </c>
      <c r="C9550" s="291">
        <v>100</v>
      </c>
      <c r="D9550" s="1">
        <v>6</v>
      </c>
      <c r="E9550" s="1">
        <v>1.7</v>
      </c>
    </row>
    <row r="9551" spans="1:5" x14ac:dyDescent="0.25">
      <c r="A9551" t="s">
        <v>834</v>
      </c>
      <c r="B9551" s="1" t="s">
        <v>1239</v>
      </c>
      <c r="C9551" s="291">
        <v>100</v>
      </c>
      <c r="D9551" s="1">
        <v>7</v>
      </c>
      <c r="E9551" s="1">
        <v>1.95</v>
      </c>
    </row>
    <row r="9552" spans="1:5" x14ac:dyDescent="0.25">
      <c r="A9552" t="s">
        <v>834</v>
      </c>
      <c r="B9552" s="1" t="s">
        <v>1239</v>
      </c>
      <c r="C9552" s="291">
        <v>100</v>
      </c>
      <c r="D9552" s="1">
        <v>8</v>
      </c>
      <c r="E9552" s="1">
        <v>2.2999999999999998</v>
      </c>
    </row>
    <row r="9553" spans="1:5" x14ac:dyDescent="0.25">
      <c r="A9553" t="s">
        <v>834</v>
      </c>
      <c r="B9553" s="1" t="s">
        <v>1239</v>
      </c>
      <c r="C9553" s="291">
        <v>100</v>
      </c>
      <c r="D9553" s="1">
        <v>9</v>
      </c>
      <c r="E9553" s="1">
        <v>2.5</v>
      </c>
    </row>
    <row r="9554" spans="1:5" x14ac:dyDescent="0.25">
      <c r="A9554" t="s">
        <v>834</v>
      </c>
      <c r="B9554" s="1" t="s">
        <v>1239</v>
      </c>
      <c r="C9554" s="291">
        <v>100</v>
      </c>
      <c r="D9554" s="1">
        <v>10</v>
      </c>
      <c r="E9554" s="1">
        <v>2.7</v>
      </c>
    </row>
    <row r="9555" spans="1:5" x14ac:dyDescent="0.25">
      <c r="A9555" t="s">
        <v>834</v>
      </c>
      <c r="B9555" s="1" t="s">
        <v>1239</v>
      </c>
      <c r="C9555" s="291">
        <v>100</v>
      </c>
      <c r="D9555" s="1">
        <v>11</v>
      </c>
      <c r="E9555" s="1">
        <v>2.9</v>
      </c>
    </row>
    <row r="9556" spans="1:5" x14ac:dyDescent="0.25">
      <c r="A9556" t="s">
        <v>834</v>
      </c>
      <c r="B9556" s="1" t="s">
        <v>1239</v>
      </c>
      <c r="C9556" s="291">
        <v>100</v>
      </c>
      <c r="D9556" s="1">
        <v>12</v>
      </c>
      <c r="E9556" s="1">
        <v>3.1</v>
      </c>
    </row>
    <row r="9557" spans="1:5" x14ac:dyDescent="0.25">
      <c r="A9557" t="s">
        <v>834</v>
      </c>
      <c r="B9557" s="1" t="s">
        <v>1239</v>
      </c>
      <c r="C9557" s="291">
        <v>100</v>
      </c>
      <c r="D9557" s="1">
        <v>13</v>
      </c>
      <c r="E9557" s="1">
        <v>3.35</v>
      </c>
    </row>
    <row r="9558" spans="1:5" x14ac:dyDescent="0.25">
      <c r="A9558" t="s">
        <v>834</v>
      </c>
      <c r="B9558" s="1" t="s">
        <v>1239</v>
      </c>
      <c r="C9558" s="291">
        <v>100</v>
      </c>
      <c r="D9558" s="1">
        <v>14</v>
      </c>
      <c r="E9558" s="1">
        <v>3.6</v>
      </c>
    </row>
    <row r="9559" spans="1:5" x14ac:dyDescent="0.25">
      <c r="A9559" t="s">
        <v>834</v>
      </c>
      <c r="B9559" s="1" t="s">
        <v>1239</v>
      </c>
      <c r="C9559" s="291">
        <v>125</v>
      </c>
      <c r="D9559" s="1">
        <v>2</v>
      </c>
      <c r="E9559" s="1">
        <v>0.7</v>
      </c>
    </row>
    <row r="9560" spans="1:5" x14ac:dyDescent="0.25">
      <c r="A9560" t="s">
        <v>834</v>
      </c>
      <c r="B9560" s="1" t="s">
        <v>1239</v>
      </c>
      <c r="C9560" s="291">
        <v>125</v>
      </c>
      <c r="D9560" s="1">
        <v>3</v>
      </c>
      <c r="E9560" s="1">
        <v>0.95</v>
      </c>
    </row>
    <row r="9561" spans="1:5" x14ac:dyDescent="0.25">
      <c r="A9561" t="s">
        <v>834</v>
      </c>
      <c r="B9561" s="1" t="s">
        <v>1239</v>
      </c>
      <c r="C9561" s="291">
        <v>125</v>
      </c>
      <c r="D9561" s="1">
        <v>4</v>
      </c>
      <c r="E9561" s="1">
        <v>1.2</v>
      </c>
    </row>
    <row r="9562" spans="1:5" x14ac:dyDescent="0.25">
      <c r="A9562" t="s">
        <v>834</v>
      </c>
      <c r="B9562" s="1" t="s">
        <v>1239</v>
      </c>
      <c r="C9562" s="291">
        <v>125</v>
      </c>
      <c r="D9562" s="1">
        <v>5</v>
      </c>
      <c r="E9562" s="1">
        <v>1.5</v>
      </c>
    </row>
    <row r="9563" spans="1:5" x14ac:dyDescent="0.25">
      <c r="A9563" t="s">
        <v>834</v>
      </c>
      <c r="B9563" s="1" t="s">
        <v>1239</v>
      </c>
      <c r="C9563" s="291">
        <v>125</v>
      </c>
      <c r="D9563" s="1">
        <v>6</v>
      </c>
      <c r="E9563" s="1">
        <v>1.8</v>
      </c>
    </row>
    <row r="9564" spans="1:5" x14ac:dyDescent="0.25">
      <c r="A9564" t="s">
        <v>834</v>
      </c>
      <c r="B9564" s="1" t="s">
        <v>1239</v>
      </c>
      <c r="C9564" s="291">
        <v>125</v>
      </c>
      <c r="D9564" s="1">
        <v>7</v>
      </c>
      <c r="E9564" s="1">
        <v>2.0499999999999998</v>
      </c>
    </row>
    <row r="9565" spans="1:5" x14ac:dyDescent="0.25">
      <c r="A9565" t="s">
        <v>834</v>
      </c>
      <c r="B9565" s="1" t="s">
        <v>1239</v>
      </c>
      <c r="C9565" s="291">
        <v>125</v>
      </c>
      <c r="D9565" s="1">
        <v>8</v>
      </c>
      <c r="E9565" s="1">
        <v>2.2999999999999998</v>
      </c>
    </row>
    <row r="9566" spans="1:5" x14ac:dyDescent="0.25">
      <c r="A9566" t="s">
        <v>834</v>
      </c>
      <c r="B9566" s="1" t="s">
        <v>1239</v>
      </c>
      <c r="C9566" s="291">
        <v>125</v>
      </c>
      <c r="D9566" s="1">
        <v>9</v>
      </c>
      <c r="E9566" s="1">
        <v>2.5</v>
      </c>
    </row>
    <row r="9567" spans="1:5" x14ac:dyDescent="0.25">
      <c r="A9567" t="s">
        <v>834</v>
      </c>
      <c r="B9567" s="1" t="s">
        <v>1239</v>
      </c>
      <c r="C9567" s="291">
        <v>125</v>
      </c>
      <c r="D9567" s="1">
        <v>10</v>
      </c>
      <c r="E9567" s="1">
        <v>2.8</v>
      </c>
    </row>
    <row r="9568" spans="1:5" x14ac:dyDescent="0.25">
      <c r="A9568" t="s">
        <v>834</v>
      </c>
      <c r="B9568" s="1" t="s">
        <v>1239</v>
      </c>
      <c r="C9568" s="291">
        <v>125</v>
      </c>
      <c r="D9568" s="1">
        <v>11</v>
      </c>
      <c r="E9568" s="1">
        <v>3.05</v>
      </c>
    </row>
    <row r="9569" spans="1:5" x14ac:dyDescent="0.25">
      <c r="A9569" t="s">
        <v>834</v>
      </c>
      <c r="B9569" s="1" t="s">
        <v>1239</v>
      </c>
      <c r="C9569" s="291">
        <v>125</v>
      </c>
      <c r="D9569" s="1">
        <v>12</v>
      </c>
      <c r="E9569" s="1">
        <v>3.3</v>
      </c>
    </row>
    <row r="9570" spans="1:5" x14ac:dyDescent="0.25">
      <c r="A9570" t="s">
        <v>834</v>
      </c>
      <c r="B9570" s="1" t="s">
        <v>1239</v>
      </c>
      <c r="C9570" s="291">
        <v>125</v>
      </c>
      <c r="D9570" s="1">
        <v>13</v>
      </c>
      <c r="E9570" s="1">
        <v>3.6</v>
      </c>
    </row>
    <row r="9571" spans="1:5" x14ac:dyDescent="0.25">
      <c r="A9571" t="s">
        <v>834</v>
      </c>
      <c r="B9571" s="1" t="s">
        <v>1239</v>
      </c>
      <c r="C9571" s="291">
        <v>125</v>
      </c>
      <c r="D9571" s="1">
        <v>14</v>
      </c>
      <c r="E9571" s="1">
        <v>3.9</v>
      </c>
    </row>
    <row r="9572" spans="1:5" x14ac:dyDescent="0.25">
      <c r="A9572" t="s">
        <v>834</v>
      </c>
      <c r="B9572" s="1" t="s">
        <v>1240</v>
      </c>
      <c r="C9572" s="291" t="s">
        <v>1241</v>
      </c>
      <c r="D9572" s="1">
        <v>4</v>
      </c>
      <c r="E9572" s="1">
        <v>1.29</v>
      </c>
    </row>
    <row r="9573" spans="1:5" x14ac:dyDescent="0.25">
      <c r="A9573" t="s">
        <v>834</v>
      </c>
      <c r="B9573" s="1" t="s">
        <v>1240</v>
      </c>
      <c r="C9573" s="291" t="s">
        <v>1241</v>
      </c>
      <c r="D9573" s="1">
        <v>5</v>
      </c>
      <c r="E9573" s="1">
        <v>1.43</v>
      </c>
    </row>
    <row r="9574" spans="1:5" x14ac:dyDescent="0.25">
      <c r="A9574" t="s">
        <v>834</v>
      </c>
      <c r="B9574" s="1" t="s">
        <v>1240</v>
      </c>
      <c r="C9574" s="291" t="s">
        <v>1241</v>
      </c>
      <c r="D9574" s="1">
        <v>7</v>
      </c>
      <c r="E9574" s="1">
        <v>2.0099999999999998</v>
      </c>
    </row>
    <row r="9575" spans="1:5" x14ac:dyDescent="0.25">
      <c r="A9575" t="s">
        <v>834</v>
      </c>
      <c r="B9575" s="1" t="s">
        <v>1240</v>
      </c>
      <c r="C9575" s="291" t="s">
        <v>1241</v>
      </c>
      <c r="D9575" s="1">
        <v>8</v>
      </c>
      <c r="E9575" s="1">
        <v>2.34</v>
      </c>
    </row>
    <row r="9576" spans="1:5" x14ac:dyDescent="0.25">
      <c r="A9576" t="s">
        <v>834</v>
      </c>
      <c r="B9576" s="1" t="s">
        <v>1240</v>
      </c>
      <c r="C9576" s="291" t="s">
        <v>1241</v>
      </c>
      <c r="D9576" s="1">
        <v>6</v>
      </c>
      <c r="E9576" s="1">
        <v>1.82</v>
      </c>
    </row>
    <row r="9577" spans="1:5" x14ac:dyDescent="0.25">
      <c r="A9577" t="s">
        <v>834</v>
      </c>
      <c r="B9577" s="1" t="s">
        <v>1240</v>
      </c>
      <c r="C9577" s="291" t="s">
        <v>1241</v>
      </c>
      <c r="D9577" s="1">
        <v>10</v>
      </c>
      <c r="E9577" s="1">
        <v>2.98</v>
      </c>
    </row>
    <row r="9578" spans="1:5" x14ac:dyDescent="0.25">
      <c r="A9578" t="s">
        <v>834</v>
      </c>
      <c r="B9578" s="1" t="s">
        <v>1240</v>
      </c>
      <c r="C9578" s="291" t="s">
        <v>1241</v>
      </c>
      <c r="D9578" s="1">
        <v>12</v>
      </c>
      <c r="E9578" s="1">
        <v>3.46</v>
      </c>
    </row>
    <row r="9579" spans="1:5" x14ac:dyDescent="0.25">
      <c r="A9579" t="s">
        <v>834</v>
      </c>
      <c r="B9579" s="1" t="s">
        <v>1240</v>
      </c>
      <c r="C9579" s="291" t="s">
        <v>1241</v>
      </c>
      <c r="D9579" s="1">
        <v>16</v>
      </c>
      <c r="E9579" s="1">
        <v>4.43</v>
      </c>
    </row>
    <row r="9580" spans="1:5" x14ac:dyDescent="0.25">
      <c r="A9580" t="s">
        <v>834</v>
      </c>
      <c r="B9580" s="1" t="s">
        <v>1240</v>
      </c>
      <c r="C9580" s="291" t="s">
        <v>1242</v>
      </c>
      <c r="D9580" s="1">
        <v>4</v>
      </c>
      <c r="E9580" s="1">
        <v>1.54</v>
      </c>
    </row>
    <row r="9581" spans="1:5" x14ac:dyDescent="0.25">
      <c r="A9581" t="s">
        <v>834</v>
      </c>
      <c r="B9581" s="1" t="s">
        <v>1240</v>
      </c>
      <c r="C9581" s="291" t="s">
        <v>1242</v>
      </c>
      <c r="D9581" s="1">
        <v>5</v>
      </c>
      <c r="E9581" s="1">
        <v>1.98</v>
      </c>
    </row>
    <row r="9582" spans="1:5" x14ac:dyDescent="0.25">
      <c r="A9582" t="s">
        <v>834</v>
      </c>
      <c r="B9582" s="1" t="s">
        <v>1240</v>
      </c>
      <c r="C9582" s="291" t="s">
        <v>1242</v>
      </c>
      <c r="D9582" s="1">
        <v>7</v>
      </c>
      <c r="E9582" s="1">
        <v>2.71</v>
      </c>
    </row>
    <row r="9583" spans="1:5" x14ac:dyDescent="0.25">
      <c r="A9583" t="s">
        <v>834</v>
      </c>
      <c r="B9583" s="1" t="s">
        <v>1240</v>
      </c>
      <c r="C9583" s="291" t="s">
        <v>1242</v>
      </c>
      <c r="D9583" s="1">
        <v>8</v>
      </c>
      <c r="E9583" s="1">
        <v>3.2</v>
      </c>
    </row>
    <row r="9584" spans="1:5" x14ac:dyDescent="0.25">
      <c r="A9584" t="s">
        <v>834</v>
      </c>
      <c r="B9584" s="1" t="s">
        <v>1240</v>
      </c>
      <c r="C9584" s="291" t="s">
        <v>1242</v>
      </c>
      <c r="D9584" s="1">
        <v>6</v>
      </c>
      <c r="E9584" s="1">
        <v>2.2799999999999998</v>
      </c>
    </row>
    <row r="9585" spans="1:5" x14ac:dyDescent="0.25">
      <c r="A9585" t="s">
        <v>834</v>
      </c>
      <c r="B9585" s="1" t="s">
        <v>1240</v>
      </c>
      <c r="C9585" s="291" t="s">
        <v>1242</v>
      </c>
      <c r="D9585" s="1">
        <v>10</v>
      </c>
      <c r="E9585" s="1">
        <v>3.9</v>
      </c>
    </row>
    <row r="9586" spans="1:5" x14ac:dyDescent="0.25">
      <c r="A9586" t="s">
        <v>834</v>
      </c>
      <c r="B9586" s="1" t="s">
        <v>1240</v>
      </c>
      <c r="C9586" s="291" t="s">
        <v>1242</v>
      </c>
      <c r="D9586" s="1">
        <v>12</v>
      </c>
      <c r="E9586" s="1">
        <v>4.5199999999999996</v>
      </c>
    </row>
    <row r="9587" spans="1:5" x14ac:dyDescent="0.25">
      <c r="A9587" t="s">
        <v>834</v>
      </c>
      <c r="B9587" s="1" t="s">
        <v>1240</v>
      </c>
      <c r="C9587" s="291" t="s">
        <v>1242</v>
      </c>
      <c r="D9587" s="1">
        <v>16</v>
      </c>
      <c r="E9587" s="1">
        <v>5.85</v>
      </c>
    </row>
    <row r="9588" spans="1:5" x14ac:dyDescent="0.25">
      <c r="A9588" t="s">
        <v>834</v>
      </c>
      <c r="B9588" s="1" t="s">
        <v>1240</v>
      </c>
      <c r="C9588" s="291" t="s">
        <v>1243</v>
      </c>
      <c r="D9588" s="1">
        <v>5</v>
      </c>
      <c r="E9588" s="1">
        <v>2.6</v>
      </c>
    </row>
    <row r="9589" spans="1:5" x14ac:dyDescent="0.25">
      <c r="A9589" t="s">
        <v>834</v>
      </c>
      <c r="B9589" s="1" t="s">
        <v>1240</v>
      </c>
      <c r="C9589" s="291" t="s">
        <v>1243</v>
      </c>
      <c r="D9589" s="1">
        <v>7</v>
      </c>
      <c r="E9589" s="1">
        <v>3.71</v>
      </c>
    </row>
    <row r="9590" spans="1:5" x14ac:dyDescent="0.25">
      <c r="A9590" t="s">
        <v>834</v>
      </c>
      <c r="B9590" s="1" t="s">
        <v>1240</v>
      </c>
      <c r="C9590" s="291" t="s">
        <v>1243</v>
      </c>
      <c r="D9590" s="1">
        <v>8</v>
      </c>
      <c r="E9590" s="1">
        <v>3.94</v>
      </c>
    </row>
    <row r="9591" spans="1:5" x14ac:dyDescent="0.25">
      <c r="A9591" t="s">
        <v>834</v>
      </c>
      <c r="B9591" s="1" t="s">
        <v>1240</v>
      </c>
      <c r="C9591" s="291" t="s">
        <v>1243</v>
      </c>
      <c r="D9591" s="1">
        <v>6</v>
      </c>
      <c r="E9591" s="1">
        <v>3.23</v>
      </c>
    </row>
    <row r="9592" spans="1:5" x14ac:dyDescent="0.25">
      <c r="A9592" t="s">
        <v>834</v>
      </c>
      <c r="B9592" s="1" t="s">
        <v>1240</v>
      </c>
      <c r="C9592" s="291" t="s">
        <v>1243</v>
      </c>
      <c r="D9592" s="1">
        <v>10</v>
      </c>
      <c r="E9592" s="1">
        <v>5.03</v>
      </c>
    </row>
    <row r="9593" spans="1:5" x14ac:dyDescent="0.25">
      <c r="A9593" t="s">
        <v>834</v>
      </c>
      <c r="B9593" s="1" t="s">
        <v>1240</v>
      </c>
      <c r="C9593" s="291" t="s">
        <v>1243</v>
      </c>
      <c r="D9593" s="1">
        <v>12</v>
      </c>
      <c r="E9593" s="1">
        <v>5.83</v>
      </c>
    </row>
    <row r="9594" spans="1:5" x14ac:dyDescent="0.25">
      <c r="A9594" t="s">
        <v>834</v>
      </c>
      <c r="B9594" s="1" t="s">
        <v>1240</v>
      </c>
      <c r="C9594" s="291" t="s">
        <v>1243</v>
      </c>
      <c r="D9594" s="1">
        <v>20</v>
      </c>
      <c r="E9594" s="1">
        <v>8.4</v>
      </c>
    </row>
    <row r="9595" spans="1:5" x14ac:dyDescent="0.25">
      <c r="A9595" t="s">
        <v>834</v>
      </c>
      <c r="B9595" s="1" t="s">
        <v>1240</v>
      </c>
      <c r="C9595" s="291" t="s">
        <v>1243</v>
      </c>
      <c r="D9595" s="1">
        <v>16</v>
      </c>
      <c r="E9595" s="1">
        <v>7.33</v>
      </c>
    </row>
    <row r="9596" spans="1:5" x14ac:dyDescent="0.25">
      <c r="A9596" t="s">
        <v>1244</v>
      </c>
      <c r="B9596" s="1" t="s">
        <v>1245</v>
      </c>
      <c r="C9596" s="291" t="s">
        <v>1246</v>
      </c>
      <c r="D9596" s="1">
        <v>0</v>
      </c>
      <c r="E9596" s="1">
        <v>39.6</v>
      </c>
    </row>
    <row r="9597" spans="1:5" x14ac:dyDescent="0.25">
      <c r="A9597" t="s">
        <v>1244</v>
      </c>
      <c r="B9597" s="1" t="s">
        <v>1245</v>
      </c>
      <c r="C9597" s="291" t="s">
        <v>1247</v>
      </c>
      <c r="D9597" s="1">
        <v>0</v>
      </c>
      <c r="E9597" s="1">
        <v>67.400000000000006</v>
      </c>
    </row>
    <row r="9598" spans="1:5" x14ac:dyDescent="0.25">
      <c r="A9598" t="s">
        <v>1244</v>
      </c>
      <c r="B9598" s="1" t="s">
        <v>1245</v>
      </c>
      <c r="C9598" s="291" t="s">
        <v>1248</v>
      </c>
      <c r="D9598" s="1">
        <v>0</v>
      </c>
      <c r="E9598" s="1">
        <v>15.5</v>
      </c>
    </row>
    <row r="9599" spans="1:5" x14ac:dyDescent="0.25">
      <c r="A9599" t="s">
        <v>1244</v>
      </c>
      <c r="B9599" s="1" t="s">
        <v>1245</v>
      </c>
      <c r="C9599" s="291" t="s">
        <v>1249</v>
      </c>
      <c r="D9599" s="1">
        <v>0</v>
      </c>
      <c r="E9599" s="1">
        <v>5.5</v>
      </c>
    </row>
    <row r="9600" spans="1:5" x14ac:dyDescent="0.25">
      <c r="A9600" t="s">
        <v>1244</v>
      </c>
      <c r="B9600" s="1" t="s">
        <v>1245</v>
      </c>
      <c r="C9600" s="291" t="s">
        <v>1250</v>
      </c>
      <c r="D9600" s="1">
        <v>0</v>
      </c>
      <c r="E9600" s="1">
        <v>8.9</v>
      </c>
    </row>
    <row r="9601" spans="1:5" x14ac:dyDescent="0.25">
      <c r="A9601" t="s">
        <v>1244</v>
      </c>
      <c r="B9601" s="1" t="s">
        <v>1251</v>
      </c>
      <c r="C9601" s="291" t="s">
        <v>1252</v>
      </c>
      <c r="D9601" s="1">
        <v>0</v>
      </c>
      <c r="E9601" s="1">
        <v>30.2</v>
      </c>
    </row>
    <row r="9602" spans="1:5" x14ac:dyDescent="0.25">
      <c r="A9602" t="s">
        <v>1244</v>
      </c>
      <c r="B9602" s="1" t="s">
        <v>1251</v>
      </c>
      <c r="C9602" s="291" t="s">
        <v>1253</v>
      </c>
      <c r="D9602" s="1">
        <v>0</v>
      </c>
      <c r="E9602" s="1">
        <v>42.6</v>
      </c>
    </row>
    <row r="9603" spans="1:5" x14ac:dyDescent="0.25">
      <c r="A9603" t="s">
        <v>1244</v>
      </c>
      <c r="B9603" s="1" t="s">
        <v>1251</v>
      </c>
      <c r="C9603" s="291" t="s">
        <v>1254</v>
      </c>
      <c r="D9603" s="1">
        <v>0</v>
      </c>
      <c r="E9603" s="1">
        <v>59.4</v>
      </c>
    </row>
    <row r="9604" spans="1:5" x14ac:dyDescent="0.25">
      <c r="A9604" t="s">
        <v>1244</v>
      </c>
      <c r="B9604" s="1" t="s">
        <v>1251</v>
      </c>
      <c r="C9604" s="291" t="s">
        <v>1255</v>
      </c>
      <c r="D9604" s="1">
        <v>0</v>
      </c>
      <c r="E9604" s="1">
        <v>78.2</v>
      </c>
    </row>
    <row r="9605" spans="1:5" x14ac:dyDescent="0.25">
      <c r="A9605" t="s">
        <v>1244</v>
      </c>
      <c r="B9605" s="1" t="s">
        <v>1251</v>
      </c>
      <c r="C9605" s="291" t="s">
        <v>1256</v>
      </c>
      <c r="D9605" s="1">
        <v>0</v>
      </c>
      <c r="E9605" s="1">
        <v>153</v>
      </c>
    </row>
    <row r="9606" spans="1:5" x14ac:dyDescent="0.25">
      <c r="A9606" t="s">
        <v>1244</v>
      </c>
      <c r="B9606" s="1" t="s">
        <v>1257</v>
      </c>
      <c r="C9606" s="291" t="s">
        <v>1258</v>
      </c>
      <c r="D9606" s="1">
        <v>0</v>
      </c>
      <c r="E9606" s="1">
        <v>7.1</v>
      </c>
    </row>
    <row r="9607" spans="1:5" x14ac:dyDescent="0.25">
      <c r="A9607" t="s">
        <v>1244</v>
      </c>
      <c r="B9607" s="1" t="s">
        <v>1257</v>
      </c>
      <c r="C9607" s="291" t="s">
        <v>1258</v>
      </c>
      <c r="D9607" s="1">
        <v>0</v>
      </c>
      <c r="E9607" s="1">
        <v>7.2</v>
      </c>
    </row>
    <row r="9608" spans="1:5" x14ac:dyDescent="0.25">
      <c r="A9608" t="s">
        <v>1244</v>
      </c>
      <c r="B9608" s="1" t="s">
        <v>1257</v>
      </c>
      <c r="C9608" s="291" t="s">
        <v>1258</v>
      </c>
      <c r="D9608" s="1">
        <v>0</v>
      </c>
      <c r="E9608" s="1">
        <v>7.4</v>
      </c>
    </row>
    <row r="9609" spans="1:5" x14ac:dyDescent="0.25">
      <c r="A9609" t="s">
        <v>1244</v>
      </c>
      <c r="B9609" s="1" t="s">
        <v>1257</v>
      </c>
      <c r="C9609" s="291" t="s">
        <v>1259</v>
      </c>
      <c r="D9609" s="1">
        <v>0</v>
      </c>
      <c r="E9609" s="1">
        <v>12.3</v>
      </c>
    </row>
    <row r="9610" spans="1:5" x14ac:dyDescent="0.25">
      <c r="A9610" t="s">
        <v>1244</v>
      </c>
      <c r="B9610" s="1" t="s">
        <v>1257</v>
      </c>
      <c r="C9610" s="291" t="s">
        <v>1259</v>
      </c>
      <c r="D9610" s="1">
        <v>0</v>
      </c>
      <c r="E9610" s="1">
        <v>11.9</v>
      </c>
    </row>
    <row r="9611" spans="1:5" x14ac:dyDescent="0.25">
      <c r="A9611" t="s">
        <v>1244</v>
      </c>
      <c r="B9611" s="1" t="s">
        <v>1257</v>
      </c>
      <c r="C9611" s="291" t="s">
        <v>1259</v>
      </c>
      <c r="D9611" s="1">
        <v>0</v>
      </c>
      <c r="E9611" s="1">
        <v>12.2</v>
      </c>
    </row>
    <row r="9612" spans="1:5" x14ac:dyDescent="0.25">
      <c r="A9612" t="s">
        <v>1244</v>
      </c>
      <c r="B9612" s="1" t="s">
        <v>1257</v>
      </c>
      <c r="C9612" s="291" t="s">
        <v>1260</v>
      </c>
      <c r="D9612" s="1">
        <v>0</v>
      </c>
      <c r="E9612" s="1">
        <v>20.2</v>
      </c>
    </row>
    <row r="9613" spans="1:5" x14ac:dyDescent="0.25">
      <c r="A9613" t="s">
        <v>1244</v>
      </c>
      <c r="B9613" s="1" t="s">
        <v>1257</v>
      </c>
      <c r="C9613" s="291" t="s">
        <v>1260</v>
      </c>
      <c r="D9613" s="1">
        <v>0</v>
      </c>
      <c r="E9613" s="1">
        <v>19.600000000000001</v>
      </c>
    </row>
    <row r="9614" spans="1:5" x14ac:dyDescent="0.25">
      <c r="A9614" t="s">
        <v>1244</v>
      </c>
      <c r="B9614" s="1" t="s">
        <v>1257</v>
      </c>
      <c r="C9614" s="291" t="s">
        <v>1260</v>
      </c>
      <c r="D9614" s="1">
        <v>0</v>
      </c>
      <c r="E9614" s="1">
        <v>19.399999999999999</v>
      </c>
    </row>
    <row r="9615" spans="1:5" x14ac:dyDescent="0.25">
      <c r="A9615" t="s">
        <v>1244</v>
      </c>
      <c r="B9615" s="1" t="s">
        <v>1257</v>
      </c>
      <c r="C9615" s="291" t="s">
        <v>1261</v>
      </c>
      <c r="D9615" s="1">
        <v>0</v>
      </c>
      <c r="E9615" s="1">
        <v>15.6</v>
      </c>
    </row>
    <row r="9616" spans="1:5" x14ac:dyDescent="0.25">
      <c r="A9616" t="s">
        <v>1244</v>
      </c>
      <c r="B9616" s="1" t="s">
        <v>1257</v>
      </c>
      <c r="C9616" s="291" t="s">
        <v>1261</v>
      </c>
      <c r="D9616" s="1">
        <v>0</v>
      </c>
      <c r="E9616" s="1">
        <v>16.2</v>
      </c>
    </row>
    <row r="9617" spans="1:5" x14ac:dyDescent="0.25">
      <c r="A9617" t="s">
        <v>1244</v>
      </c>
      <c r="B9617" s="1" t="s">
        <v>1257</v>
      </c>
      <c r="C9617" s="291" t="s">
        <v>1261</v>
      </c>
      <c r="D9617" s="1">
        <v>0</v>
      </c>
      <c r="E9617" s="1">
        <v>15.5</v>
      </c>
    </row>
    <row r="9618" spans="1:5" x14ac:dyDescent="0.25">
      <c r="A9618" t="s">
        <v>1244</v>
      </c>
      <c r="B9618" s="1" t="s">
        <v>1257</v>
      </c>
      <c r="C9618" s="291" t="s">
        <v>1262</v>
      </c>
      <c r="D9618" s="1">
        <v>0</v>
      </c>
      <c r="E9618" s="1">
        <v>26.9</v>
      </c>
    </row>
    <row r="9619" spans="1:5" x14ac:dyDescent="0.25">
      <c r="A9619" t="s">
        <v>1244</v>
      </c>
      <c r="B9619" s="1" t="s">
        <v>1257</v>
      </c>
      <c r="C9619" s="291" t="s">
        <v>1262</v>
      </c>
      <c r="D9619" s="1">
        <v>0</v>
      </c>
      <c r="E9619" s="1">
        <v>26.3</v>
      </c>
    </row>
    <row r="9620" spans="1:5" x14ac:dyDescent="0.25">
      <c r="A9620" t="s">
        <v>1244</v>
      </c>
      <c r="B9620" s="1" t="s">
        <v>1257</v>
      </c>
      <c r="C9620" s="291" t="s">
        <v>1262</v>
      </c>
      <c r="D9620" s="1">
        <v>0</v>
      </c>
      <c r="E9620" s="1">
        <v>27.3</v>
      </c>
    </row>
    <row r="9621" spans="1:5" x14ac:dyDescent="0.25">
      <c r="A9621" t="s">
        <v>1244</v>
      </c>
      <c r="B9621" s="1" t="s">
        <v>1257</v>
      </c>
      <c r="C9621" s="291" t="s">
        <v>1263</v>
      </c>
      <c r="D9621" s="1">
        <v>0</v>
      </c>
      <c r="E9621" s="1">
        <v>42</v>
      </c>
    </row>
    <row r="9622" spans="1:5" x14ac:dyDescent="0.25">
      <c r="A9622" t="s">
        <v>1244</v>
      </c>
      <c r="B9622" s="1" t="s">
        <v>1257</v>
      </c>
      <c r="C9622" s="291" t="s">
        <v>1263</v>
      </c>
      <c r="D9622" s="1">
        <v>0</v>
      </c>
      <c r="E9622" s="1">
        <v>38.5</v>
      </c>
    </row>
    <row r="9623" spans="1:5" x14ac:dyDescent="0.25">
      <c r="A9623" t="s">
        <v>1244</v>
      </c>
      <c r="B9623" s="1" t="s">
        <v>1257</v>
      </c>
      <c r="C9623" s="291" t="s">
        <v>1263</v>
      </c>
      <c r="D9623" s="1">
        <v>0</v>
      </c>
      <c r="E9623" s="1">
        <v>36.799999999999997</v>
      </c>
    </row>
    <row r="9624" spans="1:5" x14ac:dyDescent="0.25">
      <c r="A9624" t="s">
        <v>1244</v>
      </c>
      <c r="B9624" s="1" t="s">
        <v>1257</v>
      </c>
      <c r="C9624" s="291" t="s">
        <v>1264</v>
      </c>
      <c r="D9624" s="1">
        <v>0</v>
      </c>
      <c r="E9624" s="1">
        <v>22.2</v>
      </c>
    </row>
    <row r="9625" spans="1:5" x14ac:dyDescent="0.25">
      <c r="A9625" t="s">
        <v>1244</v>
      </c>
      <c r="B9625" s="1" t="s">
        <v>1257</v>
      </c>
      <c r="C9625" s="291" t="s">
        <v>1264</v>
      </c>
      <c r="D9625" s="1">
        <v>0</v>
      </c>
      <c r="E9625" s="1">
        <v>21.4</v>
      </c>
    </row>
    <row r="9626" spans="1:5" x14ac:dyDescent="0.25">
      <c r="A9626" t="s">
        <v>1244</v>
      </c>
      <c r="B9626" s="1" t="s">
        <v>1257</v>
      </c>
      <c r="C9626" s="291" t="s">
        <v>1264</v>
      </c>
      <c r="D9626" s="1">
        <v>0</v>
      </c>
      <c r="E9626" s="1">
        <v>21.4</v>
      </c>
    </row>
    <row r="9627" spans="1:5" x14ac:dyDescent="0.25">
      <c r="A9627" t="s">
        <v>1244</v>
      </c>
      <c r="B9627" s="1" t="s">
        <v>1257</v>
      </c>
      <c r="C9627" s="291" t="s">
        <v>1265</v>
      </c>
      <c r="D9627" s="1">
        <v>0</v>
      </c>
      <c r="E9627" s="1">
        <v>35</v>
      </c>
    </row>
    <row r="9628" spans="1:5" x14ac:dyDescent="0.25">
      <c r="A9628" t="s">
        <v>1244</v>
      </c>
      <c r="B9628" s="1" t="s">
        <v>1257</v>
      </c>
      <c r="C9628" s="291" t="s">
        <v>1265</v>
      </c>
      <c r="D9628" s="1">
        <v>0</v>
      </c>
      <c r="E9628" s="1">
        <v>32.4</v>
      </c>
    </row>
    <row r="9629" spans="1:5" x14ac:dyDescent="0.25">
      <c r="A9629" t="s">
        <v>1244</v>
      </c>
      <c r="B9629" s="1" t="s">
        <v>1257</v>
      </c>
      <c r="C9629" s="291" t="s">
        <v>1265</v>
      </c>
      <c r="D9629" s="1">
        <v>0</v>
      </c>
      <c r="E9629" s="1">
        <v>34.5</v>
      </c>
    </row>
    <row r="9630" spans="1:5" x14ac:dyDescent="0.25">
      <c r="A9630" t="s">
        <v>1244</v>
      </c>
      <c r="B9630" s="1" t="s">
        <v>1257</v>
      </c>
      <c r="C9630" s="291" t="s">
        <v>1266</v>
      </c>
      <c r="D9630" s="1">
        <v>0</v>
      </c>
      <c r="E9630" s="1">
        <v>50.8</v>
      </c>
    </row>
    <row r="9631" spans="1:5" x14ac:dyDescent="0.25">
      <c r="A9631" t="s">
        <v>1244</v>
      </c>
      <c r="B9631" s="1" t="s">
        <v>1257</v>
      </c>
      <c r="C9631" s="291" t="s">
        <v>1266</v>
      </c>
      <c r="D9631" s="1">
        <v>0</v>
      </c>
      <c r="E9631" s="1">
        <v>48.5</v>
      </c>
    </row>
    <row r="9632" spans="1:5" x14ac:dyDescent="0.25">
      <c r="A9632" t="s">
        <v>1244</v>
      </c>
      <c r="B9632" s="1" t="s">
        <v>1257</v>
      </c>
      <c r="C9632" s="291" t="s">
        <v>1266</v>
      </c>
      <c r="D9632" s="1">
        <v>0</v>
      </c>
      <c r="E9632" s="1">
        <v>52.4</v>
      </c>
    </row>
    <row r="9633" spans="1:5" x14ac:dyDescent="0.25">
      <c r="A9633" t="s">
        <v>1244</v>
      </c>
      <c r="B9633" s="1" t="s">
        <v>1257</v>
      </c>
      <c r="C9633" s="291" t="s">
        <v>1267</v>
      </c>
      <c r="D9633" s="1">
        <v>0</v>
      </c>
      <c r="E9633" s="1">
        <v>60.7</v>
      </c>
    </row>
    <row r="9634" spans="1:5" x14ac:dyDescent="0.25">
      <c r="A9634" t="s">
        <v>1244</v>
      </c>
      <c r="B9634" s="1" t="s">
        <v>1257</v>
      </c>
      <c r="C9634" s="291" t="s">
        <v>1267</v>
      </c>
      <c r="D9634" s="1">
        <v>0</v>
      </c>
      <c r="E9634" s="1">
        <v>57.6</v>
      </c>
    </row>
    <row r="9635" spans="1:5" x14ac:dyDescent="0.25">
      <c r="A9635" t="s">
        <v>1244</v>
      </c>
      <c r="B9635" s="1" t="s">
        <v>1257</v>
      </c>
      <c r="C9635" s="291" t="s">
        <v>1267</v>
      </c>
      <c r="D9635" s="1">
        <v>0</v>
      </c>
      <c r="E9635" s="1">
        <v>61.9</v>
      </c>
    </row>
    <row r="9636" spans="1:5" x14ac:dyDescent="0.25">
      <c r="A9636" t="s">
        <v>1244</v>
      </c>
      <c r="B9636" s="1" t="s">
        <v>1257</v>
      </c>
      <c r="C9636" s="291" t="s">
        <v>1268</v>
      </c>
      <c r="D9636" s="1">
        <v>0</v>
      </c>
      <c r="E9636" s="1">
        <v>7.7</v>
      </c>
    </row>
    <row r="9637" spans="1:5" x14ac:dyDescent="0.25">
      <c r="A9637" t="s">
        <v>1244</v>
      </c>
      <c r="B9637" s="1" t="s">
        <v>1257</v>
      </c>
      <c r="C9637" s="291" t="s">
        <v>1268</v>
      </c>
      <c r="D9637" s="1">
        <v>0</v>
      </c>
      <c r="E9637" s="1">
        <v>7.6</v>
      </c>
    </row>
    <row r="9638" spans="1:5" x14ac:dyDescent="0.25">
      <c r="A9638" t="s">
        <v>1244</v>
      </c>
      <c r="B9638" s="1" t="s">
        <v>1257</v>
      </c>
      <c r="C9638" s="291" t="s">
        <v>1268</v>
      </c>
      <c r="D9638" s="1">
        <v>0</v>
      </c>
      <c r="E9638" s="1">
        <v>7.2</v>
      </c>
    </row>
    <row r="9639" spans="1:5" x14ac:dyDescent="0.25">
      <c r="A9639" t="s">
        <v>1244</v>
      </c>
      <c r="B9639" s="1" t="s">
        <v>1257</v>
      </c>
      <c r="C9639" s="291" t="s">
        <v>1269</v>
      </c>
      <c r="D9639" s="1">
        <v>0</v>
      </c>
      <c r="E9639" s="1">
        <v>12.3</v>
      </c>
    </row>
    <row r="9640" spans="1:5" x14ac:dyDescent="0.25">
      <c r="A9640" t="s">
        <v>1244</v>
      </c>
      <c r="B9640" s="1" t="s">
        <v>1257</v>
      </c>
      <c r="C9640" s="291" t="s">
        <v>1269</v>
      </c>
      <c r="D9640" s="1">
        <v>0</v>
      </c>
      <c r="E9640" s="1">
        <v>13.4</v>
      </c>
    </row>
    <row r="9641" spans="1:5" x14ac:dyDescent="0.25">
      <c r="A9641" t="s">
        <v>1244</v>
      </c>
      <c r="B9641" s="1" t="s">
        <v>1257</v>
      </c>
      <c r="C9641" s="291" t="s">
        <v>1269</v>
      </c>
      <c r="D9641" s="1">
        <v>0</v>
      </c>
      <c r="E9641" s="1">
        <v>13</v>
      </c>
    </row>
    <row r="9642" spans="1:5" x14ac:dyDescent="0.25">
      <c r="A9642" t="s">
        <v>1244</v>
      </c>
      <c r="B9642" s="1" t="s">
        <v>1257</v>
      </c>
      <c r="C9642" s="291" t="s">
        <v>1270</v>
      </c>
      <c r="D9642" s="1">
        <v>0</v>
      </c>
      <c r="E9642" s="1">
        <v>19.2</v>
      </c>
    </row>
    <row r="9643" spans="1:5" x14ac:dyDescent="0.25">
      <c r="A9643" t="s">
        <v>1244</v>
      </c>
      <c r="B9643" s="1" t="s">
        <v>1257</v>
      </c>
      <c r="C9643" s="291" t="s">
        <v>1270</v>
      </c>
      <c r="D9643" s="1">
        <v>0</v>
      </c>
      <c r="E9643" s="1">
        <v>20.9</v>
      </c>
    </row>
    <row r="9644" spans="1:5" x14ac:dyDescent="0.25">
      <c r="A9644" t="s">
        <v>1244</v>
      </c>
      <c r="B9644" s="1" t="s">
        <v>1257</v>
      </c>
      <c r="C9644" s="291" t="s">
        <v>1270</v>
      </c>
      <c r="D9644" s="1">
        <v>0</v>
      </c>
      <c r="E9644" s="1">
        <v>21.4</v>
      </c>
    </row>
    <row r="9645" spans="1:5" x14ac:dyDescent="0.25">
      <c r="A9645" t="s">
        <v>1244</v>
      </c>
      <c r="B9645" s="1" t="s">
        <v>1257</v>
      </c>
      <c r="C9645" s="291" t="s">
        <v>1271</v>
      </c>
      <c r="D9645" s="1">
        <v>0</v>
      </c>
      <c r="E9645" s="1">
        <v>19.3</v>
      </c>
    </row>
    <row r="9646" spans="1:5" x14ac:dyDescent="0.25">
      <c r="A9646" t="s">
        <v>1244</v>
      </c>
      <c r="B9646" s="1" t="s">
        <v>1257</v>
      </c>
      <c r="C9646" s="291" t="s">
        <v>1271</v>
      </c>
      <c r="D9646" s="1">
        <v>0</v>
      </c>
      <c r="E9646" s="1">
        <v>18.2</v>
      </c>
    </row>
    <row r="9647" spans="1:5" x14ac:dyDescent="0.25">
      <c r="A9647" t="s">
        <v>1244</v>
      </c>
      <c r="B9647" s="1" t="s">
        <v>1257</v>
      </c>
      <c r="C9647" s="291" t="s">
        <v>1271</v>
      </c>
      <c r="D9647" s="1">
        <v>0</v>
      </c>
      <c r="E9647" s="1">
        <v>17.399999999999999</v>
      </c>
    </row>
    <row r="9648" spans="1:5" x14ac:dyDescent="0.25">
      <c r="A9648" t="s">
        <v>1244</v>
      </c>
      <c r="B9648" s="1" t="s">
        <v>1257</v>
      </c>
      <c r="C9648" s="291" t="s">
        <v>1272</v>
      </c>
      <c r="D9648" s="1">
        <v>0</v>
      </c>
      <c r="E9648" s="1">
        <v>28.9</v>
      </c>
    </row>
    <row r="9649" spans="1:5" x14ac:dyDescent="0.25">
      <c r="A9649" t="s">
        <v>1244</v>
      </c>
      <c r="B9649" s="1" t="s">
        <v>1257</v>
      </c>
      <c r="C9649" s="291" t="s">
        <v>1272</v>
      </c>
      <c r="D9649" s="1">
        <v>0</v>
      </c>
      <c r="E9649" s="1">
        <v>28.2</v>
      </c>
    </row>
    <row r="9650" spans="1:5" x14ac:dyDescent="0.25">
      <c r="A9650" t="s">
        <v>1244</v>
      </c>
      <c r="B9650" s="1" t="s">
        <v>1257</v>
      </c>
      <c r="C9650" s="291" t="s">
        <v>1272</v>
      </c>
      <c r="D9650" s="1">
        <v>0</v>
      </c>
      <c r="E9650" s="1">
        <v>26.4</v>
      </c>
    </row>
    <row r="9651" spans="1:5" x14ac:dyDescent="0.25">
      <c r="A9651" t="s">
        <v>1244</v>
      </c>
      <c r="B9651" s="1" t="s">
        <v>1257</v>
      </c>
      <c r="C9651" s="291" t="s">
        <v>1273</v>
      </c>
      <c r="D9651" s="1">
        <v>0</v>
      </c>
      <c r="E9651" s="1">
        <v>41</v>
      </c>
    </row>
    <row r="9652" spans="1:5" x14ac:dyDescent="0.25">
      <c r="A9652" t="s">
        <v>1244</v>
      </c>
      <c r="B9652" s="1" t="s">
        <v>1257</v>
      </c>
      <c r="C9652" s="291" t="s">
        <v>1273</v>
      </c>
      <c r="D9652" s="1">
        <v>0</v>
      </c>
      <c r="E9652" s="1">
        <v>44.3</v>
      </c>
    </row>
    <row r="9653" spans="1:5" x14ac:dyDescent="0.25">
      <c r="A9653" t="s">
        <v>1244</v>
      </c>
      <c r="B9653" s="1" t="s">
        <v>1257</v>
      </c>
      <c r="C9653" s="291" t="s">
        <v>1273</v>
      </c>
      <c r="D9653" s="1">
        <v>0</v>
      </c>
      <c r="E9653" s="1">
        <v>45.6</v>
      </c>
    </row>
    <row r="9654" spans="1:5" x14ac:dyDescent="0.25">
      <c r="A9654" t="s">
        <v>1244</v>
      </c>
      <c r="B9654" s="1" t="s">
        <v>1257</v>
      </c>
      <c r="C9654" s="291" t="s">
        <v>1274</v>
      </c>
      <c r="D9654" s="1">
        <v>0</v>
      </c>
      <c r="E9654" s="1">
        <v>21.2</v>
      </c>
    </row>
    <row r="9655" spans="1:5" x14ac:dyDescent="0.25">
      <c r="A9655" t="s">
        <v>1244</v>
      </c>
      <c r="B9655" s="1" t="s">
        <v>1257</v>
      </c>
      <c r="C9655" s="291" t="s">
        <v>1274</v>
      </c>
      <c r="D9655" s="1">
        <v>0</v>
      </c>
      <c r="E9655" s="1">
        <v>23</v>
      </c>
    </row>
    <row r="9656" spans="1:5" x14ac:dyDescent="0.25">
      <c r="A9656" t="s">
        <v>1244</v>
      </c>
      <c r="B9656" s="1" t="s">
        <v>1257</v>
      </c>
      <c r="C9656" s="291" t="s">
        <v>1274</v>
      </c>
      <c r="D9656" s="1">
        <v>0</v>
      </c>
      <c r="E9656" s="1">
        <v>23.2</v>
      </c>
    </row>
    <row r="9657" spans="1:5" x14ac:dyDescent="0.25">
      <c r="A9657" t="s">
        <v>1244</v>
      </c>
      <c r="B9657" s="1" t="s">
        <v>1257</v>
      </c>
      <c r="C9657" s="291" t="s">
        <v>1275</v>
      </c>
      <c r="D9657" s="1">
        <v>0</v>
      </c>
      <c r="E9657" s="1">
        <v>36.299999999999997</v>
      </c>
    </row>
    <row r="9658" spans="1:5" x14ac:dyDescent="0.25">
      <c r="A9658" t="s">
        <v>1244</v>
      </c>
      <c r="B9658" s="1" t="s">
        <v>1257</v>
      </c>
      <c r="C9658" s="291" t="s">
        <v>1275</v>
      </c>
      <c r="D9658" s="1">
        <v>0</v>
      </c>
      <c r="E9658" s="1">
        <v>33.299999999999997</v>
      </c>
    </row>
    <row r="9659" spans="1:5" x14ac:dyDescent="0.25">
      <c r="A9659" t="s">
        <v>1244</v>
      </c>
      <c r="B9659" s="1" t="s">
        <v>1257</v>
      </c>
      <c r="C9659" s="291" t="s">
        <v>1275</v>
      </c>
      <c r="D9659" s="1">
        <v>0</v>
      </c>
      <c r="E9659" s="1">
        <v>35.700000000000003</v>
      </c>
    </row>
    <row r="9660" spans="1:5" x14ac:dyDescent="0.25">
      <c r="A9660" t="s">
        <v>1244</v>
      </c>
      <c r="B9660" s="1" t="s">
        <v>1257</v>
      </c>
      <c r="C9660" s="291" t="s">
        <v>1276</v>
      </c>
      <c r="D9660" s="1">
        <v>0</v>
      </c>
      <c r="E9660" s="1">
        <v>56.1</v>
      </c>
    </row>
    <row r="9661" spans="1:5" x14ac:dyDescent="0.25">
      <c r="A9661" t="s">
        <v>1244</v>
      </c>
      <c r="B9661" s="1" t="s">
        <v>1257</v>
      </c>
      <c r="C9661" s="291" t="s">
        <v>1276</v>
      </c>
      <c r="D9661" s="1">
        <v>0</v>
      </c>
      <c r="E9661" s="1">
        <v>51.5</v>
      </c>
    </row>
    <row r="9662" spans="1:5" x14ac:dyDescent="0.25">
      <c r="A9662" t="s">
        <v>1244</v>
      </c>
      <c r="B9662" s="1" t="s">
        <v>1257</v>
      </c>
      <c r="C9662" s="291" t="s">
        <v>1276</v>
      </c>
      <c r="D9662" s="1">
        <v>0</v>
      </c>
      <c r="E9662" s="1">
        <v>56.3</v>
      </c>
    </row>
    <row r="9663" spans="1:5" x14ac:dyDescent="0.25">
      <c r="A9663" t="s">
        <v>1244</v>
      </c>
      <c r="B9663" s="1" t="s">
        <v>1257</v>
      </c>
      <c r="C9663" s="291" t="s">
        <v>1277</v>
      </c>
      <c r="D9663" s="1">
        <v>0</v>
      </c>
      <c r="E9663" s="1">
        <v>69.599999999999994</v>
      </c>
    </row>
    <row r="9664" spans="1:5" x14ac:dyDescent="0.25">
      <c r="A9664" t="s">
        <v>1244</v>
      </c>
      <c r="B9664" s="1" t="s">
        <v>1257</v>
      </c>
      <c r="C9664" s="291" t="s">
        <v>1277</v>
      </c>
      <c r="D9664" s="1">
        <v>0</v>
      </c>
      <c r="E9664" s="1">
        <v>61</v>
      </c>
    </row>
    <row r="9665" spans="1:5" x14ac:dyDescent="0.25">
      <c r="A9665" t="s">
        <v>1244</v>
      </c>
      <c r="B9665" s="1" t="s">
        <v>1257</v>
      </c>
      <c r="C9665" s="291" t="s">
        <v>1277</v>
      </c>
      <c r="D9665" s="1">
        <v>0</v>
      </c>
      <c r="E9665" s="1">
        <v>70.7</v>
      </c>
    </row>
    <row r="9666" spans="1:5" x14ac:dyDescent="0.25">
      <c r="A9666" t="s">
        <v>1244</v>
      </c>
      <c r="B9666" s="1" t="s">
        <v>1278</v>
      </c>
      <c r="C9666" s="291" t="s">
        <v>1279</v>
      </c>
      <c r="D9666" s="1">
        <v>0</v>
      </c>
      <c r="E9666" s="1">
        <v>5.5</v>
      </c>
    </row>
    <row r="9667" spans="1:5" x14ac:dyDescent="0.25">
      <c r="A9667" t="s">
        <v>1244</v>
      </c>
      <c r="B9667" s="1" t="s">
        <v>1278</v>
      </c>
      <c r="C9667" s="291" t="s">
        <v>1280</v>
      </c>
      <c r="D9667" s="1">
        <v>0</v>
      </c>
      <c r="E9667" s="1">
        <v>8.9</v>
      </c>
    </row>
    <row r="9668" spans="1:5" x14ac:dyDescent="0.25">
      <c r="A9668" t="s">
        <v>1244</v>
      </c>
      <c r="B9668" s="1" t="s">
        <v>1278</v>
      </c>
      <c r="C9668" s="291" t="s">
        <v>1281</v>
      </c>
      <c r="D9668" s="1">
        <v>0</v>
      </c>
      <c r="E9668" s="1">
        <v>15.5</v>
      </c>
    </row>
    <row r="9669" spans="1:5" x14ac:dyDescent="0.25">
      <c r="A9669" t="s">
        <v>1244</v>
      </c>
      <c r="B9669" s="1" t="s">
        <v>1278</v>
      </c>
      <c r="C9669" s="291" t="s">
        <v>1282</v>
      </c>
      <c r="D9669" s="1">
        <v>0</v>
      </c>
      <c r="E9669" s="1">
        <v>25.8</v>
      </c>
    </row>
    <row r="9670" spans="1:5" x14ac:dyDescent="0.25">
      <c r="A9670" t="s">
        <v>1244</v>
      </c>
      <c r="B9670" s="1" t="s">
        <v>1278</v>
      </c>
      <c r="C9670" s="291" t="s">
        <v>1283</v>
      </c>
      <c r="D9670" s="1">
        <v>0</v>
      </c>
      <c r="E9670" s="1">
        <v>39.6</v>
      </c>
    </row>
    <row r="9671" spans="1:5" x14ac:dyDescent="0.25">
      <c r="A9671" t="s">
        <v>1244</v>
      </c>
      <c r="B9671" s="1" t="s">
        <v>1278</v>
      </c>
      <c r="C9671" s="291" t="s">
        <v>1284</v>
      </c>
      <c r="D9671" s="1">
        <v>0</v>
      </c>
      <c r="E9671" s="1">
        <v>68.099999999999994</v>
      </c>
    </row>
    <row r="9672" spans="1:5" x14ac:dyDescent="0.25">
      <c r="A9672" t="s">
        <v>1244</v>
      </c>
      <c r="B9672" s="1" t="s">
        <v>1278</v>
      </c>
      <c r="C9672" s="291" t="s">
        <v>1279</v>
      </c>
      <c r="D9672" s="1">
        <v>0</v>
      </c>
      <c r="E9672" s="1">
        <v>7.25</v>
      </c>
    </row>
    <row r="9673" spans="1:5" x14ac:dyDescent="0.25">
      <c r="A9673" t="s">
        <v>1244</v>
      </c>
      <c r="B9673" s="1" t="s">
        <v>1278</v>
      </c>
      <c r="C9673" s="291" t="s">
        <v>1280</v>
      </c>
      <c r="D9673" s="1">
        <v>0</v>
      </c>
      <c r="E9673" s="1">
        <v>7.7</v>
      </c>
    </row>
    <row r="9674" spans="1:5" x14ac:dyDescent="0.25">
      <c r="A9674" t="s">
        <v>1244</v>
      </c>
      <c r="B9674" s="1" t="s">
        <v>1278</v>
      </c>
      <c r="C9674" s="291" t="s">
        <v>1281</v>
      </c>
      <c r="D9674" s="1">
        <v>0</v>
      </c>
      <c r="E9674" s="1">
        <v>16.7</v>
      </c>
    </row>
    <row r="9675" spans="1:5" x14ac:dyDescent="0.25">
      <c r="A9675" t="s">
        <v>1244</v>
      </c>
      <c r="B9675" s="1" t="s">
        <v>1278</v>
      </c>
      <c r="C9675" s="291" t="s">
        <v>1282</v>
      </c>
      <c r="D9675" s="1">
        <v>0</v>
      </c>
      <c r="E9675" s="1">
        <v>28</v>
      </c>
    </row>
    <row r="9676" spans="1:5" x14ac:dyDescent="0.25">
      <c r="A9676" t="s">
        <v>1244</v>
      </c>
      <c r="B9676" s="1" t="s">
        <v>1278</v>
      </c>
      <c r="C9676" s="291" t="s">
        <v>1283</v>
      </c>
      <c r="D9676" s="1">
        <v>0</v>
      </c>
      <c r="E9676" s="1">
        <v>31.5</v>
      </c>
    </row>
    <row r="9677" spans="1:5" x14ac:dyDescent="0.25">
      <c r="A9677" t="s">
        <v>1244</v>
      </c>
      <c r="B9677" s="1" t="s">
        <v>1278</v>
      </c>
      <c r="C9677" s="291" t="s">
        <v>1284</v>
      </c>
      <c r="D9677" s="1">
        <v>0</v>
      </c>
      <c r="E9677" s="1">
        <v>55.3</v>
      </c>
    </row>
    <row r="9678" spans="1:5" x14ac:dyDescent="0.25">
      <c r="A9678" t="s">
        <v>1244</v>
      </c>
      <c r="B9678" s="1" t="s">
        <v>1285</v>
      </c>
      <c r="C9678" s="291" t="s">
        <v>1286</v>
      </c>
      <c r="D9678" s="1">
        <v>0</v>
      </c>
      <c r="E9678" s="1">
        <v>4.5999999999999996</v>
      </c>
    </row>
    <row r="9679" spans="1:5" x14ac:dyDescent="0.25">
      <c r="A9679" t="s">
        <v>1244</v>
      </c>
      <c r="B9679" s="1" t="s">
        <v>1285</v>
      </c>
      <c r="C9679" s="291" t="s">
        <v>1287</v>
      </c>
      <c r="D9679" s="1">
        <v>0</v>
      </c>
      <c r="E9679" s="1">
        <v>7.6</v>
      </c>
    </row>
    <row r="9680" spans="1:5" x14ac:dyDescent="0.25">
      <c r="A9680" t="s">
        <v>1244</v>
      </c>
      <c r="B9680" s="1" t="s">
        <v>1285</v>
      </c>
      <c r="C9680" s="291" t="s">
        <v>1288</v>
      </c>
      <c r="D9680" s="1">
        <v>0</v>
      </c>
      <c r="E9680" s="1">
        <v>12.3</v>
      </c>
    </row>
    <row r="9681" spans="1:5" x14ac:dyDescent="0.25">
      <c r="A9681" t="s">
        <v>1244</v>
      </c>
      <c r="B9681" s="1" t="s">
        <v>1289</v>
      </c>
      <c r="C9681" s="291" t="s">
        <v>1290</v>
      </c>
      <c r="D9681" s="1">
        <v>0</v>
      </c>
      <c r="E9681" s="1">
        <v>5.8</v>
      </c>
    </row>
    <row r="9682" spans="1:5" x14ac:dyDescent="0.25">
      <c r="A9682" t="s">
        <v>1244</v>
      </c>
      <c r="B9682" s="1" t="s">
        <v>1289</v>
      </c>
      <c r="C9682" s="291" t="s">
        <v>1291</v>
      </c>
      <c r="D9682" s="1">
        <v>0</v>
      </c>
      <c r="E9682" s="1">
        <v>8.1999999999999993</v>
      </c>
    </row>
    <row r="9683" spans="1:5" x14ac:dyDescent="0.25">
      <c r="A9683" t="s">
        <v>1244</v>
      </c>
      <c r="B9683" s="1" t="s">
        <v>1289</v>
      </c>
      <c r="C9683" s="291" t="s">
        <v>1292</v>
      </c>
      <c r="D9683" s="1">
        <v>0</v>
      </c>
      <c r="E9683" s="1">
        <v>14.4</v>
      </c>
    </row>
    <row r="9684" spans="1:5" x14ac:dyDescent="0.25">
      <c r="A9684" t="s">
        <v>1244</v>
      </c>
      <c r="B9684" s="1" t="s">
        <v>1289</v>
      </c>
      <c r="C9684" s="291" t="s">
        <v>1293</v>
      </c>
      <c r="D9684" s="1">
        <v>0</v>
      </c>
      <c r="E9684" s="1">
        <v>21.3</v>
      </c>
    </row>
    <row r="9685" spans="1:5" x14ac:dyDescent="0.25">
      <c r="A9685" t="s">
        <v>1244</v>
      </c>
      <c r="B9685" s="1" t="s">
        <v>1289</v>
      </c>
      <c r="C9685" s="291" t="s">
        <v>1294</v>
      </c>
      <c r="D9685" s="1">
        <v>0</v>
      </c>
      <c r="E9685" s="1">
        <v>24.4</v>
      </c>
    </row>
    <row r="9686" spans="1:5" x14ac:dyDescent="0.25">
      <c r="A9686" t="s">
        <v>1244</v>
      </c>
      <c r="B9686" s="1" t="s">
        <v>1289</v>
      </c>
      <c r="C9686" s="291" t="s">
        <v>1295</v>
      </c>
      <c r="D9686" s="1">
        <v>0</v>
      </c>
      <c r="E9686" s="1">
        <v>34.6</v>
      </c>
    </row>
    <row r="9687" spans="1:5" x14ac:dyDescent="0.25">
      <c r="A9687" t="s">
        <v>1244</v>
      </c>
      <c r="B9687" s="1" t="s">
        <v>1289</v>
      </c>
      <c r="C9687" s="291" t="s">
        <v>1296</v>
      </c>
      <c r="D9687" s="1">
        <v>0</v>
      </c>
      <c r="E9687" s="1">
        <v>4.0999999999999996</v>
      </c>
    </row>
    <row r="9688" spans="1:5" x14ac:dyDescent="0.25">
      <c r="A9688" t="s">
        <v>1244</v>
      </c>
      <c r="B9688" s="1" t="s">
        <v>1289</v>
      </c>
      <c r="C9688" s="291" t="s">
        <v>1297</v>
      </c>
      <c r="D9688" s="1">
        <v>0</v>
      </c>
      <c r="E9688" s="1">
        <v>6.5</v>
      </c>
    </row>
    <row r="9689" spans="1:5" x14ac:dyDescent="0.25">
      <c r="A9689" t="s">
        <v>1244</v>
      </c>
      <c r="B9689" s="1" t="s">
        <v>1289</v>
      </c>
      <c r="C9689" s="291" t="s">
        <v>1298</v>
      </c>
      <c r="D9689" s="1">
        <v>0</v>
      </c>
      <c r="E9689" s="1">
        <v>10.4</v>
      </c>
    </row>
    <row r="9690" spans="1:5" x14ac:dyDescent="0.25">
      <c r="A9690" t="s">
        <v>1244</v>
      </c>
      <c r="B9690" s="1" t="s">
        <v>1289</v>
      </c>
      <c r="C9690" s="291" t="s">
        <v>1299</v>
      </c>
      <c r="D9690" s="1">
        <v>0</v>
      </c>
      <c r="E9690" s="1">
        <v>16</v>
      </c>
    </row>
    <row r="9691" spans="1:5" x14ac:dyDescent="0.25">
      <c r="A9691" t="s">
        <v>1244</v>
      </c>
      <c r="B9691" s="1" t="s">
        <v>1289</v>
      </c>
      <c r="C9691" s="291" t="s">
        <v>1300</v>
      </c>
      <c r="D9691" s="1">
        <v>0</v>
      </c>
      <c r="E9691" s="1">
        <v>22.1</v>
      </c>
    </row>
    <row r="9692" spans="1:5" x14ac:dyDescent="0.25">
      <c r="A9692" t="s">
        <v>1244</v>
      </c>
      <c r="B9692" s="1" t="s">
        <v>1289</v>
      </c>
      <c r="C9692" s="291" t="s">
        <v>1301</v>
      </c>
      <c r="D9692" s="1">
        <v>0</v>
      </c>
      <c r="E9692" s="1">
        <v>3.2</v>
      </c>
    </row>
    <row r="9693" spans="1:5" x14ac:dyDescent="0.25">
      <c r="A9693" t="s">
        <v>1244</v>
      </c>
      <c r="B9693" s="1" t="s">
        <v>1302</v>
      </c>
      <c r="C9693" s="291" t="s">
        <v>1303</v>
      </c>
      <c r="D9693" s="1">
        <v>0</v>
      </c>
      <c r="E9693" s="1">
        <v>6.8</v>
      </c>
    </row>
    <row r="9694" spans="1:5" x14ac:dyDescent="0.25">
      <c r="A9694" t="s">
        <v>1244</v>
      </c>
      <c r="B9694" s="1" t="s">
        <v>1302</v>
      </c>
      <c r="C9694" s="291" t="s">
        <v>1304</v>
      </c>
      <c r="D9694" s="1">
        <v>0</v>
      </c>
      <c r="E9694" s="1">
        <v>9.8000000000000007</v>
      </c>
    </row>
    <row r="9695" spans="1:5" x14ac:dyDescent="0.25">
      <c r="A9695" t="s">
        <v>1244</v>
      </c>
      <c r="B9695" s="1" t="s">
        <v>1302</v>
      </c>
      <c r="C9695" s="291" t="s">
        <v>1305</v>
      </c>
      <c r="D9695" s="1">
        <v>0</v>
      </c>
      <c r="E9695" s="1">
        <v>16.3</v>
      </c>
    </row>
    <row r="9696" spans="1:5" x14ac:dyDescent="0.25">
      <c r="A9696" t="s">
        <v>1244</v>
      </c>
      <c r="B9696" s="1" t="s">
        <v>1302</v>
      </c>
      <c r="C9696" s="291" t="s">
        <v>1306</v>
      </c>
      <c r="D9696" s="1">
        <v>0</v>
      </c>
      <c r="E9696" s="1">
        <v>26.9</v>
      </c>
    </row>
    <row r="9697" spans="1:5" x14ac:dyDescent="0.25">
      <c r="A9697" t="s">
        <v>1244</v>
      </c>
      <c r="B9697" s="1" t="s">
        <v>1302</v>
      </c>
      <c r="C9697" s="291" t="s">
        <v>1307</v>
      </c>
      <c r="D9697" s="1">
        <v>0</v>
      </c>
      <c r="E9697" s="1">
        <v>38.5</v>
      </c>
    </row>
    <row r="9698" spans="1:5" x14ac:dyDescent="0.25">
      <c r="A9698" t="s">
        <v>1244</v>
      </c>
      <c r="B9698" s="1" t="s">
        <v>1302</v>
      </c>
      <c r="C9698" s="291" t="s">
        <v>1308</v>
      </c>
      <c r="D9698" s="1">
        <v>0</v>
      </c>
      <c r="E9698" s="1">
        <v>57.6</v>
      </c>
    </row>
    <row r="9699" spans="1:5" x14ac:dyDescent="0.25">
      <c r="A9699" t="s">
        <v>1244</v>
      </c>
      <c r="B9699" s="1" t="s">
        <v>1302</v>
      </c>
      <c r="C9699" s="291" t="s">
        <v>1309</v>
      </c>
      <c r="D9699" s="1">
        <v>0</v>
      </c>
      <c r="E9699" s="1">
        <v>3.4</v>
      </c>
    </row>
    <row r="9700" spans="1:5" x14ac:dyDescent="0.25">
      <c r="A9700" t="s">
        <v>1244</v>
      </c>
      <c r="B9700" s="1" t="s">
        <v>1302</v>
      </c>
      <c r="C9700" s="291" t="s">
        <v>1310</v>
      </c>
      <c r="D9700" s="1">
        <v>0</v>
      </c>
      <c r="E9700" s="1">
        <v>4.9000000000000004</v>
      </c>
    </row>
    <row r="9701" spans="1:5" x14ac:dyDescent="0.25">
      <c r="A9701" t="s">
        <v>1244</v>
      </c>
      <c r="B9701" s="1" t="s">
        <v>1302</v>
      </c>
      <c r="C9701" s="291" t="s">
        <v>1311</v>
      </c>
      <c r="D9701" s="1">
        <v>0</v>
      </c>
      <c r="E9701" s="1">
        <v>8.3000000000000007</v>
      </c>
    </row>
    <row r="9702" spans="1:5" x14ac:dyDescent="0.25">
      <c r="A9702" t="s">
        <v>1244</v>
      </c>
      <c r="B9702" s="1" t="s">
        <v>1302</v>
      </c>
      <c r="C9702" s="291" t="s">
        <v>1312</v>
      </c>
      <c r="D9702" s="1">
        <v>0</v>
      </c>
      <c r="E9702" s="1">
        <v>12.9</v>
      </c>
    </row>
    <row r="9703" spans="1:5" x14ac:dyDescent="0.25">
      <c r="A9703" t="s">
        <v>1244</v>
      </c>
      <c r="B9703" s="1" t="s">
        <v>1302</v>
      </c>
      <c r="C9703" s="291" t="s">
        <v>1313</v>
      </c>
      <c r="D9703" s="1">
        <v>0</v>
      </c>
      <c r="E9703" s="1">
        <v>21.3</v>
      </c>
    </row>
    <row r="9704" spans="1:5" x14ac:dyDescent="0.25">
      <c r="A9704" t="s">
        <v>1244</v>
      </c>
      <c r="B9704" s="1" t="s">
        <v>1302</v>
      </c>
      <c r="C9704" s="291" t="s">
        <v>1314</v>
      </c>
      <c r="D9704" s="1">
        <v>0</v>
      </c>
      <c r="E9704" s="1">
        <v>30.5</v>
      </c>
    </row>
    <row r="9705" spans="1:5" x14ac:dyDescent="0.25">
      <c r="A9705" t="s">
        <v>1244</v>
      </c>
      <c r="B9705" s="1" t="s">
        <v>1315</v>
      </c>
      <c r="C9705" s="291" t="s">
        <v>1316</v>
      </c>
      <c r="D9705" s="1">
        <v>0</v>
      </c>
      <c r="E9705" s="1">
        <v>6.8</v>
      </c>
    </row>
    <row r="9706" spans="1:5" x14ac:dyDescent="0.25">
      <c r="A9706" t="s">
        <v>1244</v>
      </c>
      <c r="B9706" s="1" t="s">
        <v>1315</v>
      </c>
      <c r="C9706" s="291" t="s">
        <v>1317</v>
      </c>
      <c r="D9706" s="1">
        <v>0</v>
      </c>
      <c r="E9706" s="1">
        <v>9.8000000000000007</v>
      </c>
    </row>
    <row r="9707" spans="1:5" x14ac:dyDescent="0.25">
      <c r="A9707" t="s">
        <v>1244</v>
      </c>
      <c r="B9707" s="1" t="s">
        <v>1315</v>
      </c>
      <c r="C9707" s="291" t="s">
        <v>1318</v>
      </c>
      <c r="D9707" s="1">
        <v>0</v>
      </c>
      <c r="E9707" s="1">
        <v>16.3</v>
      </c>
    </row>
    <row r="9708" spans="1:5" x14ac:dyDescent="0.25">
      <c r="A9708" t="s">
        <v>1244</v>
      </c>
      <c r="B9708" s="1" t="s">
        <v>1315</v>
      </c>
      <c r="C9708" s="291" t="s">
        <v>1319</v>
      </c>
      <c r="D9708" s="1">
        <v>0</v>
      </c>
      <c r="E9708" s="1">
        <v>26.9</v>
      </c>
    </row>
    <row r="9709" spans="1:5" x14ac:dyDescent="0.25">
      <c r="A9709" t="s">
        <v>1244</v>
      </c>
      <c r="B9709" s="1" t="s">
        <v>1315</v>
      </c>
      <c r="C9709" s="291" t="s">
        <v>1320</v>
      </c>
      <c r="D9709" s="1">
        <v>0</v>
      </c>
      <c r="E9709" s="1">
        <v>38.5</v>
      </c>
    </row>
    <row r="9710" spans="1:5" x14ac:dyDescent="0.25">
      <c r="A9710" t="s">
        <v>1244</v>
      </c>
      <c r="B9710" s="1" t="s">
        <v>1315</v>
      </c>
      <c r="C9710" s="291" t="s">
        <v>1308</v>
      </c>
      <c r="D9710" s="1">
        <v>0</v>
      </c>
      <c r="E9710" s="1">
        <v>57.6</v>
      </c>
    </row>
    <row r="9711" spans="1:5" x14ac:dyDescent="0.25">
      <c r="A9711" t="s">
        <v>1244</v>
      </c>
      <c r="B9711" s="1" t="s">
        <v>1315</v>
      </c>
      <c r="C9711" s="291" t="s">
        <v>1321</v>
      </c>
      <c r="D9711" s="1">
        <v>0</v>
      </c>
      <c r="E9711" s="1">
        <v>3.4</v>
      </c>
    </row>
    <row r="9712" spans="1:5" x14ac:dyDescent="0.25">
      <c r="A9712" t="s">
        <v>1244</v>
      </c>
      <c r="B9712" s="1" t="s">
        <v>1315</v>
      </c>
      <c r="C9712" s="291" t="s">
        <v>1322</v>
      </c>
      <c r="D9712" s="1">
        <v>0</v>
      </c>
      <c r="E9712" s="1">
        <v>4.9000000000000004</v>
      </c>
    </row>
    <row r="9713" spans="1:5" x14ac:dyDescent="0.25">
      <c r="A9713" t="s">
        <v>1244</v>
      </c>
      <c r="B9713" s="1" t="s">
        <v>1315</v>
      </c>
      <c r="C9713" s="291" t="s">
        <v>1323</v>
      </c>
      <c r="D9713" s="1">
        <v>0</v>
      </c>
      <c r="E9713" s="1">
        <v>8.3000000000000007</v>
      </c>
    </row>
    <row r="9714" spans="1:5" x14ac:dyDescent="0.25">
      <c r="A9714" t="s">
        <v>1244</v>
      </c>
      <c r="B9714" s="1" t="s">
        <v>1315</v>
      </c>
      <c r="C9714" s="291" t="s">
        <v>1324</v>
      </c>
      <c r="D9714" s="1">
        <v>0</v>
      </c>
      <c r="E9714" s="1">
        <v>12.9</v>
      </c>
    </row>
    <row r="9715" spans="1:5" x14ac:dyDescent="0.25">
      <c r="A9715" t="s">
        <v>1244</v>
      </c>
      <c r="B9715" s="1" t="s">
        <v>1315</v>
      </c>
      <c r="C9715" s="291" t="s">
        <v>1325</v>
      </c>
      <c r="D9715" s="1">
        <v>0</v>
      </c>
      <c r="E9715" s="1">
        <v>21.3</v>
      </c>
    </row>
    <row r="9716" spans="1:5" x14ac:dyDescent="0.25">
      <c r="A9716" t="s">
        <v>1244</v>
      </c>
      <c r="B9716" s="1" t="s">
        <v>1315</v>
      </c>
      <c r="C9716" s="291" t="s">
        <v>1326</v>
      </c>
      <c r="D9716" s="1">
        <v>0</v>
      </c>
      <c r="E9716" s="1">
        <v>30.5</v>
      </c>
    </row>
    <row r="9717" spans="1:5" x14ac:dyDescent="0.25">
      <c r="A9717" t="s">
        <v>1244</v>
      </c>
      <c r="B9717" s="1" t="s">
        <v>1327</v>
      </c>
      <c r="C9717" s="291" t="s">
        <v>1328</v>
      </c>
      <c r="D9717" s="1">
        <v>0</v>
      </c>
      <c r="E9717" s="1">
        <v>5</v>
      </c>
    </row>
    <row r="9718" spans="1:5" x14ac:dyDescent="0.25">
      <c r="A9718" t="s">
        <v>1244</v>
      </c>
      <c r="B9718" s="1" t="s">
        <v>1327</v>
      </c>
      <c r="C9718" s="291" t="s">
        <v>1329</v>
      </c>
      <c r="D9718" s="1">
        <v>0</v>
      </c>
      <c r="E9718" s="1">
        <v>7.1</v>
      </c>
    </row>
    <row r="9719" spans="1:5" x14ac:dyDescent="0.25">
      <c r="A9719" t="s">
        <v>1244</v>
      </c>
      <c r="B9719" s="1" t="s">
        <v>1327</v>
      </c>
      <c r="C9719" s="291" t="s">
        <v>1330</v>
      </c>
      <c r="D9719" s="1">
        <v>0</v>
      </c>
      <c r="E9719" s="1">
        <v>13.1</v>
      </c>
    </row>
    <row r="9720" spans="1:5" x14ac:dyDescent="0.25">
      <c r="A9720" t="s">
        <v>1244</v>
      </c>
      <c r="B9720" s="1" t="s">
        <v>1327</v>
      </c>
      <c r="C9720" s="291" t="s">
        <v>1331</v>
      </c>
      <c r="D9720" s="1">
        <v>0</v>
      </c>
      <c r="E9720" s="1">
        <v>18.399999999999999</v>
      </c>
    </row>
    <row r="9721" spans="1:5" x14ac:dyDescent="0.25">
      <c r="A9721" t="s">
        <v>1244</v>
      </c>
      <c r="B9721" s="1" t="s">
        <v>1327</v>
      </c>
      <c r="C9721" s="291" t="s">
        <v>1332</v>
      </c>
      <c r="D9721" s="1">
        <v>0</v>
      </c>
      <c r="E9721" s="1">
        <v>24.3</v>
      </c>
    </row>
    <row r="9722" spans="1:5" x14ac:dyDescent="0.25">
      <c r="A9722" t="s">
        <v>1244</v>
      </c>
      <c r="B9722" s="1" t="s">
        <v>1327</v>
      </c>
      <c r="C9722" s="291" t="s">
        <v>1333</v>
      </c>
      <c r="D9722" s="1">
        <v>0</v>
      </c>
      <c r="E9722" s="1">
        <v>36.1</v>
      </c>
    </row>
    <row r="9723" spans="1:5" x14ac:dyDescent="0.25">
      <c r="A9723" t="s">
        <v>1244</v>
      </c>
      <c r="B9723" s="1" t="s">
        <v>1327</v>
      </c>
      <c r="C9723" s="291" t="s">
        <v>1334</v>
      </c>
      <c r="D9723" s="1">
        <v>0</v>
      </c>
      <c r="E9723" s="1">
        <v>3.1</v>
      </c>
    </row>
    <row r="9724" spans="1:5" x14ac:dyDescent="0.25">
      <c r="A9724" t="s">
        <v>1244</v>
      </c>
      <c r="B9724" s="1" t="s">
        <v>1327</v>
      </c>
      <c r="C9724" s="291" t="s">
        <v>1335</v>
      </c>
      <c r="D9724" s="1">
        <v>0</v>
      </c>
      <c r="E9724" s="1">
        <v>3.8</v>
      </c>
    </row>
    <row r="9725" spans="1:5" x14ac:dyDescent="0.25">
      <c r="A9725" t="s">
        <v>1244</v>
      </c>
      <c r="B9725" s="1" t="s">
        <v>1327</v>
      </c>
      <c r="C9725" s="291" t="s">
        <v>1336</v>
      </c>
      <c r="D9725" s="1">
        <v>0</v>
      </c>
      <c r="E9725" s="1">
        <v>6.9</v>
      </c>
    </row>
    <row r="9726" spans="1:5" x14ac:dyDescent="0.25">
      <c r="A9726" t="s">
        <v>1244</v>
      </c>
      <c r="B9726" s="1" t="s">
        <v>1327</v>
      </c>
      <c r="C9726" s="291" t="s">
        <v>1337</v>
      </c>
      <c r="D9726" s="1">
        <v>0</v>
      </c>
      <c r="E9726" s="1">
        <v>10.8</v>
      </c>
    </row>
    <row r="9727" spans="1:5" x14ac:dyDescent="0.25">
      <c r="A9727" t="s">
        <v>1244</v>
      </c>
      <c r="B9727" s="1" t="s">
        <v>1327</v>
      </c>
      <c r="C9727" s="291" t="s">
        <v>1338</v>
      </c>
      <c r="D9727" s="1">
        <v>0</v>
      </c>
      <c r="E9727" s="1">
        <v>14.9</v>
      </c>
    </row>
    <row r="9728" spans="1:5" x14ac:dyDescent="0.25">
      <c r="A9728" t="s">
        <v>1244</v>
      </c>
      <c r="B9728" s="1" t="s">
        <v>1327</v>
      </c>
      <c r="C9728" s="291" t="s">
        <v>1339</v>
      </c>
      <c r="D9728" s="1">
        <v>0</v>
      </c>
      <c r="E9728" s="1">
        <v>22.8</v>
      </c>
    </row>
    <row r="9729" spans="1:5" x14ac:dyDescent="0.25">
      <c r="A9729" t="s">
        <v>1244</v>
      </c>
      <c r="B9729" s="1" t="s">
        <v>1340</v>
      </c>
      <c r="C9729" s="291" t="s">
        <v>1341</v>
      </c>
      <c r="D9729" s="1">
        <v>0</v>
      </c>
      <c r="E9729" s="1">
        <v>5</v>
      </c>
    </row>
    <row r="9730" spans="1:5" x14ac:dyDescent="0.25">
      <c r="A9730" t="s">
        <v>1244</v>
      </c>
      <c r="B9730" s="1" t="s">
        <v>1340</v>
      </c>
      <c r="C9730" s="291" t="s">
        <v>1342</v>
      </c>
      <c r="D9730" s="1">
        <v>0</v>
      </c>
      <c r="E9730" s="1">
        <v>7.1</v>
      </c>
    </row>
    <row r="9731" spans="1:5" x14ac:dyDescent="0.25">
      <c r="A9731" t="s">
        <v>1244</v>
      </c>
      <c r="B9731" s="1" t="s">
        <v>1340</v>
      </c>
      <c r="C9731" s="291" t="s">
        <v>1343</v>
      </c>
      <c r="D9731" s="1">
        <v>0</v>
      </c>
      <c r="E9731" s="1">
        <v>13.1</v>
      </c>
    </row>
    <row r="9732" spans="1:5" x14ac:dyDescent="0.25">
      <c r="A9732" t="s">
        <v>1244</v>
      </c>
      <c r="B9732" s="1" t="s">
        <v>1340</v>
      </c>
      <c r="C9732" s="291" t="s">
        <v>1344</v>
      </c>
      <c r="D9732" s="1">
        <v>0</v>
      </c>
      <c r="E9732" s="1">
        <v>18.399999999999999</v>
      </c>
    </row>
    <row r="9733" spans="1:5" x14ac:dyDescent="0.25">
      <c r="A9733" t="s">
        <v>1244</v>
      </c>
      <c r="B9733" s="1" t="s">
        <v>1340</v>
      </c>
      <c r="C9733" s="291" t="s">
        <v>1345</v>
      </c>
      <c r="D9733" s="1">
        <v>0</v>
      </c>
      <c r="E9733" s="1">
        <v>24.3</v>
      </c>
    </row>
    <row r="9734" spans="1:5" x14ac:dyDescent="0.25">
      <c r="A9734" t="s">
        <v>1244</v>
      </c>
      <c r="B9734" s="1" t="s">
        <v>1340</v>
      </c>
      <c r="C9734" s="291" t="s">
        <v>1346</v>
      </c>
      <c r="D9734" s="1">
        <v>0</v>
      </c>
      <c r="E9734" s="1">
        <v>36.1</v>
      </c>
    </row>
    <row r="9735" spans="1:5" x14ac:dyDescent="0.25">
      <c r="A9735" t="s">
        <v>1244</v>
      </c>
      <c r="B9735" s="1" t="s">
        <v>1340</v>
      </c>
      <c r="C9735" s="291" t="s">
        <v>1347</v>
      </c>
      <c r="D9735" s="1">
        <v>0</v>
      </c>
      <c r="E9735" s="1">
        <v>3.1</v>
      </c>
    </row>
    <row r="9736" spans="1:5" x14ac:dyDescent="0.25">
      <c r="A9736" t="s">
        <v>1244</v>
      </c>
      <c r="B9736" s="1" t="s">
        <v>1340</v>
      </c>
      <c r="C9736" s="291" t="s">
        <v>1348</v>
      </c>
      <c r="D9736" s="1">
        <v>0</v>
      </c>
      <c r="E9736" s="1">
        <v>3.8</v>
      </c>
    </row>
    <row r="9737" spans="1:5" x14ac:dyDescent="0.25">
      <c r="A9737" t="s">
        <v>1244</v>
      </c>
      <c r="B9737" s="1" t="s">
        <v>1340</v>
      </c>
      <c r="C9737" s="291" t="s">
        <v>1349</v>
      </c>
      <c r="D9737" s="1">
        <v>0</v>
      </c>
      <c r="E9737" s="1">
        <v>6.9</v>
      </c>
    </row>
    <row r="9738" spans="1:5" x14ac:dyDescent="0.25">
      <c r="A9738" t="s">
        <v>1244</v>
      </c>
      <c r="B9738" s="1" t="s">
        <v>1340</v>
      </c>
      <c r="C9738" s="291" t="s">
        <v>1350</v>
      </c>
      <c r="D9738" s="1">
        <v>0</v>
      </c>
      <c r="E9738" s="1">
        <v>10.8</v>
      </c>
    </row>
    <row r="9739" spans="1:5" x14ac:dyDescent="0.25">
      <c r="A9739" t="s">
        <v>1244</v>
      </c>
      <c r="B9739" s="1" t="s">
        <v>1340</v>
      </c>
      <c r="C9739" s="291" t="s">
        <v>1351</v>
      </c>
      <c r="D9739" s="1">
        <v>0</v>
      </c>
      <c r="E9739" s="1">
        <v>14.9</v>
      </c>
    </row>
    <row r="9740" spans="1:5" x14ac:dyDescent="0.25">
      <c r="A9740" t="s">
        <v>1244</v>
      </c>
      <c r="B9740" s="1" t="s">
        <v>1340</v>
      </c>
      <c r="C9740" s="291" t="s">
        <v>1352</v>
      </c>
      <c r="D9740" s="1">
        <v>0</v>
      </c>
      <c r="E9740" s="1">
        <v>22.8</v>
      </c>
    </row>
    <row r="9741" spans="1:5" x14ac:dyDescent="0.25">
      <c r="A9741" t="s">
        <v>1244</v>
      </c>
      <c r="B9741" s="1" t="s">
        <v>1353</v>
      </c>
      <c r="C9741" s="291" t="s">
        <v>1354</v>
      </c>
      <c r="D9741" s="1">
        <v>0</v>
      </c>
      <c r="E9741" s="1">
        <v>5</v>
      </c>
    </row>
    <row r="9742" spans="1:5" x14ac:dyDescent="0.25">
      <c r="A9742" t="s">
        <v>1244</v>
      </c>
      <c r="B9742" s="1" t="s">
        <v>1353</v>
      </c>
      <c r="C9742" s="291" t="s">
        <v>1355</v>
      </c>
      <c r="D9742" s="1">
        <v>0</v>
      </c>
      <c r="E9742" s="1">
        <v>8.1999999999999993</v>
      </c>
    </row>
    <row r="9743" spans="1:5" x14ac:dyDescent="0.25">
      <c r="A9743" t="s">
        <v>1244</v>
      </c>
      <c r="B9743" s="1" t="s">
        <v>1353</v>
      </c>
      <c r="C9743" s="291" t="s">
        <v>1356</v>
      </c>
      <c r="D9743" s="1">
        <v>0</v>
      </c>
      <c r="E9743" s="1">
        <v>15.1</v>
      </c>
    </row>
    <row r="9744" spans="1:5" x14ac:dyDescent="0.25">
      <c r="A9744" t="s">
        <v>1244</v>
      </c>
      <c r="B9744" s="1" t="s">
        <v>1353</v>
      </c>
      <c r="C9744" s="291" t="s">
        <v>1357</v>
      </c>
      <c r="D9744" s="1">
        <v>0</v>
      </c>
      <c r="E9744" s="1">
        <v>25.9</v>
      </c>
    </row>
    <row r="9745" spans="1:5" x14ac:dyDescent="0.25">
      <c r="A9745" t="s">
        <v>1244</v>
      </c>
      <c r="B9745" s="1" t="s">
        <v>1353</v>
      </c>
      <c r="C9745" s="291" t="s">
        <v>1358</v>
      </c>
      <c r="D9745" s="1">
        <v>0</v>
      </c>
      <c r="E9745" s="1">
        <v>39.4</v>
      </c>
    </row>
    <row r="9746" spans="1:5" x14ac:dyDescent="0.25">
      <c r="A9746" t="s">
        <v>1244</v>
      </c>
      <c r="B9746" s="1" t="s">
        <v>1353</v>
      </c>
      <c r="C9746" s="291" t="s">
        <v>1359</v>
      </c>
      <c r="D9746" s="1">
        <v>0</v>
      </c>
      <c r="E9746" s="1">
        <v>67.099999999999994</v>
      </c>
    </row>
    <row r="9747" spans="1:5" x14ac:dyDescent="0.25">
      <c r="A9747" t="s">
        <v>1244</v>
      </c>
      <c r="B9747" s="1" t="s">
        <v>1353</v>
      </c>
      <c r="C9747" s="291" t="s">
        <v>1361</v>
      </c>
      <c r="D9747" s="1">
        <v>0</v>
      </c>
      <c r="E9747" s="1">
        <v>101</v>
      </c>
    </row>
    <row r="9748" spans="1:5" x14ac:dyDescent="0.25">
      <c r="A9748" t="s">
        <v>1244</v>
      </c>
      <c r="B9748" s="1" t="s">
        <v>1360</v>
      </c>
      <c r="C9748" s="291" t="s">
        <v>1362</v>
      </c>
      <c r="D9748" s="1">
        <v>0</v>
      </c>
      <c r="E9748" s="1">
        <v>13.9</v>
      </c>
    </row>
    <row r="9749" spans="1:5" x14ac:dyDescent="0.25">
      <c r="A9749" t="s">
        <v>1244</v>
      </c>
      <c r="B9749" s="1" t="s">
        <v>1360</v>
      </c>
      <c r="C9749" s="291" t="s">
        <v>1363</v>
      </c>
      <c r="D9749" s="1">
        <v>0</v>
      </c>
      <c r="E9749" s="1">
        <v>12.6</v>
      </c>
    </row>
    <row r="9750" spans="1:5" x14ac:dyDescent="0.25">
      <c r="A9750" t="s">
        <v>1244</v>
      </c>
      <c r="B9750" s="1" t="s">
        <v>1360</v>
      </c>
      <c r="C9750" s="291" t="s">
        <v>1364</v>
      </c>
      <c r="D9750" s="1">
        <v>0</v>
      </c>
      <c r="E9750" s="1">
        <v>21.1</v>
      </c>
    </row>
    <row r="9751" spans="1:5" x14ac:dyDescent="0.25">
      <c r="A9751" t="s">
        <v>1244</v>
      </c>
      <c r="B9751" s="1" t="s">
        <v>1360</v>
      </c>
      <c r="C9751" s="291" t="s">
        <v>1365</v>
      </c>
      <c r="D9751" s="1">
        <v>0</v>
      </c>
      <c r="E9751" s="1">
        <v>22.8</v>
      </c>
    </row>
    <row r="9752" spans="1:5" x14ac:dyDescent="0.25">
      <c r="A9752" t="s">
        <v>1244</v>
      </c>
      <c r="B9752" s="1" t="s">
        <v>1360</v>
      </c>
      <c r="C9752" s="291" t="s">
        <v>1366</v>
      </c>
      <c r="D9752" s="1">
        <v>0</v>
      </c>
      <c r="E9752" s="1">
        <v>32.299999999999997</v>
      </c>
    </row>
    <row r="9753" spans="1:5" x14ac:dyDescent="0.25">
      <c r="A9753" t="s">
        <v>1244</v>
      </c>
      <c r="B9753" s="1" t="s">
        <v>1360</v>
      </c>
      <c r="C9753" s="291" t="s">
        <v>1367</v>
      </c>
      <c r="D9753" s="1">
        <v>0</v>
      </c>
      <c r="E9753" s="1">
        <v>34.700000000000003</v>
      </c>
    </row>
    <row r="9754" spans="1:5" x14ac:dyDescent="0.25">
      <c r="A9754" t="s">
        <v>1244</v>
      </c>
      <c r="B9754" s="1" t="s">
        <v>1360</v>
      </c>
      <c r="C9754" s="291" t="s">
        <v>1368</v>
      </c>
      <c r="D9754" s="1">
        <v>0</v>
      </c>
      <c r="E9754" s="1">
        <v>55.8</v>
      </c>
    </row>
    <row r="9755" spans="1:5" x14ac:dyDescent="0.25">
      <c r="A9755" t="s">
        <v>1244</v>
      </c>
      <c r="B9755" s="1" t="s">
        <v>1360</v>
      </c>
      <c r="C9755" s="291" t="s">
        <v>1369</v>
      </c>
      <c r="D9755" s="1">
        <v>0</v>
      </c>
      <c r="E9755" s="1">
        <v>52.9</v>
      </c>
    </row>
    <row r="9756" spans="1:5" x14ac:dyDescent="0.25">
      <c r="A9756" t="s">
        <v>1244</v>
      </c>
      <c r="B9756" s="1" t="s">
        <v>1370</v>
      </c>
      <c r="C9756" s="291" t="s">
        <v>1371</v>
      </c>
      <c r="D9756" s="1">
        <v>0</v>
      </c>
      <c r="E9756" s="1">
        <v>6.8</v>
      </c>
    </row>
    <row r="9757" spans="1:5" x14ac:dyDescent="0.25">
      <c r="A9757" t="s">
        <v>1244</v>
      </c>
      <c r="B9757" s="1" t="s">
        <v>1370</v>
      </c>
      <c r="C9757" s="291" t="s">
        <v>1372</v>
      </c>
      <c r="D9757" s="1">
        <v>0</v>
      </c>
      <c r="E9757" s="1">
        <v>9.9</v>
      </c>
    </row>
    <row r="9758" spans="1:5" x14ac:dyDescent="0.25">
      <c r="A9758" t="s">
        <v>1244</v>
      </c>
      <c r="B9758" s="1" t="s">
        <v>1370</v>
      </c>
      <c r="C9758" s="291" t="s">
        <v>1373</v>
      </c>
      <c r="D9758" s="1">
        <v>0</v>
      </c>
      <c r="E9758" s="1">
        <v>16.2</v>
      </c>
    </row>
    <row r="9759" spans="1:5" x14ac:dyDescent="0.25">
      <c r="A9759" t="s">
        <v>1244</v>
      </c>
      <c r="B9759" s="1" t="s">
        <v>1370</v>
      </c>
      <c r="C9759" s="291" t="s">
        <v>1374</v>
      </c>
      <c r="D9759" s="1">
        <v>0</v>
      </c>
      <c r="E9759" s="1">
        <v>27.3</v>
      </c>
    </row>
    <row r="9760" spans="1:5" x14ac:dyDescent="0.25">
      <c r="A9760" t="s">
        <v>1244</v>
      </c>
      <c r="B9760" s="1" t="s">
        <v>1370</v>
      </c>
      <c r="C9760" s="291" t="s">
        <v>1375</v>
      </c>
      <c r="D9760" s="1">
        <v>0</v>
      </c>
      <c r="E9760" s="1">
        <v>39.799999999999997</v>
      </c>
    </row>
    <row r="9761" spans="1:5" x14ac:dyDescent="0.25">
      <c r="A9761" t="s">
        <v>1244</v>
      </c>
      <c r="B9761" s="1" t="s">
        <v>1370</v>
      </c>
      <c r="C9761" s="291" t="s">
        <v>1376</v>
      </c>
      <c r="D9761" s="1">
        <v>0</v>
      </c>
      <c r="E9761" s="1">
        <v>60.6</v>
      </c>
    </row>
    <row r="9762" spans="1:5" x14ac:dyDescent="0.25">
      <c r="A9762" t="s">
        <v>1244</v>
      </c>
      <c r="B9762" s="1" t="s">
        <v>1377</v>
      </c>
      <c r="C9762" s="291" t="s">
        <v>1378</v>
      </c>
      <c r="D9762" s="1">
        <v>0</v>
      </c>
      <c r="E9762" s="1">
        <v>26.4</v>
      </c>
    </row>
    <row r="9763" spans="1:5" x14ac:dyDescent="0.25">
      <c r="A9763" t="s">
        <v>1244</v>
      </c>
      <c r="B9763" s="1" t="s">
        <v>1377</v>
      </c>
      <c r="C9763" s="291" t="s">
        <v>1379</v>
      </c>
      <c r="D9763" s="1">
        <v>0</v>
      </c>
      <c r="E9763" s="1">
        <v>24.9</v>
      </c>
    </row>
    <row r="9764" spans="1:5" x14ac:dyDescent="0.25">
      <c r="A9764" t="s">
        <v>1244</v>
      </c>
      <c r="B9764" s="1" t="s">
        <v>1377</v>
      </c>
      <c r="C9764" s="291" t="s">
        <v>1380</v>
      </c>
      <c r="D9764" s="1">
        <v>0</v>
      </c>
      <c r="E9764" s="1">
        <v>16.8</v>
      </c>
    </row>
    <row r="9765" spans="1:5" x14ac:dyDescent="0.25">
      <c r="A9765" t="s">
        <v>1244</v>
      </c>
      <c r="B9765" s="1" t="s">
        <v>1377</v>
      </c>
      <c r="C9765" s="291" t="s">
        <v>1381</v>
      </c>
      <c r="D9765" s="1">
        <v>0</v>
      </c>
      <c r="E9765" s="1">
        <v>16.8</v>
      </c>
    </row>
    <row r="9766" spans="1:5" x14ac:dyDescent="0.25">
      <c r="A9766" t="s">
        <v>1244</v>
      </c>
      <c r="B9766" s="1" t="s">
        <v>1377</v>
      </c>
      <c r="C9766" s="291" t="s">
        <v>1382</v>
      </c>
      <c r="D9766" s="1">
        <v>0</v>
      </c>
      <c r="E9766" s="1">
        <v>9.8000000000000007</v>
      </c>
    </row>
    <row r="9767" spans="1:5" x14ac:dyDescent="0.25">
      <c r="A9767" t="s">
        <v>1244</v>
      </c>
      <c r="B9767" s="1" t="s">
        <v>1377</v>
      </c>
      <c r="C9767" s="291" t="s">
        <v>1383</v>
      </c>
      <c r="D9767" s="1">
        <v>0</v>
      </c>
      <c r="E9767" s="1">
        <v>9.8000000000000007</v>
      </c>
    </row>
    <row r="9768" spans="1:5" x14ac:dyDescent="0.25">
      <c r="A9768" t="s">
        <v>1244</v>
      </c>
      <c r="B9768" s="1" t="s">
        <v>1377</v>
      </c>
      <c r="C9768" s="291" t="s">
        <v>1384</v>
      </c>
      <c r="D9768" s="1">
        <v>0</v>
      </c>
      <c r="E9768" s="1">
        <v>7.3</v>
      </c>
    </row>
    <row r="9769" spans="1:5" x14ac:dyDescent="0.25">
      <c r="A9769" t="s">
        <v>1244</v>
      </c>
      <c r="B9769" s="1" t="s">
        <v>1377</v>
      </c>
      <c r="C9769" s="291" t="s">
        <v>1385</v>
      </c>
      <c r="D9769" s="1">
        <v>0</v>
      </c>
      <c r="E9769" s="1">
        <v>7.3</v>
      </c>
    </row>
    <row r="9770" spans="1:5" x14ac:dyDescent="0.25">
      <c r="A9770" t="s">
        <v>1244</v>
      </c>
      <c r="B9770" s="1" t="s">
        <v>1377</v>
      </c>
      <c r="C9770" s="291" t="s">
        <v>1382</v>
      </c>
      <c r="D9770" s="1">
        <v>0</v>
      </c>
      <c r="E9770" s="1">
        <v>9.3000000000000007</v>
      </c>
    </row>
    <row r="9771" spans="1:5" x14ac:dyDescent="0.25">
      <c r="A9771" t="s">
        <v>1244</v>
      </c>
      <c r="B9771" s="1" t="s">
        <v>1377</v>
      </c>
      <c r="C9771" s="291" t="s">
        <v>1383</v>
      </c>
      <c r="D9771" s="1">
        <v>0</v>
      </c>
      <c r="E9771" s="1">
        <v>9.3000000000000007</v>
      </c>
    </row>
    <row r="9772" spans="1:5" x14ac:dyDescent="0.25">
      <c r="A9772" t="s">
        <v>1244</v>
      </c>
      <c r="B9772" s="1" t="s">
        <v>1377</v>
      </c>
      <c r="C9772" s="291" t="s">
        <v>1380</v>
      </c>
      <c r="D9772" s="1">
        <v>0</v>
      </c>
      <c r="E9772" s="1">
        <v>15.6</v>
      </c>
    </row>
    <row r="9773" spans="1:5" x14ac:dyDescent="0.25">
      <c r="A9773" t="s">
        <v>1244</v>
      </c>
      <c r="B9773" s="1" t="s">
        <v>1377</v>
      </c>
      <c r="C9773" s="291" t="s">
        <v>1381</v>
      </c>
      <c r="D9773" s="1">
        <v>0</v>
      </c>
      <c r="E9773" s="1">
        <v>15.6</v>
      </c>
    </row>
    <row r="9774" spans="1:5" x14ac:dyDescent="0.25">
      <c r="A9774" t="s">
        <v>1244</v>
      </c>
      <c r="B9774" s="1" t="s">
        <v>1377</v>
      </c>
      <c r="C9774" s="291" t="s">
        <v>1379</v>
      </c>
      <c r="D9774" s="1">
        <v>0</v>
      </c>
      <c r="E9774" s="1">
        <v>23.4</v>
      </c>
    </row>
    <row r="9775" spans="1:5" x14ac:dyDescent="0.25">
      <c r="A9775" t="s">
        <v>1244</v>
      </c>
      <c r="B9775" s="1" t="s">
        <v>1377</v>
      </c>
      <c r="C9775" s="291" t="s">
        <v>1378</v>
      </c>
      <c r="D9775" s="1">
        <v>0</v>
      </c>
      <c r="E9775" s="1">
        <v>27.4</v>
      </c>
    </row>
    <row r="9776" spans="1:5" x14ac:dyDescent="0.25">
      <c r="A9776" t="s">
        <v>1244</v>
      </c>
      <c r="B9776" s="1" t="s">
        <v>1377</v>
      </c>
      <c r="C9776" s="291" t="s">
        <v>1384</v>
      </c>
      <c r="D9776" s="1">
        <v>0</v>
      </c>
      <c r="E9776" s="1">
        <v>7</v>
      </c>
    </row>
    <row r="9777" spans="1:5" x14ac:dyDescent="0.25">
      <c r="A9777" t="s">
        <v>1244</v>
      </c>
      <c r="B9777" s="1" t="s">
        <v>1377</v>
      </c>
      <c r="C9777" s="291" t="s">
        <v>1385</v>
      </c>
      <c r="D9777" s="1">
        <v>0</v>
      </c>
      <c r="E9777" s="1">
        <v>7</v>
      </c>
    </row>
    <row r="9778" spans="1:5" x14ac:dyDescent="0.25">
      <c r="A9778" t="s">
        <v>1244</v>
      </c>
      <c r="B9778" s="1" t="s">
        <v>1377</v>
      </c>
      <c r="C9778" s="291" t="s">
        <v>1382</v>
      </c>
      <c r="D9778" s="1">
        <v>0</v>
      </c>
      <c r="E9778" s="1">
        <v>8.9</v>
      </c>
    </row>
    <row r="9779" spans="1:5" x14ac:dyDescent="0.25">
      <c r="A9779" t="s">
        <v>1244</v>
      </c>
      <c r="B9779" s="1" t="s">
        <v>1377</v>
      </c>
      <c r="C9779" s="291" t="s">
        <v>1383</v>
      </c>
      <c r="D9779" s="1">
        <v>0</v>
      </c>
      <c r="E9779" s="1">
        <v>8.9</v>
      </c>
    </row>
    <row r="9780" spans="1:5" x14ac:dyDescent="0.25">
      <c r="A9780" t="s">
        <v>1244</v>
      </c>
      <c r="B9780" s="1" t="s">
        <v>1377</v>
      </c>
      <c r="C9780" s="291" t="s">
        <v>1382</v>
      </c>
      <c r="D9780" s="1">
        <v>0</v>
      </c>
      <c r="E9780" s="1">
        <v>9.3000000000000007</v>
      </c>
    </row>
    <row r="9781" spans="1:5" x14ac:dyDescent="0.25">
      <c r="A9781" t="s">
        <v>1244</v>
      </c>
      <c r="B9781" s="1" t="s">
        <v>1377</v>
      </c>
      <c r="C9781" s="291" t="s">
        <v>1383</v>
      </c>
      <c r="D9781" s="1">
        <v>0</v>
      </c>
      <c r="E9781" s="1">
        <v>9.3000000000000007</v>
      </c>
    </row>
    <row r="9782" spans="1:5" x14ac:dyDescent="0.25">
      <c r="A9782" t="s">
        <v>1244</v>
      </c>
      <c r="B9782" s="1" t="s">
        <v>1377</v>
      </c>
      <c r="C9782" s="291" t="s">
        <v>1380</v>
      </c>
      <c r="D9782" s="1">
        <v>0</v>
      </c>
      <c r="E9782" s="1">
        <v>14.5</v>
      </c>
    </row>
    <row r="9783" spans="1:5" x14ac:dyDescent="0.25">
      <c r="A9783" t="s">
        <v>1244</v>
      </c>
      <c r="B9783" s="1" t="s">
        <v>1377</v>
      </c>
      <c r="C9783" s="291" t="s">
        <v>1381</v>
      </c>
      <c r="D9783" s="1">
        <v>0</v>
      </c>
      <c r="E9783" s="1">
        <v>14.5</v>
      </c>
    </row>
    <row r="9784" spans="1:5" x14ac:dyDescent="0.25">
      <c r="A9784" t="s">
        <v>1244</v>
      </c>
      <c r="B9784" s="1" t="s">
        <v>1377</v>
      </c>
      <c r="C9784" s="291" t="s">
        <v>1380</v>
      </c>
      <c r="D9784" s="1">
        <v>0</v>
      </c>
      <c r="E9784" s="1">
        <v>15.2</v>
      </c>
    </row>
    <row r="9785" spans="1:5" x14ac:dyDescent="0.25">
      <c r="A9785" t="s">
        <v>1244</v>
      </c>
      <c r="B9785" s="1" t="s">
        <v>1377</v>
      </c>
      <c r="C9785" s="291" t="s">
        <v>1381</v>
      </c>
      <c r="D9785" s="1">
        <v>0</v>
      </c>
      <c r="E9785" s="1">
        <v>15</v>
      </c>
    </row>
    <row r="9786" spans="1:5" x14ac:dyDescent="0.25">
      <c r="A9786" t="s">
        <v>1244</v>
      </c>
      <c r="B9786" s="1" t="s">
        <v>1377</v>
      </c>
      <c r="C9786" s="291" t="s">
        <v>1379</v>
      </c>
      <c r="D9786" s="1">
        <v>0</v>
      </c>
      <c r="E9786" s="1">
        <v>21.7</v>
      </c>
    </row>
    <row r="9787" spans="1:5" x14ac:dyDescent="0.25">
      <c r="A9787" t="s">
        <v>1244</v>
      </c>
      <c r="B9787" s="1" t="s">
        <v>1377</v>
      </c>
      <c r="C9787" s="291" t="s">
        <v>1379</v>
      </c>
      <c r="D9787" s="1">
        <v>0</v>
      </c>
      <c r="E9787" s="1">
        <v>22.8</v>
      </c>
    </row>
    <row r="9788" spans="1:5" x14ac:dyDescent="0.25">
      <c r="A9788" t="s">
        <v>1244</v>
      </c>
      <c r="B9788" s="1" t="s">
        <v>1377</v>
      </c>
      <c r="C9788" s="291" t="s">
        <v>1378</v>
      </c>
      <c r="D9788" s="1">
        <v>0</v>
      </c>
      <c r="E9788" s="1">
        <v>25.4</v>
      </c>
    </row>
    <row r="9789" spans="1:5" x14ac:dyDescent="0.25">
      <c r="A9789" t="s">
        <v>1244</v>
      </c>
      <c r="B9789" s="1" t="s">
        <v>1377</v>
      </c>
      <c r="C9789" s="291" t="s">
        <v>1378</v>
      </c>
      <c r="D9789" s="1">
        <v>0</v>
      </c>
      <c r="E9789" s="1">
        <v>25.6</v>
      </c>
    </row>
    <row r="9790" spans="1:5" x14ac:dyDescent="0.25">
      <c r="A9790" t="s">
        <v>1244</v>
      </c>
      <c r="B9790" s="1" t="s">
        <v>1377</v>
      </c>
      <c r="C9790" s="291" t="s">
        <v>1386</v>
      </c>
      <c r="D9790" s="1">
        <v>0</v>
      </c>
      <c r="E9790" s="1">
        <v>32.5</v>
      </c>
    </row>
    <row r="9791" spans="1:5" x14ac:dyDescent="0.25">
      <c r="A9791" t="s">
        <v>1244</v>
      </c>
      <c r="B9791" s="1" t="s">
        <v>1377</v>
      </c>
      <c r="C9791" s="291" t="s">
        <v>1387</v>
      </c>
      <c r="D9791" s="1">
        <v>0</v>
      </c>
      <c r="E9791" s="1">
        <v>25.5</v>
      </c>
    </row>
    <row r="9792" spans="1:5" x14ac:dyDescent="0.25">
      <c r="A9792" t="s">
        <v>1244</v>
      </c>
      <c r="B9792" s="1" t="s">
        <v>1377</v>
      </c>
      <c r="C9792" s="291" t="s">
        <v>1388</v>
      </c>
      <c r="D9792" s="1">
        <v>0</v>
      </c>
      <c r="E9792" s="1">
        <v>18.7</v>
      </c>
    </row>
    <row r="9793" spans="1:5" x14ac:dyDescent="0.25">
      <c r="A9793" t="s">
        <v>1244</v>
      </c>
      <c r="B9793" s="1" t="s">
        <v>1377</v>
      </c>
      <c r="C9793" s="291" t="s">
        <v>1389</v>
      </c>
      <c r="D9793" s="1">
        <v>0</v>
      </c>
      <c r="E9793" s="1">
        <v>14.4</v>
      </c>
    </row>
    <row r="9794" spans="1:5" x14ac:dyDescent="0.25">
      <c r="A9794" t="s">
        <v>1244</v>
      </c>
      <c r="B9794" s="1" t="s">
        <v>1377</v>
      </c>
      <c r="C9794" s="291" t="s">
        <v>1390</v>
      </c>
      <c r="D9794" s="1">
        <v>0</v>
      </c>
      <c r="E9794" s="1">
        <v>19.7</v>
      </c>
    </row>
    <row r="9795" spans="1:5" x14ac:dyDescent="0.25">
      <c r="A9795" t="s">
        <v>1244</v>
      </c>
      <c r="B9795" s="1" t="s">
        <v>1377</v>
      </c>
      <c r="C9795" s="291" t="s">
        <v>1391</v>
      </c>
      <c r="D9795" s="1">
        <v>0</v>
      </c>
      <c r="E9795" s="1">
        <v>12.6</v>
      </c>
    </row>
    <row r="9796" spans="1:5" x14ac:dyDescent="0.25">
      <c r="A9796" t="s">
        <v>1244</v>
      </c>
      <c r="B9796" s="1" t="s">
        <v>1377</v>
      </c>
      <c r="C9796" s="291" t="s">
        <v>1392</v>
      </c>
      <c r="D9796" s="1">
        <v>0</v>
      </c>
      <c r="E9796" s="1">
        <v>20.9</v>
      </c>
    </row>
    <row r="9797" spans="1:5" x14ac:dyDescent="0.25">
      <c r="A9797" t="s">
        <v>1244</v>
      </c>
      <c r="B9797" s="1" t="s">
        <v>1377</v>
      </c>
      <c r="C9797" s="291" t="s">
        <v>1393</v>
      </c>
      <c r="D9797" s="1">
        <v>0</v>
      </c>
      <c r="E9797" s="1">
        <v>14.2</v>
      </c>
    </row>
    <row r="9798" spans="1:5" x14ac:dyDescent="0.25">
      <c r="A9798" t="s">
        <v>1244</v>
      </c>
      <c r="B9798" s="1" t="s">
        <v>1377</v>
      </c>
      <c r="C9798" s="291" t="s">
        <v>1393</v>
      </c>
      <c r="D9798" s="1">
        <v>0</v>
      </c>
      <c r="E9798" s="1">
        <v>15.5</v>
      </c>
    </row>
    <row r="9799" spans="1:5" x14ac:dyDescent="0.25">
      <c r="A9799" t="s">
        <v>1244</v>
      </c>
      <c r="B9799" s="1" t="s">
        <v>1377</v>
      </c>
      <c r="C9799" s="291" t="s">
        <v>1392</v>
      </c>
      <c r="D9799" s="1">
        <v>0</v>
      </c>
      <c r="E9799" s="1">
        <v>21.3</v>
      </c>
    </row>
    <row r="9800" spans="1:5" x14ac:dyDescent="0.25">
      <c r="A9800" t="s">
        <v>1244</v>
      </c>
      <c r="B9800" s="1" t="s">
        <v>1377</v>
      </c>
      <c r="C9800" s="291" t="s">
        <v>1394</v>
      </c>
      <c r="D9800" s="1">
        <v>0</v>
      </c>
      <c r="E9800" s="1">
        <v>3.9</v>
      </c>
    </row>
    <row r="9801" spans="1:5" x14ac:dyDescent="0.25">
      <c r="A9801" t="s">
        <v>1244</v>
      </c>
      <c r="B9801" s="1" t="s">
        <v>1377</v>
      </c>
      <c r="C9801" s="291" t="s">
        <v>1395</v>
      </c>
      <c r="D9801" s="1">
        <v>0</v>
      </c>
      <c r="E9801" s="1">
        <v>4.3</v>
      </c>
    </row>
    <row r="9802" spans="1:5" x14ac:dyDescent="0.25">
      <c r="A9802" t="s">
        <v>1244</v>
      </c>
      <c r="B9802" s="1" t="s">
        <v>1377</v>
      </c>
      <c r="C9802" s="291" t="s">
        <v>1395</v>
      </c>
      <c r="D9802" s="1">
        <v>0</v>
      </c>
      <c r="E9802" s="1">
        <v>5.8</v>
      </c>
    </row>
    <row r="9803" spans="1:5" x14ac:dyDescent="0.25">
      <c r="A9803" t="s">
        <v>1244</v>
      </c>
      <c r="B9803" s="1" t="s">
        <v>1377</v>
      </c>
      <c r="C9803" s="291" t="s">
        <v>1397</v>
      </c>
      <c r="D9803" s="1">
        <v>0</v>
      </c>
      <c r="E9803" s="1">
        <v>7</v>
      </c>
    </row>
    <row r="9804" spans="1:5" x14ac:dyDescent="0.25">
      <c r="A9804" t="s">
        <v>1244</v>
      </c>
      <c r="B9804" s="1" t="s">
        <v>1377</v>
      </c>
      <c r="C9804" s="291" t="s">
        <v>1397</v>
      </c>
      <c r="D9804" s="1">
        <v>0</v>
      </c>
      <c r="E9804" s="1">
        <v>9.6</v>
      </c>
    </row>
    <row r="9805" spans="1:5" x14ac:dyDescent="0.25">
      <c r="A9805" t="s">
        <v>1244</v>
      </c>
      <c r="B9805" s="1" t="s">
        <v>1396</v>
      </c>
      <c r="C9805" s="291" t="s">
        <v>1398</v>
      </c>
      <c r="D9805" s="1">
        <v>0</v>
      </c>
      <c r="E9805" s="309">
        <v>45828</v>
      </c>
    </row>
    <row r="9806" spans="1:5" x14ac:dyDescent="0.25">
      <c r="A9806" t="s">
        <v>1244</v>
      </c>
      <c r="B9806" s="1" t="s">
        <v>1396</v>
      </c>
      <c r="C9806" s="291" t="s">
        <v>1398</v>
      </c>
      <c r="D9806" s="1">
        <v>0</v>
      </c>
      <c r="E9806" s="309">
        <v>45859</v>
      </c>
    </row>
    <row r="9807" spans="1:5" x14ac:dyDescent="0.25">
      <c r="A9807" t="s">
        <v>1244</v>
      </c>
      <c r="B9807" s="1" t="s">
        <v>1396</v>
      </c>
      <c r="C9807" s="291" t="s">
        <v>1399</v>
      </c>
      <c r="D9807" s="1">
        <v>0</v>
      </c>
      <c r="E9807" s="309">
        <v>45836</v>
      </c>
    </row>
    <row r="9808" spans="1:5" x14ac:dyDescent="0.25">
      <c r="A9808" t="s">
        <v>1244</v>
      </c>
      <c r="B9808" s="1" t="s">
        <v>1396</v>
      </c>
      <c r="C9808" s="291" t="s">
        <v>1399</v>
      </c>
      <c r="D9808" s="1">
        <v>0</v>
      </c>
      <c r="E9808" s="309">
        <v>45806</v>
      </c>
    </row>
    <row r="9809" spans="1:5" x14ac:dyDescent="0.25">
      <c r="A9809" t="s">
        <v>1244</v>
      </c>
      <c r="B9809" s="1" t="s">
        <v>1400</v>
      </c>
      <c r="C9809" s="291" t="s">
        <v>1401</v>
      </c>
      <c r="D9809" s="1">
        <v>0</v>
      </c>
      <c r="E9809" s="1">
        <v>10</v>
      </c>
    </row>
    <row r="9810" spans="1:5" x14ac:dyDescent="0.25">
      <c r="A9810" t="s">
        <v>1244</v>
      </c>
      <c r="B9810" s="1" t="s">
        <v>1400</v>
      </c>
      <c r="C9810" s="291" t="s">
        <v>1402</v>
      </c>
      <c r="D9810" s="1">
        <v>0</v>
      </c>
      <c r="E9810" s="1">
        <v>10</v>
      </c>
    </row>
    <row r="9811" spans="1:5" x14ac:dyDescent="0.25">
      <c r="A9811" t="s">
        <v>1244</v>
      </c>
      <c r="B9811" s="1" t="s">
        <v>1400</v>
      </c>
      <c r="C9811" s="291" t="s">
        <v>1403</v>
      </c>
      <c r="D9811" s="1">
        <v>0</v>
      </c>
      <c r="E9811" s="1">
        <v>7.4</v>
      </c>
    </row>
    <row r="9812" spans="1:5" x14ac:dyDescent="0.25">
      <c r="A9812" t="s">
        <v>1244</v>
      </c>
      <c r="B9812" s="1" t="s">
        <v>1400</v>
      </c>
      <c r="C9812" s="291" t="s">
        <v>1404</v>
      </c>
      <c r="D9812" s="1">
        <v>0</v>
      </c>
      <c r="E9812" s="1">
        <v>7.4</v>
      </c>
    </row>
    <row r="9813" spans="1:5" x14ac:dyDescent="0.25">
      <c r="A9813" t="s">
        <v>1244</v>
      </c>
      <c r="B9813" s="1" t="s">
        <v>1400</v>
      </c>
      <c r="C9813" s="291" t="s">
        <v>1405</v>
      </c>
      <c r="D9813" s="1">
        <v>0</v>
      </c>
      <c r="E9813" s="1">
        <v>17.7</v>
      </c>
    </row>
    <row r="9814" spans="1:5" x14ac:dyDescent="0.25">
      <c r="A9814" t="s">
        <v>1244</v>
      </c>
      <c r="B9814" s="1" t="s">
        <v>1400</v>
      </c>
      <c r="C9814" s="291" t="s">
        <v>1406</v>
      </c>
      <c r="D9814" s="1">
        <v>0</v>
      </c>
      <c r="E9814" s="1">
        <v>17.7</v>
      </c>
    </row>
    <row r="9815" spans="1:5" x14ac:dyDescent="0.25">
      <c r="A9815" t="s">
        <v>1244</v>
      </c>
      <c r="B9815" s="1" t="s">
        <v>1400</v>
      </c>
      <c r="C9815" s="291" t="s">
        <v>1407</v>
      </c>
      <c r="D9815" s="1">
        <v>0</v>
      </c>
      <c r="E9815" s="1">
        <v>28.9</v>
      </c>
    </row>
    <row r="9816" spans="1:5" x14ac:dyDescent="0.25">
      <c r="A9816" t="s">
        <v>1244</v>
      </c>
      <c r="B9816" s="1" t="s">
        <v>1400</v>
      </c>
      <c r="C9816" s="291" t="s">
        <v>1408</v>
      </c>
      <c r="D9816" s="1">
        <v>0</v>
      </c>
      <c r="E9816" s="1">
        <v>32.1</v>
      </c>
    </row>
    <row r="9817" spans="1:5" x14ac:dyDescent="0.25">
      <c r="A9817" t="s">
        <v>1244</v>
      </c>
      <c r="B9817" s="1" t="s">
        <v>1400</v>
      </c>
      <c r="C9817" s="291" t="s">
        <v>1401</v>
      </c>
      <c r="D9817" s="1">
        <v>0</v>
      </c>
      <c r="E9817" s="1">
        <v>9.5</v>
      </c>
    </row>
    <row r="9818" spans="1:5" x14ac:dyDescent="0.25">
      <c r="A9818" t="s">
        <v>1244</v>
      </c>
      <c r="B9818" s="1" t="s">
        <v>1400</v>
      </c>
      <c r="C9818" s="291" t="s">
        <v>1402</v>
      </c>
      <c r="D9818" s="1">
        <v>0</v>
      </c>
      <c r="E9818" s="1">
        <v>9.5</v>
      </c>
    </row>
    <row r="9819" spans="1:5" x14ac:dyDescent="0.25">
      <c r="A9819" t="s">
        <v>1244</v>
      </c>
      <c r="B9819" s="1" t="s">
        <v>1400</v>
      </c>
      <c r="C9819" s="291" t="s">
        <v>1405</v>
      </c>
      <c r="D9819" s="1">
        <v>0</v>
      </c>
      <c r="E9819" s="1">
        <v>16.7</v>
      </c>
    </row>
    <row r="9820" spans="1:5" x14ac:dyDescent="0.25">
      <c r="A9820" t="s">
        <v>1244</v>
      </c>
      <c r="B9820" s="1" t="s">
        <v>1400</v>
      </c>
      <c r="C9820" s="291" t="s">
        <v>1406</v>
      </c>
      <c r="D9820" s="1">
        <v>0</v>
      </c>
      <c r="E9820" s="1">
        <v>16.7</v>
      </c>
    </row>
    <row r="9821" spans="1:5" x14ac:dyDescent="0.25">
      <c r="A9821" t="s">
        <v>1244</v>
      </c>
      <c r="B9821" s="1" t="s">
        <v>1400</v>
      </c>
      <c r="C9821" s="291" t="s">
        <v>1407</v>
      </c>
      <c r="D9821" s="1">
        <v>0</v>
      </c>
      <c r="E9821" s="1">
        <v>26.4</v>
      </c>
    </row>
    <row r="9822" spans="1:5" x14ac:dyDescent="0.25">
      <c r="A9822" t="s">
        <v>1244</v>
      </c>
      <c r="B9822" s="1" t="s">
        <v>1400</v>
      </c>
      <c r="C9822" s="291" t="s">
        <v>1408</v>
      </c>
      <c r="D9822" s="1">
        <v>0</v>
      </c>
      <c r="E9822" s="1">
        <v>30.3</v>
      </c>
    </row>
    <row r="9823" spans="1:5" x14ac:dyDescent="0.25">
      <c r="A9823" t="s">
        <v>1244</v>
      </c>
      <c r="B9823" s="1" t="s">
        <v>1400</v>
      </c>
      <c r="C9823" s="291" t="s">
        <v>1403</v>
      </c>
      <c r="D9823" s="1">
        <v>0</v>
      </c>
      <c r="E9823" s="1">
        <v>7.2</v>
      </c>
    </row>
    <row r="9824" spans="1:5" x14ac:dyDescent="0.25">
      <c r="A9824" t="s">
        <v>1244</v>
      </c>
      <c r="B9824" s="1" t="s">
        <v>1400</v>
      </c>
      <c r="C9824" s="291" t="s">
        <v>1404</v>
      </c>
      <c r="D9824" s="1">
        <v>0</v>
      </c>
      <c r="E9824" s="1">
        <v>7.2</v>
      </c>
    </row>
    <row r="9825" spans="1:5" x14ac:dyDescent="0.25">
      <c r="A9825" t="s">
        <v>1244</v>
      </c>
      <c r="B9825" s="1" t="s">
        <v>1400</v>
      </c>
      <c r="C9825" s="291" t="s">
        <v>1401</v>
      </c>
      <c r="D9825" s="1">
        <v>0</v>
      </c>
      <c r="E9825" s="1">
        <v>9.1999999999999993</v>
      </c>
    </row>
    <row r="9826" spans="1:5" x14ac:dyDescent="0.25">
      <c r="A9826" t="s">
        <v>1244</v>
      </c>
      <c r="B9826" s="1" t="s">
        <v>1400</v>
      </c>
      <c r="C9826" s="291" t="s">
        <v>1402</v>
      </c>
      <c r="D9826" s="1">
        <v>0</v>
      </c>
      <c r="E9826" s="1">
        <v>9.1999999999999993</v>
      </c>
    </row>
    <row r="9827" spans="1:5" x14ac:dyDescent="0.25">
      <c r="A9827" t="s">
        <v>1244</v>
      </c>
      <c r="B9827" s="1" t="s">
        <v>1400</v>
      </c>
      <c r="C9827" s="291" t="s">
        <v>1401</v>
      </c>
      <c r="D9827" s="1">
        <v>0</v>
      </c>
      <c r="E9827" s="1">
        <v>9.6</v>
      </c>
    </row>
    <row r="9828" spans="1:5" x14ac:dyDescent="0.25">
      <c r="A9828" t="s">
        <v>1244</v>
      </c>
      <c r="B9828" s="1" t="s">
        <v>1400</v>
      </c>
      <c r="C9828" s="291" t="s">
        <v>1402</v>
      </c>
      <c r="D9828" s="1">
        <v>0</v>
      </c>
      <c r="E9828" s="1">
        <v>9.6</v>
      </c>
    </row>
    <row r="9829" spans="1:5" x14ac:dyDescent="0.25">
      <c r="A9829" t="s">
        <v>1244</v>
      </c>
      <c r="B9829" s="1" t="s">
        <v>1400</v>
      </c>
      <c r="C9829" s="291" t="s">
        <v>1405</v>
      </c>
      <c r="D9829" s="1">
        <v>0</v>
      </c>
      <c r="E9829" s="1">
        <v>15.5</v>
      </c>
    </row>
    <row r="9830" spans="1:5" x14ac:dyDescent="0.25">
      <c r="A9830" t="s">
        <v>1244</v>
      </c>
      <c r="B9830" s="1" t="s">
        <v>1400</v>
      </c>
      <c r="C9830" s="291" t="s">
        <v>1406</v>
      </c>
      <c r="D9830" s="1">
        <v>0</v>
      </c>
      <c r="E9830" s="1">
        <v>15.5</v>
      </c>
    </row>
    <row r="9831" spans="1:5" x14ac:dyDescent="0.25">
      <c r="A9831" t="s">
        <v>1244</v>
      </c>
      <c r="B9831" s="1" t="s">
        <v>1400</v>
      </c>
      <c r="C9831" s="291" t="s">
        <v>1405</v>
      </c>
      <c r="D9831" s="1">
        <v>0</v>
      </c>
      <c r="E9831" s="1">
        <v>16.5</v>
      </c>
    </row>
    <row r="9832" spans="1:5" x14ac:dyDescent="0.25">
      <c r="A9832" t="s">
        <v>1244</v>
      </c>
      <c r="B9832" s="1" t="s">
        <v>1400</v>
      </c>
      <c r="C9832" s="291" t="s">
        <v>1406</v>
      </c>
      <c r="D9832" s="1">
        <v>0</v>
      </c>
      <c r="E9832" s="1">
        <v>16.5</v>
      </c>
    </row>
    <row r="9833" spans="1:5" x14ac:dyDescent="0.25">
      <c r="A9833" t="s">
        <v>1244</v>
      </c>
      <c r="B9833" s="1" t="s">
        <v>1400</v>
      </c>
      <c r="C9833" s="291" t="s">
        <v>1407</v>
      </c>
      <c r="D9833" s="1">
        <v>0</v>
      </c>
      <c r="E9833" s="1">
        <v>24.7</v>
      </c>
    </row>
    <row r="9834" spans="1:5" x14ac:dyDescent="0.25">
      <c r="A9834" t="s">
        <v>1244</v>
      </c>
      <c r="B9834" s="1" t="s">
        <v>1400</v>
      </c>
      <c r="C9834" s="291" t="s">
        <v>1407</v>
      </c>
      <c r="D9834" s="1">
        <v>0</v>
      </c>
      <c r="E9834" s="1">
        <v>26.4</v>
      </c>
    </row>
    <row r="9835" spans="1:5" x14ac:dyDescent="0.25">
      <c r="A9835" t="s">
        <v>1244</v>
      </c>
      <c r="B9835" s="1" t="s">
        <v>1400</v>
      </c>
      <c r="C9835" s="291" t="s">
        <v>1408</v>
      </c>
      <c r="D9835" s="1">
        <v>0</v>
      </c>
      <c r="E9835" s="1">
        <v>28.6</v>
      </c>
    </row>
    <row r="9836" spans="1:5" x14ac:dyDescent="0.25">
      <c r="A9836" t="s">
        <v>1244</v>
      </c>
      <c r="B9836" s="1" t="s">
        <v>1400</v>
      </c>
      <c r="C9836" s="291" t="s">
        <v>1408</v>
      </c>
      <c r="D9836" s="1">
        <v>0</v>
      </c>
      <c r="E9836" s="1">
        <v>29.5</v>
      </c>
    </row>
    <row r="9837" spans="1:5" x14ac:dyDescent="0.25">
      <c r="A9837" t="s">
        <v>1244</v>
      </c>
      <c r="B9837" s="1" t="s">
        <v>1400</v>
      </c>
      <c r="C9837" s="291" t="s">
        <v>1409</v>
      </c>
      <c r="D9837" s="1">
        <v>0</v>
      </c>
      <c r="E9837" s="1">
        <v>37.700000000000003</v>
      </c>
    </row>
    <row r="9838" spans="1:5" x14ac:dyDescent="0.25">
      <c r="A9838" t="s">
        <v>1244</v>
      </c>
      <c r="B9838" s="1" t="s">
        <v>1400</v>
      </c>
      <c r="C9838" s="291" t="s">
        <v>1410</v>
      </c>
      <c r="D9838" s="1">
        <v>0</v>
      </c>
      <c r="E9838" s="1">
        <v>29.1</v>
      </c>
    </row>
    <row r="9839" spans="1:5" x14ac:dyDescent="0.25">
      <c r="A9839" t="s">
        <v>1244</v>
      </c>
      <c r="B9839" s="1" t="s">
        <v>1400</v>
      </c>
      <c r="C9839" s="291" t="s">
        <v>1411</v>
      </c>
      <c r="D9839" s="1">
        <v>0</v>
      </c>
      <c r="E9839" s="1">
        <v>16.2</v>
      </c>
    </row>
    <row r="9840" spans="1:5" x14ac:dyDescent="0.25">
      <c r="A9840" t="s">
        <v>1244</v>
      </c>
      <c r="B9840" s="1" t="s">
        <v>1400</v>
      </c>
      <c r="C9840" s="291" t="s">
        <v>1412</v>
      </c>
      <c r="D9840" s="1">
        <v>0</v>
      </c>
      <c r="E9840" s="1">
        <v>21.2</v>
      </c>
    </row>
    <row r="9841" spans="1:5" x14ac:dyDescent="0.25">
      <c r="A9841" t="s">
        <v>1244</v>
      </c>
      <c r="B9841" s="1" t="s">
        <v>1400</v>
      </c>
      <c r="C9841" s="291" t="s">
        <v>1413</v>
      </c>
      <c r="D9841" s="1">
        <v>0</v>
      </c>
      <c r="E9841" s="1">
        <v>21.7</v>
      </c>
    </row>
    <row r="9842" spans="1:5" x14ac:dyDescent="0.25">
      <c r="A9842" t="s">
        <v>1244</v>
      </c>
      <c r="B9842" s="1" t="s">
        <v>1400</v>
      </c>
      <c r="C9842" s="291" t="s">
        <v>1414</v>
      </c>
      <c r="D9842" s="1">
        <v>0</v>
      </c>
      <c r="E9842" s="1">
        <v>23</v>
      </c>
    </row>
    <row r="9843" spans="1:5" x14ac:dyDescent="0.25">
      <c r="A9843" t="s">
        <v>1244</v>
      </c>
      <c r="B9843" s="1" t="s">
        <v>1400</v>
      </c>
      <c r="C9843" s="291" t="s">
        <v>1414</v>
      </c>
      <c r="D9843" s="1">
        <v>0</v>
      </c>
      <c r="E9843" s="1">
        <v>23.2</v>
      </c>
    </row>
    <row r="9844" spans="1:5" x14ac:dyDescent="0.25">
      <c r="A9844" t="s">
        <v>1244</v>
      </c>
      <c r="B9844" s="1" t="s">
        <v>1400</v>
      </c>
      <c r="C9844" s="291" t="s">
        <v>1415</v>
      </c>
      <c r="D9844" s="1">
        <v>0</v>
      </c>
      <c r="E9844" s="1">
        <v>14.1</v>
      </c>
    </row>
    <row r="9845" spans="1:5" x14ac:dyDescent="0.25">
      <c r="A9845" t="s">
        <v>1244</v>
      </c>
      <c r="B9845" s="1" t="s">
        <v>1400</v>
      </c>
      <c r="C9845" s="291" t="s">
        <v>1416</v>
      </c>
      <c r="D9845" s="1">
        <v>0</v>
      </c>
      <c r="E9845" s="1">
        <v>14.9</v>
      </c>
    </row>
    <row r="9846" spans="1:5" x14ac:dyDescent="0.25">
      <c r="A9846" t="s">
        <v>1244</v>
      </c>
      <c r="B9846" s="1" t="s">
        <v>1400</v>
      </c>
      <c r="C9846" s="291" t="s">
        <v>1416</v>
      </c>
      <c r="D9846" s="1">
        <v>0</v>
      </c>
      <c r="E9846" s="1">
        <v>17.100000000000001</v>
      </c>
    </row>
    <row r="9847" spans="1:5" x14ac:dyDescent="0.25">
      <c r="A9847" t="s">
        <v>1244</v>
      </c>
      <c r="B9847" s="1" t="s">
        <v>1417</v>
      </c>
      <c r="C9847" s="291" t="s">
        <v>1418</v>
      </c>
      <c r="D9847" s="1">
        <v>0</v>
      </c>
      <c r="E9847" s="1">
        <v>4.5</v>
      </c>
    </row>
    <row r="9848" spans="1:5" x14ac:dyDescent="0.25">
      <c r="A9848" t="s">
        <v>1244</v>
      </c>
      <c r="B9848" s="1" t="s">
        <v>1417</v>
      </c>
      <c r="C9848" s="291" t="s">
        <v>1419</v>
      </c>
      <c r="D9848" s="1">
        <v>0</v>
      </c>
      <c r="E9848" s="1">
        <v>7.4</v>
      </c>
    </row>
    <row r="9849" spans="1:5" x14ac:dyDescent="0.25">
      <c r="A9849" t="s">
        <v>1244</v>
      </c>
      <c r="B9849" s="1" t="s">
        <v>1417</v>
      </c>
      <c r="C9849" s="291" t="s">
        <v>1420</v>
      </c>
      <c r="D9849" s="1">
        <v>0</v>
      </c>
      <c r="E9849" s="1">
        <v>13.6</v>
      </c>
    </row>
    <row r="9850" spans="1:5" x14ac:dyDescent="0.25">
      <c r="A9850" t="s">
        <v>1244</v>
      </c>
      <c r="B9850" s="1" t="s">
        <v>1417</v>
      </c>
      <c r="C9850" s="291" t="s">
        <v>1421</v>
      </c>
      <c r="D9850" s="1">
        <v>0</v>
      </c>
      <c r="E9850" s="1">
        <v>22.4</v>
      </c>
    </row>
    <row r="9851" spans="1:5" x14ac:dyDescent="0.25">
      <c r="A9851" t="s">
        <v>1244</v>
      </c>
      <c r="B9851" s="1" t="s">
        <v>1417</v>
      </c>
      <c r="C9851" s="291" t="s">
        <v>1422</v>
      </c>
      <c r="D9851" s="1">
        <v>0</v>
      </c>
      <c r="E9851" s="1">
        <v>34.5</v>
      </c>
    </row>
    <row r="9852" spans="1:5" x14ac:dyDescent="0.25">
      <c r="A9852" t="s">
        <v>1244</v>
      </c>
      <c r="B9852" s="1" t="s">
        <v>1417</v>
      </c>
      <c r="C9852" s="291" t="s">
        <v>1423</v>
      </c>
      <c r="D9852" s="1">
        <v>0</v>
      </c>
      <c r="E9852" s="1">
        <v>57.6</v>
      </c>
    </row>
    <row r="9853" spans="1:5" x14ac:dyDescent="0.25">
      <c r="A9853" t="s">
        <v>1244</v>
      </c>
      <c r="B9853" s="1" t="s">
        <v>1417</v>
      </c>
      <c r="C9853" s="291" t="s">
        <v>1424</v>
      </c>
      <c r="D9853" s="1">
        <v>0</v>
      </c>
      <c r="E9853" s="1">
        <v>95.8</v>
      </c>
    </row>
    <row r="9854" spans="1:5" x14ac:dyDescent="0.25">
      <c r="A9854" t="s">
        <v>1244</v>
      </c>
      <c r="B9854" s="1" t="s">
        <v>1417</v>
      </c>
      <c r="C9854" s="291" t="s">
        <v>1425</v>
      </c>
      <c r="D9854" s="1">
        <v>0</v>
      </c>
      <c r="E9854" s="1">
        <v>5.0999999999999996</v>
      </c>
    </row>
    <row r="9855" spans="1:5" x14ac:dyDescent="0.25">
      <c r="A9855" t="s">
        <v>1244</v>
      </c>
      <c r="B9855" s="1" t="s">
        <v>1417</v>
      </c>
      <c r="C9855" s="291" t="s">
        <v>1426</v>
      </c>
      <c r="D9855" s="1">
        <v>0</v>
      </c>
      <c r="E9855" s="1">
        <v>8</v>
      </c>
    </row>
    <row r="9856" spans="1:5" x14ac:dyDescent="0.25">
      <c r="A9856" t="s">
        <v>1244</v>
      </c>
      <c r="B9856" s="1" t="s">
        <v>1417</v>
      </c>
      <c r="C9856" s="291" t="s">
        <v>1427</v>
      </c>
      <c r="D9856" s="1">
        <v>0</v>
      </c>
      <c r="E9856" s="1">
        <v>12.9</v>
      </c>
    </row>
    <row r="9857" spans="1:5" x14ac:dyDescent="0.25">
      <c r="A9857" t="s">
        <v>1244</v>
      </c>
      <c r="B9857" s="1" t="s">
        <v>1417</v>
      </c>
      <c r="C9857" s="291" t="s">
        <v>1428</v>
      </c>
      <c r="D9857" s="1">
        <v>0</v>
      </c>
      <c r="E9857" s="1">
        <v>20</v>
      </c>
    </row>
    <row r="9858" spans="1:5" x14ac:dyDescent="0.25">
      <c r="A9858" t="s">
        <v>1244</v>
      </c>
      <c r="B9858" s="1" t="s">
        <v>1417</v>
      </c>
      <c r="C9858" s="291" t="s">
        <v>1429</v>
      </c>
      <c r="D9858" s="1">
        <v>0</v>
      </c>
      <c r="E9858" s="1">
        <v>25.4</v>
      </c>
    </row>
    <row r="9859" spans="1:5" x14ac:dyDescent="0.25">
      <c r="A9859" t="s">
        <v>1244</v>
      </c>
      <c r="B9859" s="1" t="s">
        <v>1417</v>
      </c>
      <c r="C9859" s="291" t="s">
        <v>1430</v>
      </c>
      <c r="D9859" s="1">
        <v>0</v>
      </c>
      <c r="E9859" s="1">
        <v>36.6</v>
      </c>
    </row>
    <row r="9860" spans="1:5" x14ac:dyDescent="0.25">
      <c r="A9860" t="s">
        <v>1244</v>
      </c>
      <c r="B9860" s="1" t="s">
        <v>1417</v>
      </c>
      <c r="C9860" s="291" t="s">
        <v>1431</v>
      </c>
      <c r="D9860" s="1">
        <v>0</v>
      </c>
      <c r="E9860" s="1">
        <v>42.5</v>
      </c>
    </row>
    <row r="9861" spans="1:5" x14ac:dyDescent="0.25">
      <c r="A9861" t="s">
        <v>1244</v>
      </c>
      <c r="B9861" s="1" t="s">
        <v>1417</v>
      </c>
      <c r="C9861" s="291" t="s">
        <v>1432</v>
      </c>
      <c r="D9861" s="1">
        <v>0</v>
      </c>
      <c r="E9861" s="1">
        <v>4.9000000000000004</v>
      </c>
    </row>
    <row r="9862" spans="1:5" x14ac:dyDescent="0.25">
      <c r="A9862" t="s">
        <v>1244</v>
      </c>
      <c r="B9862" s="1" t="s">
        <v>1417</v>
      </c>
      <c r="C9862" s="291" t="s">
        <v>1433</v>
      </c>
      <c r="D9862" s="1">
        <v>0</v>
      </c>
      <c r="E9862" s="1">
        <v>8.3000000000000007</v>
      </c>
    </row>
    <row r="9863" spans="1:5" x14ac:dyDescent="0.25">
      <c r="A9863" t="s">
        <v>1244</v>
      </c>
      <c r="B9863" s="1" t="s">
        <v>1417</v>
      </c>
      <c r="C9863" s="291" t="s">
        <v>1434</v>
      </c>
      <c r="D9863" s="1">
        <v>0</v>
      </c>
      <c r="E9863" s="1">
        <v>14.6</v>
      </c>
    </row>
    <row r="9864" spans="1:5" x14ac:dyDescent="0.25">
      <c r="A9864" t="s">
        <v>1244</v>
      </c>
      <c r="B9864" s="1" t="s">
        <v>1417</v>
      </c>
      <c r="C9864" s="291" t="s">
        <v>1435</v>
      </c>
      <c r="D9864" s="1">
        <v>0</v>
      </c>
      <c r="E9864" s="1">
        <v>24.1</v>
      </c>
    </row>
    <row r="9865" spans="1:5" x14ac:dyDescent="0.25">
      <c r="A9865" t="s">
        <v>1244</v>
      </c>
      <c r="B9865" s="1" t="s">
        <v>1417</v>
      </c>
      <c r="C9865" s="291" t="s">
        <v>1436</v>
      </c>
      <c r="D9865" s="1">
        <v>0</v>
      </c>
      <c r="E9865" s="1">
        <v>36.4</v>
      </c>
    </row>
    <row r="9866" spans="1:5" x14ac:dyDescent="0.25">
      <c r="A9866" t="s">
        <v>1244</v>
      </c>
      <c r="B9866" s="1" t="s">
        <v>1417</v>
      </c>
      <c r="C9866" s="291" t="s">
        <v>1437</v>
      </c>
      <c r="D9866" s="1">
        <v>0</v>
      </c>
      <c r="E9866" s="1">
        <v>59.2</v>
      </c>
    </row>
    <row r="9867" spans="1:5" x14ac:dyDescent="0.25">
      <c r="A9867" t="s">
        <v>1244</v>
      </c>
      <c r="B9867" s="1" t="s">
        <v>1417</v>
      </c>
      <c r="C9867" s="291" t="s">
        <v>1438</v>
      </c>
      <c r="D9867" s="1">
        <v>0</v>
      </c>
      <c r="E9867" s="1">
        <v>100</v>
      </c>
    </row>
    <row r="9868" spans="1:5" x14ac:dyDescent="0.25">
      <c r="A9868" t="s">
        <v>1244</v>
      </c>
      <c r="B9868" s="1" t="s">
        <v>1417</v>
      </c>
      <c r="C9868" s="291" t="s">
        <v>1439</v>
      </c>
      <c r="D9868" s="1">
        <v>0</v>
      </c>
      <c r="E9868" s="1">
        <v>5</v>
      </c>
    </row>
    <row r="9869" spans="1:5" x14ac:dyDescent="0.25">
      <c r="A9869" t="s">
        <v>1244</v>
      </c>
      <c r="B9869" s="1" t="s">
        <v>1417</v>
      </c>
      <c r="C9869" s="291" t="s">
        <v>1440</v>
      </c>
      <c r="D9869" s="1">
        <v>0</v>
      </c>
      <c r="E9869" s="1">
        <v>7.7</v>
      </c>
    </row>
    <row r="9870" spans="1:5" x14ac:dyDescent="0.25">
      <c r="A9870" t="s">
        <v>1244</v>
      </c>
      <c r="B9870" s="1" t="s">
        <v>1417</v>
      </c>
      <c r="C9870" s="291" t="s">
        <v>1441</v>
      </c>
      <c r="D9870" s="1">
        <v>0</v>
      </c>
      <c r="E9870" s="1">
        <v>12.8</v>
      </c>
    </row>
    <row r="9871" spans="1:5" x14ac:dyDescent="0.25">
      <c r="A9871" t="s">
        <v>1244</v>
      </c>
      <c r="B9871" s="1" t="s">
        <v>1417</v>
      </c>
      <c r="C9871" s="291" t="s">
        <v>1442</v>
      </c>
      <c r="D9871" s="1">
        <v>0</v>
      </c>
      <c r="E9871" s="1">
        <v>21</v>
      </c>
    </row>
    <row r="9872" spans="1:5" x14ac:dyDescent="0.25">
      <c r="A9872" t="s">
        <v>1244</v>
      </c>
      <c r="B9872" s="1" t="s">
        <v>1417</v>
      </c>
      <c r="C9872" s="291" t="s">
        <v>1443</v>
      </c>
      <c r="D9872" s="1">
        <v>0</v>
      </c>
      <c r="E9872" s="1">
        <v>26.2</v>
      </c>
    </row>
    <row r="9873" spans="1:5" x14ac:dyDescent="0.25">
      <c r="A9873" t="s">
        <v>1244</v>
      </c>
      <c r="B9873" s="1" t="s">
        <v>1417</v>
      </c>
      <c r="C9873" s="291" t="s">
        <v>1444</v>
      </c>
      <c r="D9873" s="1">
        <v>0</v>
      </c>
      <c r="E9873" s="1">
        <v>38.299999999999997</v>
      </c>
    </row>
    <row r="9874" spans="1:5" x14ac:dyDescent="0.25">
      <c r="A9874" t="s">
        <v>1244</v>
      </c>
      <c r="B9874" s="1" t="s">
        <v>1417</v>
      </c>
      <c r="C9874" s="291" t="s">
        <v>1445</v>
      </c>
      <c r="D9874" s="1">
        <v>0</v>
      </c>
      <c r="E9874" s="1">
        <v>44.7</v>
      </c>
    </row>
    <row r="9875" spans="1:5" x14ac:dyDescent="0.25">
      <c r="A9875" t="s">
        <v>1244</v>
      </c>
      <c r="B9875" s="1" t="s">
        <v>1446</v>
      </c>
      <c r="C9875" s="291" t="s">
        <v>1447</v>
      </c>
      <c r="D9875" s="1">
        <v>0</v>
      </c>
      <c r="E9875" s="1">
        <v>5.4</v>
      </c>
    </row>
    <row r="9876" spans="1:5" x14ac:dyDescent="0.25">
      <c r="A9876" t="s">
        <v>1244</v>
      </c>
      <c r="B9876" s="1" t="s">
        <v>1446</v>
      </c>
      <c r="C9876" s="291" t="s">
        <v>1448</v>
      </c>
      <c r="D9876" s="1">
        <v>0</v>
      </c>
      <c r="E9876" s="1">
        <v>7.1</v>
      </c>
    </row>
    <row r="9877" spans="1:5" x14ac:dyDescent="0.25">
      <c r="A9877" t="s">
        <v>1244</v>
      </c>
      <c r="B9877" s="1" t="s">
        <v>1446</v>
      </c>
      <c r="C9877" s="291" t="s">
        <v>1449</v>
      </c>
      <c r="D9877" s="1">
        <v>0</v>
      </c>
      <c r="E9877" s="1">
        <v>7.8</v>
      </c>
    </row>
    <row r="9878" spans="1:5" x14ac:dyDescent="0.25">
      <c r="A9878" t="s">
        <v>1244</v>
      </c>
      <c r="B9878" s="1" t="s">
        <v>1446</v>
      </c>
      <c r="C9878" s="291" t="s">
        <v>1450</v>
      </c>
      <c r="D9878" s="1">
        <v>0</v>
      </c>
      <c r="E9878" s="1">
        <v>9.4</v>
      </c>
    </row>
    <row r="9879" spans="1:5" x14ac:dyDescent="0.25">
      <c r="A9879" t="s">
        <v>1244</v>
      </c>
      <c r="B9879" s="1" t="s">
        <v>1446</v>
      </c>
      <c r="C9879" s="291" t="s">
        <v>1450</v>
      </c>
      <c r="D9879" s="1">
        <v>0</v>
      </c>
      <c r="E9879" s="1">
        <v>9.9</v>
      </c>
    </row>
    <row r="9880" spans="1:5" x14ac:dyDescent="0.25">
      <c r="A9880" t="s">
        <v>1244</v>
      </c>
      <c r="B9880" s="1" t="s">
        <v>1446</v>
      </c>
      <c r="C9880" s="291" t="s">
        <v>1449</v>
      </c>
      <c r="D9880" s="1">
        <v>0</v>
      </c>
      <c r="E9880" s="1">
        <v>7.6</v>
      </c>
    </row>
    <row r="9881" spans="1:5" x14ac:dyDescent="0.25">
      <c r="A9881" t="s">
        <v>1244</v>
      </c>
      <c r="B9881" s="1" t="s">
        <v>1446</v>
      </c>
      <c r="C9881" s="291" t="s">
        <v>1447</v>
      </c>
      <c r="D9881" s="1">
        <v>0</v>
      </c>
      <c r="E9881" s="1">
        <v>5.0999999999999996</v>
      </c>
    </row>
    <row r="9882" spans="1:5" x14ac:dyDescent="0.25">
      <c r="A9882" t="s">
        <v>1244</v>
      </c>
      <c r="B9882" s="1" t="s">
        <v>1446</v>
      </c>
      <c r="C9882" s="291" t="s">
        <v>1448</v>
      </c>
      <c r="D9882" s="1">
        <v>0</v>
      </c>
      <c r="E9882" s="1">
        <v>6.6</v>
      </c>
    </row>
    <row r="9883" spans="1:5" x14ac:dyDescent="0.25">
      <c r="A9883" t="s">
        <v>1244</v>
      </c>
      <c r="B9883" s="1" t="s">
        <v>1446</v>
      </c>
      <c r="C9883" s="291" t="s">
        <v>1451</v>
      </c>
      <c r="D9883" s="1">
        <v>0</v>
      </c>
      <c r="E9883" s="1">
        <v>12.7</v>
      </c>
    </row>
    <row r="9884" spans="1:5" x14ac:dyDescent="0.25">
      <c r="A9884" t="s">
        <v>1244</v>
      </c>
      <c r="B9884" s="1" t="s">
        <v>1446</v>
      </c>
      <c r="C9884" s="291" t="s">
        <v>1452</v>
      </c>
      <c r="D9884" s="1">
        <v>0</v>
      </c>
      <c r="E9884" s="1">
        <v>10.1</v>
      </c>
    </row>
    <row r="9885" spans="1:5" x14ac:dyDescent="0.25">
      <c r="A9885" t="s">
        <v>1244</v>
      </c>
      <c r="B9885" s="1" t="s">
        <v>1446</v>
      </c>
      <c r="C9885" s="291" t="s">
        <v>1451</v>
      </c>
      <c r="D9885" s="1">
        <v>0</v>
      </c>
      <c r="E9885" s="1">
        <v>12.4</v>
      </c>
    </row>
    <row r="9886" spans="1:5" x14ac:dyDescent="0.25">
      <c r="A9886" t="s">
        <v>1244</v>
      </c>
      <c r="B9886" s="1" t="s">
        <v>1446</v>
      </c>
      <c r="C9886" s="291" t="s">
        <v>1452</v>
      </c>
      <c r="D9886" s="1">
        <v>0</v>
      </c>
      <c r="E9886" s="1">
        <v>10.199999999999999</v>
      </c>
    </row>
    <row r="9887" spans="1:5" x14ac:dyDescent="0.25">
      <c r="A9887" t="s">
        <v>1244</v>
      </c>
      <c r="B9887" s="1" t="s">
        <v>1446</v>
      </c>
      <c r="C9887" s="291" t="s">
        <v>1453</v>
      </c>
      <c r="D9887" s="1">
        <v>0</v>
      </c>
      <c r="E9887" s="1">
        <v>16.5</v>
      </c>
    </row>
    <row r="9888" spans="1:5" x14ac:dyDescent="0.25">
      <c r="A9888" t="s">
        <v>1244</v>
      </c>
      <c r="B9888" s="1" t="s">
        <v>1446</v>
      </c>
      <c r="C9888" s="291" t="s">
        <v>1454</v>
      </c>
      <c r="D9888" s="1">
        <v>0</v>
      </c>
      <c r="E9888" s="1">
        <v>19.600000000000001</v>
      </c>
    </row>
    <row r="9889" spans="1:5" x14ac:dyDescent="0.25">
      <c r="A9889" t="s">
        <v>1244</v>
      </c>
      <c r="B9889" s="1" t="s">
        <v>1446</v>
      </c>
      <c r="C9889" s="291" t="s">
        <v>1455</v>
      </c>
      <c r="D9889" s="1">
        <v>0</v>
      </c>
      <c r="E9889" s="1">
        <v>20</v>
      </c>
    </row>
    <row r="9890" spans="1:5" x14ac:dyDescent="0.25">
      <c r="A9890" t="s">
        <v>1244</v>
      </c>
      <c r="B9890" s="1" t="s">
        <v>1446</v>
      </c>
      <c r="C9890" s="291" t="s">
        <v>1456</v>
      </c>
      <c r="D9890" s="1">
        <v>0</v>
      </c>
      <c r="E9890" s="1">
        <v>23.5</v>
      </c>
    </row>
    <row r="9891" spans="1:5" x14ac:dyDescent="0.25">
      <c r="A9891" t="s">
        <v>1244</v>
      </c>
      <c r="B9891" s="1" t="s">
        <v>1446</v>
      </c>
      <c r="C9891" s="291" t="s">
        <v>1453</v>
      </c>
      <c r="D9891" s="1">
        <v>0</v>
      </c>
      <c r="E9891" s="1">
        <v>16.899999999999999</v>
      </c>
    </row>
    <row r="9892" spans="1:5" x14ac:dyDescent="0.25">
      <c r="A9892" t="s">
        <v>1244</v>
      </c>
      <c r="B9892" s="1" t="s">
        <v>1446</v>
      </c>
      <c r="C9892" s="291" t="s">
        <v>1455</v>
      </c>
      <c r="D9892" s="1">
        <v>0</v>
      </c>
      <c r="E9892" s="1">
        <v>20.5</v>
      </c>
    </row>
    <row r="9893" spans="1:5" x14ac:dyDescent="0.25">
      <c r="A9893" t="s">
        <v>1244</v>
      </c>
      <c r="B9893" s="1" t="s">
        <v>1446</v>
      </c>
      <c r="C9893" s="291" t="s">
        <v>1454</v>
      </c>
      <c r="D9893" s="1">
        <v>0</v>
      </c>
      <c r="E9893" s="1">
        <v>19.8</v>
      </c>
    </row>
    <row r="9894" spans="1:5" x14ac:dyDescent="0.25">
      <c r="A9894" t="s">
        <v>1244</v>
      </c>
      <c r="B9894" s="1" t="s">
        <v>1446</v>
      </c>
      <c r="C9894" s="291" t="s">
        <v>1456</v>
      </c>
      <c r="D9894" s="1">
        <v>0</v>
      </c>
      <c r="E9894" s="1">
        <v>23.7</v>
      </c>
    </row>
    <row r="9895" spans="1:5" x14ac:dyDescent="0.25">
      <c r="A9895" t="s">
        <v>1244</v>
      </c>
      <c r="B9895" s="1" t="s">
        <v>1457</v>
      </c>
      <c r="C9895" s="291" t="s">
        <v>1458</v>
      </c>
      <c r="D9895" s="1">
        <v>0</v>
      </c>
      <c r="E9895" s="1">
        <v>5.4</v>
      </c>
    </row>
    <row r="9896" spans="1:5" x14ac:dyDescent="0.25">
      <c r="A9896" t="s">
        <v>1244</v>
      </c>
      <c r="B9896" s="1" t="s">
        <v>1457</v>
      </c>
      <c r="C9896" s="291" t="s">
        <v>1459</v>
      </c>
      <c r="D9896" s="1">
        <v>0</v>
      </c>
      <c r="E9896" s="1">
        <v>7.1</v>
      </c>
    </row>
    <row r="9897" spans="1:5" x14ac:dyDescent="0.25">
      <c r="A9897" t="s">
        <v>1244</v>
      </c>
      <c r="B9897" s="1" t="s">
        <v>1457</v>
      </c>
      <c r="C9897" s="291" t="s">
        <v>1460</v>
      </c>
      <c r="D9897" s="1">
        <v>0</v>
      </c>
      <c r="E9897" s="1">
        <v>7.8</v>
      </c>
    </row>
    <row r="9898" spans="1:5" x14ac:dyDescent="0.25">
      <c r="A9898" t="s">
        <v>1244</v>
      </c>
      <c r="B9898" s="1" t="s">
        <v>1457</v>
      </c>
      <c r="C9898" s="291" t="s">
        <v>1461</v>
      </c>
      <c r="D9898" s="1">
        <v>0</v>
      </c>
      <c r="E9898" s="1">
        <v>9.4</v>
      </c>
    </row>
    <row r="9899" spans="1:5" x14ac:dyDescent="0.25">
      <c r="A9899" t="s">
        <v>1244</v>
      </c>
      <c r="B9899" s="1" t="s">
        <v>1457</v>
      </c>
      <c r="C9899" s="291" t="s">
        <v>1461</v>
      </c>
      <c r="D9899" s="1">
        <v>0</v>
      </c>
      <c r="E9899" s="1">
        <v>9.9</v>
      </c>
    </row>
    <row r="9900" spans="1:5" x14ac:dyDescent="0.25">
      <c r="A9900" t="s">
        <v>1244</v>
      </c>
      <c r="B9900" s="1" t="s">
        <v>1457</v>
      </c>
      <c r="C9900" s="291" t="s">
        <v>1460</v>
      </c>
      <c r="D9900" s="1">
        <v>0</v>
      </c>
      <c r="E9900" s="1">
        <v>7.6</v>
      </c>
    </row>
    <row r="9901" spans="1:5" x14ac:dyDescent="0.25">
      <c r="A9901" t="s">
        <v>1244</v>
      </c>
      <c r="B9901" s="1" t="s">
        <v>1457</v>
      </c>
      <c r="C9901" s="291" t="s">
        <v>1458</v>
      </c>
      <c r="D9901" s="1">
        <v>0</v>
      </c>
      <c r="E9901" s="1">
        <v>5.0999999999999996</v>
      </c>
    </row>
    <row r="9902" spans="1:5" x14ac:dyDescent="0.25">
      <c r="A9902" t="s">
        <v>1244</v>
      </c>
      <c r="B9902" s="1" t="s">
        <v>1457</v>
      </c>
      <c r="C9902" s="291" t="s">
        <v>1459</v>
      </c>
      <c r="D9902" s="1">
        <v>0</v>
      </c>
      <c r="E9902" s="1">
        <v>6.6</v>
      </c>
    </row>
    <row r="9903" spans="1:5" x14ac:dyDescent="0.25">
      <c r="A9903" t="s">
        <v>1244</v>
      </c>
      <c r="B9903" s="1" t="s">
        <v>1457</v>
      </c>
      <c r="C9903" s="291" t="s">
        <v>1462</v>
      </c>
      <c r="D9903" s="1">
        <v>0</v>
      </c>
      <c r="E9903" s="1">
        <v>12.7</v>
      </c>
    </row>
    <row r="9904" spans="1:5" x14ac:dyDescent="0.25">
      <c r="A9904" t="s">
        <v>1244</v>
      </c>
      <c r="B9904" s="1" t="s">
        <v>1457</v>
      </c>
      <c r="C9904" s="291" t="s">
        <v>1463</v>
      </c>
      <c r="D9904" s="1">
        <v>0</v>
      </c>
      <c r="E9904" s="1">
        <v>10.1</v>
      </c>
    </row>
    <row r="9905" spans="1:5" x14ac:dyDescent="0.25">
      <c r="A9905" t="s">
        <v>1244</v>
      </c>
      <c r="B9905" s="1" t="s">
        <v>1457</v>
      </c>
      <c r="C9905" s="291" t="s">
        <v>1462</v>
      </c>
      <c r="D9905" s="1">
        <v>0</v>
      </c>
      <c r="E9905" s="1">
        <v>12.4</v>
      </c>
    </row>
    <row r="9906" spans="1:5" x14ac:dyDescent="0.25">
      <c r="A9906" t="s">
        <v>1244</v>
      </c>
      <c r="B9906" s="1" t="s">
        <v>1457</v>
      </c>
      <c r="C9906" s="291" t="s">
        <v>1463</v>
      </c>
      <c r="D9906" s="1">
        <v>0</v>
      </c>
      <c r="E9906" s="1">
        <v>10.199999999999999</v>
      </c>
    </row>
    <row r="9907" spans="1:5" x14ac:dyDescent="0.25">
      <c r="A9907" t="s">
        <v>1244</v>
      </c>
      <c r="B9907" s="1" t="s">
        <v>1457</v>
      </c>
      <c r="C9907" s="291" t="s">
        <v>1464</v>
      </c>
      <c r="D9907" s="1">
        <v>0</v>
      </c>
      <c r="E9907" s="1">
        <v>16.5</v>
      </c>
    </row>
    <row r="9908" spans="1:5" x14ac:dyDescent="0.25">
      <c r="A9908" t="s">
        <v>1244</v>
      </c>
      <c r="B9908" s="1" t="s">
        <v>1457</v>
      </c>
      <c r="C9908" s="291" t="s">
        <v>1465</v>
      </c>
      <c r="D9908" s="1">
        <v>0</v>
      </c>
      <c r="E9908" s="1">
        <v>19.600000000000001</v>
      </c>
    </row>
    <row r="9909" spans="1:5" x14ac:dyDescent="0.25">
      <c r="A9909" t="s">
        <v>1244</v>
      </c>
      <c r="B9909" s="1" t="s">
        <v>1457</v>
      </c>
      <c r="C9909" s="291" t="s">
        <v>1466</v>
      </c>
      <c r="D9909" s="1">
        <v>0</v>
      </c>
      <c r="E9909" s="1">
        <v>20</v>
      </c>
    </row>
    <row r="9910" spans="1:5" x14ac:dyDescent="0.25">
      <c r="A9910" t="s">
        <v>1244</v>
      </c>
      <c r="B9910" s="1" t="s">
        <v>1457</v>
      </c>
      <c r="C9910" s="291" t="s">
        <v>1467</v>
      </c>
      <c r="D9910" s="1">
        <v>0</v>
      </c>
      <c r="E9910" s="1">
        <v>23.5</v>
      </c>
    </row>
    <row r="9911" spans="1:5" x14ac:dyDescent="0.25">
      <c r="A9911" t="s">
        <v>1244</v>
      </c>
      <c r="B9911" s="1" t="s">
        <v>1457</v>
      </c>
      <c r="C9911" s="291" t="s">
        <v>1464</v>
      </c>
      <c r="D9911" s="1">
        <v>0</v>
      </c>
      <c r="E9911" s="1">
        <v>16.899999999999999</v>
      </c>
    </row>
    <row r="9912" spans="1:5" x14ac:dyDescent="0.25">
      <c r="A9912" t="s">
        <v>1244</v>
      </c>
      <c r="B9912" s="1" t="s">
        <v>1457</v>
      </c>
      <c r="C9912" s="291" t="s">
        <v>1466</v>
      </c>
      <c r="D9912" s="1">
        <v>0</v>
      </c>
      <c r="E9912" s="1">
        <v>20.5</v>
      </c>
    </row>
    <row r="9913" spans="1:5" x14ac:dyDescent="0.25">
      <c r="A9913" t="s">
        <v>1244</v>
      </c>
      <c r="B9913" s="1" t="s">
        <v>1457</v>
      </c>
      <c r="C9913" s="291" t="s">
        <v>1465</v>
      </c>
      <c r="D9913" s="1">
        <v>0</v>
      </c>
      <c r="E9913" s="1">
        <v>19.8</v>
      </c>
    </row>
    <row r="9914" spans="1:5" x14ac:dyDescent="0.25">
      <c r="A9914" t="s">
        <v>1244</v>
      </c>
      <c r="B9914" s="1" t="s">
        <v>1457</v>
      </c>
      <c r="C9914" s="291" t="s">
        <v>1467</v>
      </c>
      <c r="D9914" s="1">
        <v>0</v>
      </c>
      <c r="E9914" s="1">
        <v>23.7</v>
      </c>
    </row>
    <row r="9915" spans="1:5" x14ac:dyDescent="0.25">
      <c r="A9915" t="s">
        <v>1244</v>
      </c>
      <c r="B9915" s="1" t="s">
        <v>1468</v>
      </c>
      <c r="C9915" s="291" t="s">
        <v>1469</v>
      </c>
      <c r="D9915" s="1">
        <v>0</v>
      </c>
      <c r="E9915" s="1">
        <v>8.9</v>
      </c>
    </row>
    <row r="9916" spans="1:5" x14ac:dyDescent="0.25">
      <c r="A9916" t="s">
        <v>1244</v>
      </c>
      <c r="B9916" s="1" t="s">
        <v>1468</v>
      </c>
      <c r="C9916" s="291" t="s">
        <v>1470</v>
      </c>
      <c r="D9916" s="1">
        <v>0</v>
      </c>
      <c r="E9916" s="1">
        <v>8.3000000000000007</v>
      </c>
    </row>
    <row r="9917" spans="1:5" x14ac:dyDescent="0.25">
      <c r="A9917" t="s">
        <v>1244</v>
      </c>
      <c r="B9917" s="1" t="s">
        <v>1468</v>
      </c>
      <c r="C9917" s="291" t="s">
        <v>1471</v>
      </c>
      <c r="D9917" s="1">
        <v>0</v>
      </c>
      <c r="E9917" s="1">
        <v>9.9</v>
      </c>
    </row>
    <row r="9918" spans="1:5" x14ac:dyDescent="0.25">
      <c r="A9918" t="s">
        <v>1244</v>
      </c>
      <c r="B9918" s="1" t="s">
        <v>1468</v>
      </c>
      <c r="C9918" s="291" t="s">
        <v>1472</v>
      </c>
      <c r="D9918" s="1">
        <v>0</v>
      </c>
      <c r="E9918" s="1">
        <v>13.5</v>
      </c>
    </row>
    <row r="9919" spans="1:5" x14ac:dyDescent="0.25">
      <c r="A9919" t="s">
        <v>1244</v>
      </c>
      <c r="B9919" s="1" t="s">
        <v>1468</v>
      </c>
      <c r="C9919" s="291" t="s">
        <v>1473</v>
      </c>
      <c r="D9919" s="1">
        <v>0</v>
      </c>
      <c r="E9919" s="1">
        <v>16.8</v>
      </c>
    </row>
    <row r="9920" spans="1:5" x14ac:dyDescent="0.25">
      <c r="A9920" t="s">
        <v>1244</v>
      </c>
      <c r="B9920" s="1" t="s">
        <v>1468</v>
      </c>
      <c r="C9920" s="291" t="s">
        <v>1474</v>
      </c>
      <c r="D9920" s="1">
        <v>0</v>
      </c>
      <c r="E9920" s="1">
        <v>22.3</v>
      </c>
    </row>
    <row r="9921" spans="1:5" x14ac:dyDescent="0.25">
      <c r="A9921" t="s">
        <v>1244</v>
      </c>
      <c r="B9921" s="1" t="s">
        <v>1468</v>
      </c>
      <c r="C9921" s="291" t="s">
        <v>1475</v>
      </c>
      <c r="D9921" s="1">
        <v>0</v>
      </c>
      <c r="E9921" s="1">
        <v>24.3</v>
      </c>
    </row>
    <row r="9922" spans="1:5" x14ac:dyDescent="0.25">
      <c r="A9922" t="s">
        <v>1244</v>
      </c>
      <c r="B9922" s="1" t="s">
        <v>1468</v>
      </c>
      <c r="C9922" s="291" t="s">
        <v>1476</v>
      </c>
      <c r="D9922" s="1">
        <v>0</v>
      </c>
      <c r="E9922" s="1">
        <v>33.9</v>
      </c>
    </row>
    <row r="9923" spans="1:5" x14ac:dyDescent="0.25">
      <c r="A9923" t="s">
        <v>1244</v>
      </c>
      <c r="B9923" s="1" t="s">
        <v>1468</v>
      </c>
      <c r="C9923" s="291" t="s">
        <v>1477</v>
      </c>
      <c r="D9923" s="1">
        <v>0</v>
      </c>
      <c r="E9923" s="1">
        <v>37.700000000000003</v>
      </c>
    </row>
    <row r="9924" spans="1:5" x14ac:dyDescent="0.25">
      <c r="A9924" t="s">
        <v>1244</v>
      </c>
      <c r="B9924" s="1" t="s">
        <v>1468</v>
      </c>
      <c r="C9924" s="291" t="s">
        <v>1478</v>
      </c>
      <c r="D9924" s="1">
        <v>0</v>
      </c>
      <c r="E9924" s="1">
        <v>52.4</v>
      </c>
    </row>
    <row r="9925" spans="1:5" x14ac:dyDescent="0.25">
      <c r="A9925" t="s">
        <v>1244</v>
      </c>
      <c r="B9925" s="1" t="s">
        <v>1468</v>
      </c>
      <c r="C9925" s="291" t="s">
        <v>1479</v>
      </c>
      <c r="D9925" s="1">
        <v>0</v>
      </c>
      <c r="E9925" s="1">
        <v>58.7</v>
      </c>
    </row>
    <row r="9926" spans="1:5" x14ac:dyDescent="0.25">
      <c r="A9926" t="s">
        <v>1244</v>
      </c>
      <c r="B9926" s="1" t="s">
        <v>1468</v>
      </c>
      <c r="C9926" s="291" t="s">
        <v>1480</v>
      </c>
      <c r="D9926" s="1">
        <v>0</v>
      </c>
      <c r="E9926" s="1">
        <v>79.8</v>
      </c>
    </row>
    <row r="9927" spans="1:5" x14ac:dyDescent="0.25">
      <c r="A9927" t="s">
        <v>1244</v>
      </c>
      <c r="B9927" s="1" t="s">
        <v>1468</v>
      </c>
      <c r="C9927" s="291" t="s">
        <v>1481</v>
      </c>
      <c r="D9927" s="1">
        <v>0</v>
      </c>
      <c r="E9927" s="1">
        <v>139</v>
      </c>
    </row>
    <row r="9928" spans="1:5" x14ac:dyDescent="0.25">
      <c r="A9928" t="s">
        <v>1244</v>
      </c>
      <c r="B9928" s="1" t="s">
        <v>1468</v>
      </c>
      <c r="C9928" s="291" t="s">
        <v>1482</v>
      </c>
      <c r="D9928" s="1">
        <v>0</v>
      </c>
      <c r="E9928" s="1">
        <v>88.5</v>
      </c>
    </row>
    <row r="9929" spans="1:5" x14ac:dyDescent="0.25">
      <c r="A9929" t="s">
        <v>1244</v>
      </c>
      <c r="B9929" s="1" t="s">
        <v>1483</v>
      </c>
      <c r="C9929" s="291" t="s">
        <v>1484</v>
      </c>
      <c r="D9929" s="1">
        <v>0</v>
      </c>
      <c r="E9929" s="1">
        <v>34</v>
      </c>
    </row>
    <row r="9930" spans="1:5" x14ac:dyDescent="0.25">
      <c r="A9930" t="s">
        <v>1244</v>
      </c>
      <c r="B9930" s="1" t="s">
        <v>1483</v>
      </c>
      <c r="C9930" s="291" t="s">
        <v>1485</v>
      </c>
      <c r="D9930" s="1">
        <v>0</v>
      </c>
      <c r="E9930" s="1">
        <v>122</v>
      </c>
    </row>
    <row r="9931" spans="1:5" x14ac:dyDescent="0.25">
      <c r="A9931" t="s">
        <v>1244</v>
      </c>
      <c r="B9931" s="1" t="s">
        <v>1483</v>
      </c>
      <c r="C9931" s="291" t="s">
        <v>1486</v>
      </c>
      <c r="D9931" s="1">
        <v>0</v>
      </c>
      <c r="E9931" s="1">
        <v>54</v>
      </c>
    </row>
    <row r="9932" spans="1:5" x14ac:dyDescent="0.25">
      <c r="A9932" t="s">
        <v>1244</v>
      </c>
      <c r="B9932" s="1" t="s">
        <v>1483</v>
      </c>
      <c r="C9932" s="291" t="s">
        <v>1487</v>
      </c>
      <c r="D9932" s="1">
        <v>0</v>
      </c>
      <c r="E9932" s="1">
        <v>89.5</v>
      </c>
    </row>
    <row r="9933" spans="1:5" x14ac:dyDescent="0.25">
      <c r="A9933" t="s">
        <v>1244</v>
      </c>
      <c r="B9933" s="1" t="s">
        <v>1483</v>
      </c>
      <c r="C9933" s="291" t="s">
        <v>1488</v>
      </c>
      <c r="D9933" s="1">
        <v>0</v>
      </c>
      <c r="E9933" s="1">
        <v>185</v>
      </c>
    </row>
    <row r="9934" spans="1:5" x14ac:dyDescent="0.25">
      <c r="A9934" t="s">
        <v>1244</v>
      </c>
      <c r="B9934" s="1" t="s">
        <v>1483</v>
      </c>
      <c r="C9934" s="291" t="s">
        <v>1489</v>
      </c>
      <c r="D9934" s="1">
        <v>0</v>
      </c>
      <c r="E9934" s="1">
        <v>142.5</v>
      </c>
    </row>
    <row r="9935" spans="1:5" x14ac:dyDescent="0.25">
      <c r="A9935" t="s">
        <v>1244</v>
      </c>
      <c r="B9935" s="1" t="s">
        <v>1490</v>
      </c>
      <c r="C9935" s="291" t="s">
        <v>1491</v>
      </c>
      <c r="D9935" s="1">
        <v>0</v>
      </c>
      <c r="E9935" s="1">
        <v>36.799999999999997</v>
      </c>
    </row>
    <row r="9936" spans="1:5" x14ac:dyDescent="0.25">
      <c r="A9936" t="s">
        <v>1244</v>
      </c>
      <c r="B9936" s="1" t="s">
        <v>1490</v>
      </c>
      <c r="C9936" s="291" t="s">
        <v>1492</v>
      </c>
      <c r="D9936" s="1">
        <v>0</v>
      </c>
      <c r="E9936" s="1">
        <v>41</v>
      </c>
    </row>
    <row r="9937" spans="1:5" x14ac:dyDescent="0.25">
      <c r="A9937" t="s">
        <v>1244</v>
      </c>
      <c r="B9937" s="1" t="s">
        <v>1490</v>
      </c>
      <c r="C9937" s="291" t="s">
        <v>1493</v>
      </c>
      <c r="D9937" s="1">
        <v>0</v>
      </c>
      <c r="E9937" s="1">
        <v>46.5</v>
      </c>
    </row>
    <row r="9938" spans="1:5" x14ac:dyDescent="0.25">
      <c r="A9938" t="s">
        <v>1244</v>
      </c>
      <c r="B9938" s="1" t="s">
        <v>1494</v>
      </c>
      <c r="C9938" s="291" t="s">
        <v>1495</v>
      </c>
      <c r="D9938" s="1">
        <v>0</v>
      </c>
      <c r="E9938" s="1">
        <v>12.2</v>
      </c>
    </row>
    <row r="9939" spans="1:5" x14ac:dyDescent="0.25">
      <c r="A9939" t="s">
        <v>1244</v>
      </c>
      <c r="B9939" s="1" t="s">
        <v>1494</v>
      </c>
      <c r="C9939" s="291" t="s">
        <v>1495</v>
      </c>
      <c r="D9939" s="1">
        <v>0</v>
      </c>
      <c r="E9939" s="1">
        <v>12.2</v>
      </c>
    </row>
    <row r="9940" spans="1:5" x14ac:dyDescent="0.25">
      <c r="A9940" t="s">
        <v>1244</v>
      </c>
      <c r="B9940" s="1" t="s">
        <v>1494</v>
      </c>
      <c r="C9940" s="291" t="s">
        <v>1496</v>
      </c>
      <c r="D9940" s="1">
        <v>0</v>
      </c>
      <c r="E9940" s="1">
        <v>22.8</v>
      </c>
    </row>
    <row r="9941" spans="1:5" x14ac:dyDescent="0.25">
      <c r="A9941" t="s">
        <v>1244</v>
      </c>
      <c r="B9941" s="1" t="s">
        <v>1494</v>
      </c>
      <c r="C9941" s="291" t="s">
        <v>1497</v>
      </c>
      <c r="D9941" s="1">
        <v>0</v>
      </c>
      <c r="E9941" s="1">
        <v>37</v>
      </c>
    </row>
    <row r="9942" spans="1:5" x14ac:dyDescent="0.25">
      <c r="A9942" t="s">
        <v>1244</v>
      </c>
      <c r="B9942" s="1" t="s">
        <v>1494</v>
      </c>
      <c r="C9942" s="291" t="s">
        <v>1498</v>
      </c>
      <c r="D9942" s="1">
        <v>0</v>
      </c>
      <c r="E9942" s="1">
        <v>58</v>
      </c>
    </row>
    <row r="9943" spans="1:5" x14ac:dyDescent="0.25">
      <c r="A9943" t="s">
        <v>1244</v>
      </c>
      <c r="B9943" s="1" t="s">
        <v>1494</v>
      </c>
      <c r="C9943" s="291" t="s">
        <v>1499</v>
      </c>
      <c r="D9943" s="1">
        <v>0</v>
      </c>
      <c r="E9943" s="1">
        <v>88</v>
      </c>
    </row>
    <row r="9944" spans="1:5" x14ac:dyDescent="0.25">
      <c r="A9944" t="s">
        <v>1244</v>
      </c>
      <c r="B9944" s="1" t="s">
        <v>1494</v>
      </c>
      <c r="C9944" s="291" t="s">
        <v>1500</v>
      </c>
      <c r="D9944" s="1">
        <v>0</v>
      </c>
      <c r="E9944" s="1">
        <v>141</v>
      </c>
    </row>
    <row r="9945" spans="1:5" x14ac:dyDescent="0.25">
      <c r="A9945" t="s">
        <v>1244</v>
      </c>
      <c r="B9945" s="1" t="s">
        <v>1494</v>
      </c>
      <c r="C9945" s="291" t="s">
        <v>1501</v>
      </c>
      <c r="D9945" s="1">
        <v>0</v>
      </c>
      <c r="E9945" s="1">
        <v>210</v>
      </c>
    </row>
    <row r="9946" spans="1:5" x14ac:dyDescent="0.25">
      <c r="A9946" t="s">
        <v>1244</v>
      </c>
      <c r="B9946" s="1" t="s">
        <v>1494</v>
      </c>
      <c r="C9946" s="291" t="s">
        <v>1502</v>
      </c>
      <c r="D9946" s="1">
        <v>0</v>
      </c>
      <c r="E9946" s="1">
        <v>295</v>
      </c>
    </row>
    <row r="9947" spans="1:5" x14ac:dyDescent="0.25">
      <c r="A9947" t="s">
        <v>1244</v>
      </c>
      <c r="B9947" s="1" t="s">
        <v>1503</v>
      </c>
      <c r="C9947" s="291" t="s">
        <v>1504</v>
      </c>
      <c r="D9947" s="1">
        <v>0</v>
      </c>
      <c r="E9947" s="1">
        <v>33</v>
      </c>
    </row>
    <row r="9948" spans="1:5" x14ac:dyDescent="0.25">
      <c r="A9948" t="s">
        <v>1244</v>
      </c>
      <c r="B9948" s="1" t="s">
        <v>1503</v>
      </c>
      <c r="C9948" s="291" t="s">
        <v>1505</v>
      </c>
      <c r="D9948" s="1">
        <v>0</v>
      </c>
      <c r="E9948" s="1">
        <v>50</v>
      </c>
    </row>
    <row r="9949" spans="1:5" x14ac:dyDescent="0.25">
      <c r="A9949" t="s">
        <v>1244</v>
      </c>
      <c r="B9949" s="1" t="s">
        <v>1503</v>
      </c>
      <c r="C9949" s="291" t="s">
        <v>1506</v>
      </c>
      <c r="D9949" s="1">
        <v>0</v>
      </c>
      <c r="E9949" s="1">
        <v>84</v>
      </c>
    </row>
    <row r="9950" spans="1:5" x14ac:dyDescent="0.25">
      <c r="A9950" t="s">
        <v>1244</v>
      </c>
      <c r="B9950" s="1" t="s">
        <v>1503</v>
      </c>
      <c r="C9950" s="291" t="s">
        <v>1507</v>
      </c>
      <c r="D9950" s="1">
        <v>0</v>
      </c>
      <c r="E9950" s="1">
        <v>134</v>
      </c>
    </row>
    <row r="9951" spans="1:5" x14ac:dyDescent="0.25">
      <c r="A9951" t="s">
        <v>1244</v>
      </c>
      <c r="B9951" s="1" t="s">
        <v>1503</v>
      </c>
      <c r="C9951" s="291" t="s">
        <v>1508</v>
      </c>
      <c r="D9951" s="1">
        <v>0</v>
      </c>
      <c r="E9951" s="1">
        <v>202</v>
      </c>
    </row>
    <row r="9952" spans="1:5" x14ac:dyDescent="0.25">
      <c r="A9952" t="s">
        <v>1244</v>
      </c>
      <c r="B9952" s="1" t="s">
        <v>1503</v>
      </c>
      <c r="C9952" s="291" t="s">
        <v>1509</v>
      </c>
      <c r="D9952" s="1">
        <v>0</v>
      </c>
      <c r="E9952" s="1">
        <v>285</v>
      </c>
    </row>
    <row r="9953" spans="1:5" x14ac:dyDescent="0.25">
      <c r="A9953" t="s">
        <v>1244</v>
      </c>
      <c r="B9953" s="1" t="s">
        <v>1503</v>
      </c>
      <c r="C9953" s="291" t="s">
        <v>1510</v>
      </c>
      <c r="D9953" s="1">
        <v>0</v>
      </c>
      <c r="E9953" s="1">
        <v>520</v>
      </c>
    </row>
    <row r="9954" spans="1:5" x14ac:dyDescent="0.25">
      <c r="A9954" t="s">
        <v>1244</v>
      </c>
      <c r="B9954" s="1" t="s">
        <v>1503</v>
      </c>
      <c r="C9954" s="291" t="s">
        <v>1511</v>
      </c>
      <c r="D9954" s="1">
        <v>0</v>
      </c>
      <c r="E9954" s="1">
        <v>12</v>
      </c>
    </row>
    <row r="9955" spans="1:5" x14ac:dyDescent="0.25">
      <c r="A9955" t="s">
        <v>1244</v>
      </c>
      <c r="B9955" s="1" t="s">
        <v>1503</v>
      </c>
      <c r="C9955" s="291" t="s">
        <v>1512</v>
      </c>
      <c r="D9955" s="1">
        <v>0</v>
      </c>
      <c r="E9955" s="1">
        <v>20</v>
      </c>
    </row>
    <row r="9956" spans="1:5" x14ac:dyDescent="0.25">
      <c r="A9956" t="s">
        <v>1244</v>
      </c>
      <c r="B9956" s="1" t="s">
        <v>1513</v>
      </c>
      <c r="C9956" s="291" t="s">
        <v>1514</v>
      </c>
      <c r="D9956" s="1">
        <v>0</v>
      </c>
      <c r="E9956" s="1">
        <v>13.1</v>
      </c>
    </row>
    <row r="9957" spans="1:5" x14ac:dyDescent="0.25">
      <c r="A9957" t="s">
        <v>1244</v>
      </c>
      <c r="B9957" s="1" t="s">
        <v>1513</v>
      </c>
      <c r="C9957" s="291" t="s">
        <v>1515</v>
      </c>
      <c r="D9957" s="1">
        <v>0</v>
      </c>
      <c r="E9957" s="1">
        <v>23.5</v>
      </c>
    </row>
    <row r="9958" spans="1:5" x14ac:dyDescent="0.25">
      <c r="A9958" t="s">
        <v>1244</v>
      </c>
      <c r="B9958" s="1" t="s">
        <v>1513</v>
      </c>
      <c r="C9958" s="291" t="s">
        <v>1516</v>
      </c>
      <c r="D9958" s="1">
        <v>0</v>
      </c>
      <c r="E9958" s="1">
        <v>46.8</v>
      </c>
    </row>
    <row r="9959" spans="1:5" x14ac:dyDescent="0.25">
      <c r="A9959" t="s">
        <v>1244</v>
      </c>
      <c r="B9959" s="1" t="s">
        <v>1513</v>
      </c>
      <c r="C9959" s="291" t="s">
        <v>1514</v>
      </c>
      <c r="D9959" s="1">
        <v>0</v>
      </c>
      <c r="E9959" s="1">
        <v>13.1</v>
      </c>
    </row>
    <row r="9960" spans="1:5" x14ac:dyDescent="0.25">
      <c r="A9960" t="s">
        <v>1244</v>
      </c>
      <c r="B9960" s="1" t="s">
        <v>1513</v>
      </c>
      <c r="C9960" s="291" t="s">
        <v>1518</v>
      </c>
      <c r="D9960" s="1">
        <v>0</v>
      </c>
      <c r="E9960" s="1">
        <v>18.7</v>
      </c>
    </row>
    <row r="9961" spans="1:5" x14ac:dyDescent="0.25">
      <c r="A9961" t="s">
        <v>1244</v>
      </c>
      <c r="B9961" s="1" t="s">
        <v>1517</v>
      </c>
      <c r="C9961" s="291" t="s">
        <v>1519</v>
      </c>
      <c r="D9961" s="1">
        <v>0</v>
      </c>
      <c r="E9961" s="1">
        <v>133</v>
      </c>
    </row>
    <row r="9962" spans="1:5" x14ac:dyDescent="0.25">
      <c r="A9962" t="s">
        <v>1244</v>
      </c>
      <c r="B9962" s="1" t="s">
        <v>1517</v>
      </c>
      <c r="C9962" s="291" t="s">
        <v>1520</v>
      </c>
      <c r="D9962" s="1">
        <v>0</v>
      </c>
      <c r="E9962" s="1">
        <v>223</v>
      </c>
    </row>
    <row r="9963" spans="1:5" x14ac:dyDescent="0.25">
      <c r="A9963" t="s">
        <v>1244</v>
      </c>
      <c r="B9963" s="1" t="s">
        <v>1517</v>
      </c>
      <c r="C9963" s="291" t="s">
        <v>1521</v>
      </c>
      <c r="D9963" s="1">
        <v>0</v>
      </c>
      <c r="E9963" s="1">
        <v>350</v>
      </c>
    </row>
    <row r="9964" spans="1:5" x14ac:dyDescent="0.25">
      <c r="A9964" t="s">
        <v>1244</v>
      </c>
      <c r="B9964" s="1" t="s">
        <v>1522</v>
      </c>
      <c r="C9964" s="291" t="s">
        <v>1523</v>
      </c>
      <c r="D9964" s="1">
        <v>0</v>
      </c>
      <c r="E9964" s="309">
        <v>45717</v>
      </c>
    </row>
    <row r="9965" spans="1:5" x14ac:dyDescent="0.25">
      <c r="A9965" t="s">
        <v>1244</v>
      </c>
      <c r="B9965" s="1" t="s">
        <v>1522</v>
      </c>
      <c r="C9965" s="291" t="s">
        <v>1524</v>
      </c>
      <c r="D9965" s="1">
        <v>0</v>
      </c>
      <c r="E9965" s="309">
        <v>45718</v>
      </c>
    </row>
    <row r="9966" spans="1:5" x14ac:dyDescent="0.25">
      <c r="A9966" t="s">
        <v>1244</v>
      </c>
      <c r="B9966" s="1" t="s">
        <v>1522</v>
      </c>
      <c r="C9966" s="291" t="s">
        <v>1525</v>
      </c>
      <c r="D9966" s="1">
        <v>0</v>
      </c>
      <c r="E9966" s="309">
        <v>45719</v>
      </c>
    </row>
    <row r="9967" spans="1:5" x14ac:dyDescent="0.25">
      <c r="A9967" t="s">
        <v>1244</v>
      </c>
      <c r="B9967" s="1" t="s">
        <v>1522</v>
      </c>
      <c r="C9967" s="291" t="s">
        <v>1526</v>
      </c>
      <c r="D9967" s="1">
        <v>0</v>
      </c>
      <c r="E9967" s="309">
        <v>45903</v>
      </c>
    </row>
    <row r="9968" spans="1:5" x14ac:dyDescent="0.25">
      <c r="A9968" t="s">
        <v>1244</v>
      </c>
      <c r="B9968" s="1" t="s">
        <v>1527</v>
      </c>
      <c r="C9968" s="291" t="s">
        <v>1528</v>
      </c>
      <c r="D9968" s="1">
        <v>0</v>
      </c>
      <c r="E9968" s="1">
        <v>3.8</v>
      </c>
    </row>
    <row r="9969" spans="1:5" x14ac:dyDescent="0.25">
      <c r="A9969" t="s">
        <v>1244</v>
      </c>
      <c r="B9969" s="1" t="s">
        <v>1529</v>
      </c>
      <c r="C9969" s="291" t="s">
        <v>1530</v>
      </c>
      <c r="D9969" s="1">
        <v>0</v>
      </c>
      <c r="E9969" s="1">
        <v>120</v>
      </c>
    </row>
    <row r="9970" spans="1:5" x14ac:dyDescent="0.25">
      <c r="A9970" t="s">
        <v>1244</v>
      </c>
      <c r="B9970" s="1" t="s">
        <v>1529</v>
      </c>
      <c r="C9970" s="291" t="s">
        <v>1531</v>
      </c>
      <c r="D9970" s="1">
        <v>0</v>
      </c>
      <c r="E9970" s="1">
        <v>32</v>
      </c>
    </row>
    <row r="9971" spans="1:5" x14ac:dyDescent="0.25">
      <c r="A9971" t="s">
        <v>1244</v>
      </c>
      <c r="B9971" s="1" t="s">
        <v>1529</v>
      </c>
      <c r="C9971" s="291" t="s">
        <v>1532</v>
      </c>
      <c r="D9971" s="1">
        <v>0</v>
      </c>
      <c r="E9971" s="1">
        <v>53</v>
      </c>
    </row>
    <row r="9972" spans="1:5" x14ac:dyDescent="0.25">
      <c r="A9972" t="s">
        <v>1244</v>
      </c>
      <c r="B9972" s="1" t="s">
        <v>1529</v>
      </c>
      <c r="C9972" s="291" t="s">
        <v>1533</v>
      </c>
      <c r="D9972" s="1">
        <v>0</v>
      </c>
      <c r="E9972" s="1">
        <v>176</v>
      </c>
    </row>
    <row r="9973" spans="1:5" x14ac:dyDescent="0.25">
      <c r="A9973" t="s">
        <v>1244</v>
      </c>
      <c r="B9973" s="1" t="s">
        <v>1529</v>
      </c>
      <c r="C9973" s="291" t="s">
        <v>1534</v>
      </c>
      <c r="D9973" s="1">
        <v>0</v>
      </c>
      <c r="E9973" s="1">
        <v>85</v>
      </c>
    </row>
    <row r="9974" spans="1:5" x14ac:dyDescent="0.25">
      <c r="A9974" t="s">
        <v>1244</v>
      </c>
      <c r="B9974" s="1" t="s">
        <v>1529</v>
      </c>
      <c r="C9974" s="291" t="s">
        <v>1536</v>
      </c>
      <c r="D9974" s="1">
        <v>0</v>
      </c>
      <c r="E9974" s="1">
        <v>130</v>
      </c>
    </row>
    <row r="9975" spans="1:5" x14ac:dyDescent="0.25">
      <c r="A9975" t="s">
        <v>1244</v>
      </c>
      <c r="B9975" s="1" t="s">
        <v>1535</v>
      </c>
      <c r="C9975" s="291" t="s">
        <v>1537</v>
      </c>
      <c r="D9975" s="1">
        <v>0</v>
      </c>
      <c r="E9975" s="1">
        <v>120</v>
      </c>
    </row>
    <row r="9976" spans="1:5" x14ac:dyDescent="0.25">
      <c r="A9976" t="s">
        <v>1244</v>
      </c>
      <c r="B9976" s="1" t="s">
        <v>1535</v>
      </c>
      <c r="C9976" s="291" t="s">
        <v>1538</v>
      </c>
      <c r="D9976" s="1">
        <v>0</v>
      </c>
      <c r="E9976" s="1">
        <v>176</v>
      </c>
    </row>
    <row r="9977" spans="1:5" x14ac:dyDescent="0.25">
      <c r="A9977" t="s">
        <v>1244</v>
      </c>
      <c r="B9977" s="1" t="s">
        <v>1535</v>
      </c>
      <c r="C9977" s="291" t="s">
        <v>1539</v>
      </c>
      <c r="D9977" s="1">
        <v>0</v>
      </c>
      <c r="E9977" s="1">
        <v>32</v>
      </c>
    </row>
    <row r="9978" spans="1:5" x14ac:dyDescent="0.25">
      <c r="A9978" t="s">
        <v>1244</v>
      </c>
      <c r="B9978" s="1" t="s">
        <v>1535</v>
      </c>
      <c r="C9978" s="291" t="s">
        <v>1540</v>
      </c>
      <c r="D9978" s="1">
        <v>0</v>
      </c>
      <c r="E9978" s="1">
        <v>53</v>
      </c>
    </row>
    <row r="9979" spans="1:5" x14ac:dyDescent="0.25">
      <c r="A9979" t="s">
        <v>1244</v>
      </c>
      <c r="B9979" s="1" t="s">
        <v>1535</v>
      </c>
      <c r="C9979" s="291" t="s">
        <v>1541</v>
      </c>
      <c r="D9979" s="1">
        <v>0</v>
      </c>
      <c r="E9979" s="1">
        <v>85</v>
      </c>
    </row>
    <row r="9980" spans="1:5" x14ac:dyDescent="0.25">
      <c r="A9980" t="s">
        <v>1244</v>
      </c>
      <c r="B9980" s="1" t="s">
        <v>1535</v>
      </c>
      <c r="C9980" s="291" t="s">
        <v>1542</v>
      </c>
      <c r="D9980" s="1">
        <v>0</v>
      </c>
      <c r="E9980" s="1">
        <v>130</v>
      </c>
    </row>
    <row r="9981" spans="1:5" x14ac:dyDescent="0.25">
      <c r="A9981" t="s">
        <v>1244</v>
      </c>
      <c r="B9981" s="1" t="s">
        <v>1543</v>
      </c>
      <c r="C9981" s="291" t="s">
        <v>1544</v>
      </c>
      <c r="D9981" s="1">
        <v>0</v>
      </c>
      <c r="E9981" s="1">
        <v>20</v>
      </c>
    </row>
    <row r="9982" spans="1:5" x14ac:dyDescent="0.25">
      <c r="A9982" t="s">
        <v>1244</v>
      </c>
      <c r="B9982" s="1" t="s">
        <v>1543</v>
      </c>
      <c r="C9982" s="291" t="s">
        <v>1545</v>
      </c>
      <c r="D9982" s="1">
        <v>0</v>
      </c>
      <c r="E9982" s="1">
        <v>33</v>
      </c>
    </row>
    <row r="9983" spans="1:5" x14ac:dyDescent="0.25">
      <c r="A9983" t="s">
        <v>1244</v>
      </c>
      <c r="B9983" s="1" t="s">
        <v>1543</v>
      </c>
      <c r="C9983" s="291" t="s">
        <v>1546</v>
      </c>
      <c r="D9983" s="1">
        <v>0</v>
      </c>
      <c r="E9983" s="1">
        <v>50</v>
      </c>
    </row>
    <row r="9984" spans="1:5" x14ac:dyDescent="0.25">
      <c r="A9984" t="s">
        <v>1244</v>
      </c>
      <c r="B9984" s="1" t="s">
        <v>1543</v>
      </c>
      <c r="C9984" s="291" t="s">
        <v>1547</v>
      </c>
      <c r="D9984" s="1">
        <v>0</v>
      </c>
      <c r="E9984" s="1">
        <v>134</v>
      </c>
    </row>
    <row r="9985" spans="1:5" x14ac:dyDescent="0.25">
      <c r="A9985" t="s">
        <v>1244</v>
      </c>
      <c r="B9985" s="1" t="s">
        <v>1548</v>
      </c>
      <c r="C9985" s="291" t="s">
        <v>1549</v>
      </c>
      <c r="D9985" s="1">
        <v>0</v>
      </c>
      <c r="E9985" s="1">
        <v>19.899999999999999</v>
      </c>
    </row>
    <row r="9986" spans="1:5" x14ac:dyDescent="0.25">
      <c r="A9986" t="s">
        <v>1244</v>
      </c>
      <c r="B9986" s="1" t="s">
        <v>1548</v>
      </c>
      <c r="C9986" s="291" t="s">
        <v>1550</v>
      </c>
      <c r="D9986" s="1">
        <v>0</v>
      </c>
      <c r="E9986" s="1">
        <v>19.899999999999999</v>
      </c>
    </row>
    <row r="9987" spans="1:5" x14ac:dyDescent="0.25">
      <c r="A9987" t="s">
        <v>1244</v>
      </c>
      <c r="B9987" s="1" t="s">
        <v>1548</v>
      </c>
      <c r="C9987" s="291" t="s">
        <v>1551</v>
      </c>
      <c r="D9987" s="1">
        <v>0</v>
      </c>
      <c r="E9987" s="1">
        <v>28.2</v>
      </c>
    </row>
    <row r="9988" spans="1:5" x14ac:dyDescent="0.25">
      <c r="A9988" t="s">
        <v>1244</v>
      </c>
      <c r="B9988" s="1" t="s">
        <v>1548</v>
      </c>
      <c r="C9988" s="291" t="s">
        <v>1552</v>
      </c>
      <c r="D9988" s="1">
        <v>0</v>
      </c>
      <c r="E9988" s="1">
        <v>37.299999999999997</v>
      </c>
    </row>
    <row r="9989" spans="1:5" x14ac:dyDescent="0.25">
      <c r="A9989" t="s">
        <v>1244</v>
      </c>
      <c r="B9989" s="1" t="s">
        <v>1548</v>
      </c>
      <c r="C9989" s="291" t="s">
        <v>1553</v>
      </c>
      <c r="D9989" s="1">
        <v>0</v>
      </c>
      <c r="E9989" s="1">
        <v>7.8</v>
      </c>
    </row>
    <row r="9990" spans="1:5" x14ac:dyDescent="0.25">
      <c r="A9990" t="s">
        <v>1244</v>
      </c>
      <c r="B9990" s="1" t="s">
        <v>1548</v>
      </c>
      <c r="C9990" s="291" t="s">
        <v>1554</v>
      </c>
      <c r="D9990" s="1">
        <v>0</v>
      </c>
      <c r="E9990" s="1">
        <v>7.7</v>
      </c>
    </row>
    <row r="9991" spans="1:5" x14ac:dyDescent="0.25">
      <c r="A9991" t="s">
        <v>1244</v>
      </c>
      <c r="B9991" s="1" t="s">
        <v>1548</v>
      </c>
      <c r="C9991" s="291" t="s">
        <v>1555</v>
      </c>
      <c r="D9991" s="1">
        <v>0</v>
      </c>
      <c r="E9991" s="1">
        <v>12.6</v>
      </c>
    </row>
    <row r="9992" spans="1:5" x14ac:dyDescent="0.25">
      <c r="A9992" t="s">
        <v>1244</v>
      </c>
      <c r="B9992" s="1" t="s">
        <v>1548</v>
      </c>
      <c r="C9992" s="291" t="s">
        <v>1556</v>
      </c>
      <c r="D9992" s="1">
        <v>0</v>
      </c>
      <c r="E9992" s="1">
        <v>12.6</v>
      </c>
    </row>
    <row r="9993" spans="1:5" x14ac:dyDescent="0.25">
      <c r="A9993" t="s">
        <v>1244</v>
      </c>
      <c r="B9993" s="1" t="s">
        <v>1548</v>
      </c>
      <c r="C9993" s="291" t="s">
        <v>1552</v>
      </c>
      <c r="D9993" s="1">
        <v>0</v>
      </c>
      <c r="E9993" s="1">
        <v>35.200000000000003</v>
      </c>
    </row>
    <row r="9994" spans="1:5" x14ac:dyDescent="0.25">
      <c r="A9994" t="s">
        <v>1244</v>
      </c>
      <c r="B9994" s="1" t="s">
        <v>1548</v>
      </c>
      <c r="C9994" s="291" t="s">
        <v>1551</v>
      </c>
      <c r="D9994" s="1">
        <v>0</v>
      </c>
      <c r="E9994" s="1">
        <v>26.5</v>
      </c>
    </row>
    <row r="9995" spans="1:5" x14ac:dyDescent="0.25">
      <c r="A9995" t="s">
        <v>1244</v>
      </c>
      <c r="B9995" s="1" t="s">
        <v>1548</v>
      </c>
      <c r="C9995" s="291" t="s">
        <v>1549</v>
      </c>
      <c r="D9995" s="1">
        <v>0</v>
      </c>
      <c r="E9995" s="1">
        <v>17.600000000000001</v>
      </c>
    </row>
    <row r="9996" spans="1:5" x14ac:dyDescent="0.25">
      <c r="A9996" t="s">
        <v>1244</v>
      </c>
      <c r="B9996" s="1" t="s">
        <v>1548</v>
      </c>
      <c r="C9996" s="291" t="s">
        <v>1550</v>
      </c>
      <c r="D9996" s="1">
        <v>0</v>
      </c>
      <c r="E9996" s="1">
        <v>17.600000000000001</v>
      </c>
    </row>
    <row r="9997" spans="1:5" x14ac:dyDescent="0.25">
      <c r="A9997" t="s">
        <v>1244</v>
      </c>
      <c r="B9997" s="1" t="s">
        <v>1548</v>
      </c>
      <c r="C9997" s="291" t="s">
        <v>1555</v>
      </c>
      <c r="D9997" s="1">
        <v>0</v>
      </c>
      <c r="E9997" s="1">
        <v>11.8</v>
      </c>
    </row>
    <row r="9998" spans="1:5" x14ac:dyDescent="0.25">
      <c r="A9998" t="s">
        <v>1244</v>
      </c>
      <c r="B9998" s="1" t="s">
        <v>1548</v>
      </c>
      <c r="C9998" s="291" t="s">
        <v>1556</v>
      </c>
      <c r="D9998" s="1">
        <v>0</v>
      </c>
      <c r="E9998" s="1">
        <v>11.8</v>
      </c>
    </row>
    <row r="9999" spans="1:5" x14ac:dyDescent="0.25">
      <c r="A9999" t="s">
        <v>1244</v>
      </c>
      <c r="B9999" s="1" t="s">
        <v>1548</v>
      </c>
      <c r="C9999" s="291" t="s">
        <v>1551</v>
      </c>
      <c r="D9999" s="1">
        <v>0</v>
      </c>
      <c r="E9999" s="1">
        <v>25.9</v>
      </c>
    </row>
    <row r="10000" spans="1:5" x14ac:dyDescent="0.25">
      <c r="A10000" t="s">
        <v>1244</v>
      </c>
      <c r="B10000" s="1" t="s">
        <v>1548</v>
      </c>
      <c r="C10000" s="291" t="s">
        <v>1552</v>
      </c>
      <c r="D10000" s="1">
        <v>0</v>
      </c>
      <c r="E10000" s="1">
        <v>32.200000000000003</v>
      </c>
    </row>
    <row r="10001" spans="1:5" x14ac:dyDescent="0.25">
      <c r="A10001" t="s">
        <v>1244</v>
      </c>
      <c r="B10001" s="1" t="s">
        <v>1548</v>
      </c>
      <c r="C10001" s="291" t="s">
        <v>1552</v>
      </c>
      <c r="D10001" s="1">
        <v>0</v>
      </c>
      <c r="E10001" s="1">
        <v>33.5</v>
      </c>
    </row>
    <row r="10002" spans="1:5" x14ac:dyDescent="0.25">
      <c r="A10002" t="s">
        <v>1244</v>
      </c>
      <c r="B10002" s="1" t="s">
        <v>1548</v>
      </c>
      <c r="C10002" s="291" t="s">
        <v>1551</v>
      </c>
      <c r="D10002" s="1">
        <v>0</v>
      </c>
      <c r="E10002" s="1">
        <v>24.1</v>
      </c>
    </row>
    <row r="10003" spans="1:5" x14ac:dyDescent="0.25">
      <c r="A10003" t="s">
        <v>1244</v>
      </c>
      <c r="B10003" s="1" t="s">
        <v>1548</v>
      </c>
      <c r="C10003" s="291" t="s">
        <v>1553</v>
      </c>
      <c r="D10003" s="1">
        <v>0</v>
      </c>
      <c r="E10003" s="1">
        <v>7.6</v>
      </c>
    </row>
    <row r="10004" spans="1:5" x14ac:dyDescent="0.25">
      <c r="A10004" t="s">
        <v>1244</v>
      </c>
      <c r="B10004" s="1" t="s">
        <v>1548</v>
      </c>
      <c r="C10004" s="291" t="s">
        <v>1554</v>
      </c>
      <c r="D10004" s="1">
        <v>0</v>
      </c>
      <c r="E10004" s="1">
        <v>7.6</v>
      </c>
    </row>
    <row r="10005" spans="1:5" x14ac:dyDescent="0.25">
      <c r="A10005" t="s">
        <v>1244</v>
      </c>
      <c r="B10005" s="1" t="s">
        <v>1548</v>
      </c>
      <c r="C10005" s="291" t="s">
        <v>1555</v>
      </c>
      <c r="D10005" s="1">
        <v>0</v>
      </c>
      <c r="E10005" s="1">
        <v>11.5</v>
      </c>
    </row>
    <row r="10006" spans="1:5" x14ac:dyDescent="0.25">
      <c r="A10006" t="s">
        <v>1244</v>
      </c>
      <c r="B10006" s="1" t="s">
        <v>1548</v>
      </c>
      <c r="C10006" s="291" t="s">
        <v>1556</v>
      </c>
      <c r="D10006" s="1">
        <v>0</v>
      </c>
      <c r="E10006" s="1">
        <v>11.2</v>
      </c>
    </row>
    <row r="10007" spans="1:5" x14ac:dyDescent="0.25">
      <c r="A10007" t="s">
        <v>1244</v>
      </c>
      <c r="B10007" s="1" t="s">
        <v>1548</v>
      </c>
      <c r="C10007" s="291" t="s">
        <v>1555</v>
      </c>
      <c r="D10007" s="1">
        <v>0</v>
      </c>
      <c r="E10007" s="1">
        <v>11.9</v>
      </c>
    </row>
    <row r="10008" spans="1:5" x14ac:dyDescent="0.25">
      <c r="A10008" t="s">
        <v>1244</v>
      </c>
      <c r="B10008" s="1" t="s">
        <v>1548</v>
      </c>
      <c r="C10008" s="291" t="s">
        <v>1556</v>
      </c>
      <c r="D10008" s="1">
        <v>0</v>
      </c>
      <c r="E10008" s="1">
        <v>11.7</v>
      </c>
    </row>
    <row r="10009" spans="1:5" x14ac:dyDescent="0.25">
      <c r="A10009" t="s">
        <v>1244</v>
      </c>
      <c r="B10009" s="1" t="s">
        <v>1548</v>
      </c>
      <c r="C10009" s="291" t="s">
        <v>1549</v>
      </c>
      <c r="D10009" s="1">
        <v>0</v>
      </c>
      <c r="E10009" s="1">
        <v>16.899999999999999</v>
      </c>
    </row>
    <row r="10010" spans="1:5" x14ac:dyDescent="0.25">
      <c r="A10010" t="s">
        <v>1244</v>
      </c>
      <c r="B10010" s="1" t="s">
        <v>1548</v>
      </c>
      <c r="C10010" s="291" t="s">
        <v>1550</v>
      </c>
      <c r="D10010" s="1">
        <v>0</v>
      </c>
      <c r="E10010" s="1">
        <v>16.7</v>
      </c>
    </row>
    <row r="10011" spans="1:5" x14ac:dyDescent="0.25">
      <c r="A10011" t="s">
        <v>1244</v>
      </c>
      <c r="B10011" s="1" t="s">
        <v>1548</v>
      </c>
      <c r="C10011" s="291" t="s">
        <v>1550</v>
      </c>
      <c r="D10011" s="1">
        <v>0</v>
      </c>
      <c r="E10011" s="1">
        <v>17.899999999999999</v>
      </c>
    </row>
    <row r="10012" spans="1:5" x14ac:dyDescent="0.25">
      <c r="A10012" t="s">
        <v>1244</v>
      </c>
      <c r="B10012" s="1" t="s">
        <v>1548</v>
      </c>
      <c r="C10012" s="291" t="s">
        <v>1549</v>
      </c>
      <c r="D10012" s="1">
        <v>0</v>
      </c>
      <c r="E10012" s="1">
        <v>17.899999999999999</v>
      </c>
    </row>
    <row r="10013" spans="1:5" x14ac:dyDescent="0.25">
      <c r="A10013" t="s">
        <v>1244</v>
      </c>
      <c r="B10013" s="1" t="s">
        <v>1548</v>
      </c>
      <c r="C10013" s="291" t="s">
        <v>1557</v>
      </c>
      <c r="D10013" s="1">
        <v>0</v>
      </c>
      <c r="E10013" s="1">
        <v>53.1</v>
      </c>
    </row>
    <row r="10014" spans="1:5" x14ac:dyDescent="0.25">
      <c r="A10014" t="s">
        <v>1244</v>
      </c>
      <c r="B10014" s="1" t="s">
        <v>1548</v>
      </c>
      <c r="C10014" s="291" t="s">
        <v>1558</v>
      </c>
      <c r="D10014" s="1">
        <v>0</v>
      </c>
      <c r="E10014" s="1">
        <v>39.6</v>
      </c>
    </row>
    <row r="10015" spans="1:5" x14ac:dyDescent="0.25">
      <c r="A10015" t="s">
        <v>1244</v>
      </c>
      <c r="B10015" s="1" t="s">
        <v>1548</v>
      </c>
      <c r="C10015" s="291" t="s">
        <v>1559</v>
      </c>
      <c r="D10015" s="1">
        <v>0</v>
      </c>
      <c r="E10015" s="1">
        <v>18.600000000000001</v>
      </c>
    </row>
    <row r="10016" spans="1:5" x14ac:dyDescent="0.25">
      <c r="A10016" t="s">
        <v>1244</v>
      </c>
      <c r="B10016" s="1" t="s">
        <v>1548</v>
      </c>
      <c r="C10016" s="291" t="s">
        <v>1560</v>
      </c>
      <c r="D10016" s="1">
        <v>0</v>
      </c>
      <c r="E10016" s="1">
        <v>26.4</v>
      </c>
    </row>
    <row r="10017" spans="1:5" x14ac:dyDescent="0.25">
      <c r="A10017" t="s">
        <v>1244</v>
      </c>
      <c r="B10017" s="1" t="s">
        <v>1548</v>
      </c>
      <c r="C10017" s="291" t="s">
        <v>1561</v>
      </c>
      <c r="D10017" s="1">
        <v>0</v>
      </c>
      <c r="E10017" s="1">
        <v>18.8</v>
      </c>
    </row>
    <row r="10018" spans="1:5" x14ac:dyDescent="0.25">
      <c r="A10018" t="s">
        <v>1244</v>
      </c>
      <c r="B10018" s="1" t="s">
        <v>1548</v>
      </c>
      <c r="C10018" s="291" t="s">
        <v>1562</v>
      </c>
      <c r="D10018" s="1">
        <v>0</v>
      </c>
      <c r="E10018" s="1">
        <v>28.6</v>
      </c>
    </row>
    <row r="10019" spans="1:5" x14ac:dyDescent="0.25">
      <c r="A10019" t="s">
        <v>1244</v>
      </c>
      <c r="B10019" s="1" t="s">
        <v>1548</v>
      </c>
      <c r="C10019" s="291" t="s">
        <v>1563</v>
      </c>
      <c r="D10019" s="1">
        <v>0</v>
      </c>
      <c r="E10019" s="1">
        <v>31.2</v>
      </c>
    </row>
    <row r="10020" spans="1:5" x14ac:dyDescent="0.25">
      <c r="A10020" t="s">
        <v>1244</v>
      </c>
      <c r="B10020" s="1" t="s">
        <v>1548</v>
      </c>
      <c r="C10020" s="291" t="s">
        <v>1564</v>
      </c>
      <c r="D10020" s="1">
        <v>0</v>
      </c>
      <c r="E10020" s="1">
        <v>19.7</v>
      </c>
    </row>
    <row r="10021" spans="1:5" x14ac:dyDescent="0.25">
      <c r="A10021" t="s">
        <v>1244</v>
      </c>
      <c r="B10021" s="1" t="s">
        <v>1548</v>
      </c>
      <c r="C10021" s="291" t="s">
        <v>1564</v>
      </c>
      <c r="D10021" s="1">
        <v>0</v>
      </c>
      <c r="E10021" s="1">
        <v>25.5</v>
      </c>
    </row>
    <row r="10022" spans="1:5" x14ac:dyDescent="0.25">
      <c r="A10022" t="s">
        <v>1244</v>
      </c>
      <c r="B10022" s="1" t="s">
        <v>1548</v>
      </c>
      <c r="C10022" s="291" t="s">
        <v>1563</v>
      </c>
      <c r="D10022" s="1">
        <v>0</v>
      </c>
      <c r="E10022" s="1">
        <v>33.200000000000003</v>
      </c>
    </row>
    <row r="10023" spans="1:5" x14ac:dyDescent="0.25">
      <c r="A10023" t="s">
        <v>1244</v>
      </c>
      <c r="B10023" s="1" t="s">
        <v>1565</v>
      </c>
      <c r="C10023" s="291" t="s">
        <v>1566</v>
      </c>
      <c r="D10023" s="1">
        <v>0</v>
      </c>
      <c r="E10023" s="1">
        <v>18.399999999999999</v>
      </c>
    </row>
    <row r="10024" spans="1:5" x14ac:dyDescent="0.25">
      <c r="A10024" t="s">
        <v>1244</v>
      </c>
      <c r="B10024" s="1" t="s">
        <v>1565</v>
      </c>
      <c r="C10024" s="291" t="s">
        <v>1567</v>
      </c>
      <c r="D10024" s="1">
        <v>0</v>
      </c>
      <c r="E10024" s="1">
        <v>18.899999999999999</v>
      </c>
    </row>
    <row r="10025" spans="1:5" x14ac:dyDescent="0.25">
      <c r="A10025" t="s">
        <v>1244</v>
      </c>
      <c r="B10025" s="1" t="s">
        <v>1565</v>
      </c>
      <c r="C10025" s="291" t="s">
        <v>1568</v>
      </c>
      <c r="D10025" s="1">
        <v>0</v>
      </c>
      <c r="E10025" s="1">
        <v>28.6</v>
      </c>
    </row>
    <row r="10026" spans="1:5" x14ac:dyDescent="0.25">
      <c r="A10026" t="s">
        <v>1244</v>
      </c>
      <c r="B10026" s="1" t="s">
        <v>1565</v>
      </c>
      <c r="C10026" s="291" t="s">
        <v>1569</v>
      </c>
      <c r="D10026" s="1">
        <v>0</v>
      </c>
      <c r="E10026" s="1">
        <v>38.6</v>
      </c>
    </row>
    <row r="10027" spans="1:5" x14ac:dyDescent="0.25">
      <c r="A10027" t="s">
        <v>1244</v>
      </c>
      <c r="B10027" s="1" t="s">
        <v>1565</v>
      </c>
      <c r="C10027" s="291" t="s">
        <v>1570</v>
      </c>
      <c r="D10027" s="1">
        <v>0</v>
      </c>
      <c r="E10027" s="1">
        <v>7.8</v>
      </c>
    </row>
    <row r="10028" spans="1:5" x14ac:dyDescent="0.25">
      <c r="A10028" t="s">
        <v>1244</v>
      </c>
      <c r="B10028" s="1" t="s">
        <v>1565</v>
      </c>
      <c r="C10028" s="291" t="s">
        <v>1571</v>
      </c>
      <c r="D10028" s="1">
        <v>0</v>
      </c>
      <c r="E10028" s="1">
        <v>8.3000000000000007</v>
      </c>
    </row>
    <row r="10029" spans="1:5" x14ac:dyDescent="0.25">
      <c r="A10029" t="s">
        <v>1244</v>
      </c>
      <c r="B10029" s="1" t="s">
        <v>1565</v>
      </c>
      <c r="C10029" s="291" t="s">
        <v>1572</v>
      </c>
      <c r="D10029" s="1">
        <v>0</v>
      </c>
      <c r="E10029" s="1">
        <v>12</v>
      </c>
    </row>
    <row r="10030" spans="1:5" x14ac:dyDescent="0.25">
      <c r="A10030" t="s">
        <v>1244</v>
      </c>
      <c r="B10030" s="1" t="s">
        <v>1565</v>
      </c>
      <c r="C10030" s="291" t="s">
        <v>1573</v>
      </c>
      <c r="D10030" s="1">
        <v>0</v>
      </c>
      <c r="E10030" s="1">
        <v>12.2</v>
      </c>
    </row>
    <row r="10031" spans="1:5" x14ac:dyDescent="0.25">
      <c r="A10031" t="s">
        <v>1244</v>
      </c>
      <c r="B10031" s="1" t="s">
        <v>1565</v>
      </c>
      <c r="C10031" s="291" t="s">
        <v>1569</v>
      </c>
      <c r="D10031" s="1">
        <v>0</v>
      </c>
      <c r="E10031" s="1">
        <v>35.9</v>
      </c>
    </row>
    <row r="10032" spans="1:5" x14ac:dyDescent="0.25">
      <c r="A10032" t="s">
        <v>1244</v>
      </c>
      <c r="B10032" s="1" t="s">
        <v>1565</v>
      </c>
      <c r="C10032" s="291" t="s">
        <v>1568</v>
      </c>
      <c r="D10032" s="1">
        <v>0</v>
      </c>
      <c r="E10032" s="1">
        <v>25.3</v>
      </c>
    </row>
    <row r="10033" spans="1:5" x14ac:dyDescent="0.25">
      <c r="A10033" t="s">
        <v>1244</v>
      </c>
      <c r="B10033" s="1" t="s">
        <v>1565</v>
      </c>
      <c r="C10033" s="291" t="s">
        <v>1566</v>
      </c>
      <c r="D10033" s="1">
        <v>0</v>
      </c>
      <c r="E10033" s="1">
        <v>16.399999999999999</v>
      </c>
    </row>
    <row r="10034" spans="1:5" x14ac:dyDescent="0.25">
      <c r="A10034" t="s">
        <v>1244</v>
      </c>
      <c r="B10034" s="1" t="s">
        <v>1565</v>
      </c>
      <c r="C10034" s="291" t="s">
        <v>1567</v>
      </c>
      <c r="D10034" s="1">
        <v>0</v>
      </c>
      <c r="E10034" s="1">
        <v>17</v>
      </c>
    </row>
    <row r="10035" spans="1:5" x14ac:dyDescent="0.25">
      <c r="A10035" t="s">
        <v>1244</v>
      </c>
      <c r="B10035" s="1" t="s">
        <v>1565</v>
      </c>
      <c r="C10035" s="291" t="s">
        <v>1572</v>
      </c>
      <c r="D10035" s="1">
        <v>0</v>
      </c>
      <c r="E10035" s="1">
        <v>11.6</v>
      </c>
    </row>
    <row r="10036" spans="1:5" x14ac:dyDescent="0.25">
      <c r="A10036" t="s">
        <v>1244</v>
      </c>
      <c r="B10036" s="1" t="s">
        <v>1565</v>
      </c>
      <c r="C10036" s="291" t="s">
        <v>1573</v>
      </c>
      <c r="D10036" s="1">
        <v>0</v>
      </c>
      <c r="E10036" s="1">
        <v>11.3</v>
      </c>
    </row>
    <row r="10037" spans="1:5" x14ac:dyDescent="0.25">
      <c r="A10037" t="s">
        <v>1244</v>
      </c>
      <c r="B10037" s="1" t="s">
        <v>1565</v>
      </c>
      <c r="C10037" s="291" t="s">
        <v>1568</v>
      </c>
      <c r="D10037" s="1">
        <v>0</v>
      </c>
      <c r="E10037" s="1">
        <v>24.8</v>
      </c>
    </row>
    <row r="10038" spans="1:5" x14ac:dyDescent="0.25">
      <c r="A10038" t="s">
        <v>1244</v>
      </c>
      <c r="B10038" s="1" t="s">
        <v>1565</v>
      </c>
      <c r="C10038" s="291" t="s">
        <v>1569</v>
      </c>
      <c r="D10038" s="1">
        <v>0</v>
      </c>
      <c r="E10038" s="1">
        <v>32</v>
      </c>
    </row>
    <row r="10039" spans="1:5" x14ac:dyDescent="0.25">
      <c r="A10039" t="s">
        <v>1244</v>
      </c>
      <c r="B10039" s="1" t="s">
        <v>1565</v>
      </c>
      <c r="C10039" s="291" t="s">
        <v>1569</v>
      </c>
      <c r="D10039" s="1">
        <v>0</v>
      </c>
      <c r="E10039" s="1">
        <v>33.9</v>
      </c>
    </row>
    <row r="10040" spans="1:5" x14ac:dyDescent="0.25">
      <c r="A10040" t="s">
        <v>1244</v>
      </c>
      <c r="B10040" s="1" t="s">
        <v>1565</v>
      </c>
      <c r="C10040" s="291" t="s">
        <v>1568</v>
      </c>
      <c r="D10040" s="1">
        <v>0</v>
      </c>
      <c r="E10040" s="1">
        <v>23.6</v>
      </c>
    </row>
    <row r="10041" spans="1:5" x14ac:dyDescent="0.25">
      <c r="A10041" t="s">
        <v>1244</v>
      </c>
      <c r="B10041" s="1" t="s">
        <v>1565</v>
      </c>
      <c r="C10041" s="291" t="s">
        <v>1570</v>
      </c>
      <c r="D10041" s="1">
        <v>0</v>
      </c>
      <c r="E10041" s="1">
        <v>7.8</v>
      </c>
    </row>
    <row r="10042" spans="1:5" x14ac:dyDescent="0.25">
      <c r="A10042" t="s">
        <v>1244</v>
      </c>
      <c r="B10042" s="1" t="s">
        <v>1565</v>
      </c>
      <c r="C10042" s="291" t="s">
        <v>1571</v>
      </c>
      <c r="D10042" s="1">
        <v>0</v>
      </c>
      <c r="E10042" s="1">
        <v>8</v>
      </c>
    </row>
    <row r="10043" spans="1:5" x14ac:dyDescent="0.25">
      <c r="A10043" t="s">
        <v>1244</v>
      </c>
      <c r="B10043" s="1" t="s">
        <v>1565</v>
      </c>
      <c r="C10043" s="291" t="s">
        <v>1572</v>
      </c>
      <c r="D10043" s="1">
        <v>0</v>
      </c>
      <c r="E10043" s="1">
        <v>11.3</v>
      </c>
    </row>
    <row r="10044" spans="1:5" x14ac:dyDescent="0.25">
      <c r="A10044" t="s">
        <v>1244</v>
      </c>
      <c r="B10044" s="1" t="s">
        <v>1565</v>
      </c>
      <c r="C10044" s="291" t="s">
        <v>1573</v>
      </c>
      <c r="D10044" s="1">
        <v>0</v>
      </c>
      <c r="E10044" s="1">
        <v>10.7</v>
      </c>
    </row>
    <row r="10045" spans="1:5" x14ac:dyDescent="0.25">
      <c r="A10045" t="s">
        <v>1244</v>
      </c>
      <c r="B10045" s="1" t="s">
        <v>1565</v>
      </c>
      <c r="C10045" s="291" t="s">
        <v>1572</v>
      </c>
      <c r="D10045" s="1">
        <v>0</v>
      </c>
      <c r="E10045" s="1">
        <v>11.7</v>
      </c>
    </row>
    <row r="10046" spans="1:5" x14ac:dyDescent="0.25">
      <c r="A10046" t="s">
        <v>1244</v>
      </c>
      <c r="B10046" s="1" t="s">
        <v>1565</v>
      </c>
      <c r="C10046" s="291" t="s">
        <v>1573</v>
      </c>
      <c r="D10046" s="1">
        <v>0</v>
      </c>
      <c r="E10046" s="1">
        <v>11.3</v>
      </c>
    </row>
    <row r="10047" spans="1:5" x14ac:dyDescent="0.25">
      <c r="A10047" t="s">
        <v>1244</v>
      </c>
      <c r="B10047" s="1" t="s">
        <v>1565</v>
      </c>
      <c r="C10047" s="291" t="s">
        <v>1566</v>
      </c>
      <c r="D10047" s="1">
        <v>0</v>
      </c>
      <c r="E10047" s="1">
        <v>15.2</v>
      </c>
    </row>
    <row r="10048" spans="1:5" x14ac:dyDescent="0.25">
      <c r="A10048" t="s">
        <v>1244</v>
      </c>
      <c r="B10048" s="1" t="s">
        <v>1565</v>
      </c>
      <c r="C10048" s="291" t="s">
        <v>1567</v>
      </c>
      <c r="D10048" s="1">
        <v>0</v>
      </c>
      <c r="E10048" s="1">
        <v>16.100000000000001</v>
      </c>
    </row>
    <row r="10049" spans="1:5" x14ac:dyDescent="0.25">
      <c r="A10049" t="s">
        <v>1244</v>
      </c>
      <c r="B10049" s="1" t="s">
        <v>1565</v>
      </c>
      <c r="C10049" s="291" t="s">
        <v>1567</v>
      </c>
      <c r="D10049" s="1">
        <v>0</v>
      </c>
      <c r="E10049" s="1">
        <v>17.600000000000001</v>
      </c>
    </row>
    <row r="10050" spans="1:5" x14ac:dyDescent="0.25">
      <c r="A10050" t="s">
        <v>1244</v>
      </c>
      <c r="B10050" s="1" t="s">
        <v>1565</v>
      </c>
      <c r="C10050" s="291" t="s">
        <v>1566</v>
      </c>
      <c r="D10050" s="1">
        <v>0</v>
      </c>
      <c r="E10050" s="1">
        <v>16.7</v>
      </c>
    </row>
    <row r="10051" spans="1:5" x14ac:dyDescent="0.25">
      <c r="A10051" t="s">
        <v>1244</v>
      </c>
      <c r="B10051" s="1" t="s">
        <v>1565</v>
      </c>
      <c r="C10051" s="291" t="s">
        <v>1574</v>
      </c>
      <c r="D10051" s="1">
        <v>0</v>
      </c>
      <c r="E10051" s="1">
        <v>49.5</v>
      </c>
    </row>
    <row r="10052" spans="1:5" x14ac:dyDescent="0.25">
      <c r="A10052" t="s">
        <v>1244</v>
      </c>
      <c r="B10052" s="1" t="s">
        <v>1565</v>
      </c>
      <c r="C10052" s="291" t="s">
        <v>1575</v>
      </c>
      <c r="D10052" s="1">
        <v>0</v>
      </c>
      <c r="E10052" s="1">
        <v>36</v>
      </c>
    </row>
    <row r="10053" spans="1:5" x14ac:dyDescent="0.25">
      <c r="A10053" t="s">
        <v>1244</v>
      </c>
      <c r="B10053" s="1" t="s">
        <v>1565</v>
      </c>
      <c r="C10053" s="291" t="s">
        <v>1576</v>
      </c>
      <c r="D10053" s="1">
        <v>0</v>
      </c>
      <c r="E10053" s="1">
        <v>17</v>
      </c>
    </row>
    <row r="10054" spans="1:5" x14ac:dyDescent="0.25">
      <c r="A10054" t="s">
        <v>1244</v>
      </c>
      <c r="B10054" s="1" t="s">
        <v>1565</v>
      </c>
      <c r="C10054" s="291" t="s">
        <v>1577</v>
      </c>
      <c r="D10054" s="1">
        <v>0</v>
      </c>
      <c r="E10054" s="1">
        <v>26</v>
      </c>
    </row>
    <row r="10055" spans="1:5" x14ac:dyDescent="0.25">
      <c r="A10055" t="s">
        <v>1244</v>
      </c>
      <c r="B10055" s="1" t="s">
        <v>1565</v>
      </c>
      <c r="C10055" s="291" t="s">
        <v>1578</v>
      </c>
      <c r="D10055" s="1">
        <v>0</v>
      </c>
      <c r="E10055" s="1">
        <v>17</v>
      </c>
    </row>
    <row r="10056" spans="1:5" x14ac:dyDescent="0.25">
      <c r="A10056" t="s">
        <v>1244</v>
      </c>
      <c r="B10056" s="1" t="s">
        <v>1565</v>
      </c>
      <c r="C10056" s="291" t="s">
        <v>1579</v>
      </c>
      <c r="D10056" s="1">
        <v>0</v>
      </c>
      <c r="E10056" s="1">
        <v>28.5</v>
      </c>
    </row>
    <row r="10057" spans="1:5" x14ac:dyDescent="0.25">
      <c r="A10057" t="s">
        <v>1244</v>
      </c>
      <c r="B10057" s="1" t="s">
        <v>1565</v>
      </c>
      <c r="C10057" s="291" t="s">
        <v>1579</v>
      </c>
      <c r="D10057" s="1">
        <v>0</v>
      </c>
      <c r="E10057" s="1">
        <v>25.7</v>
      </c>
    </row>
    <row r="10058" spans="1:5" x14ac:dyDescent="0.25">
      <c r="A10058" t="s">
        <v>1244</v>
      </c>
      <c r="B10058" s="1" t="s">
        <v>1565</v>
      </c>
      <c r="C10058" s="291" t="s">
        <v>1580</v>
      </c>
      <c r="D10058" s="1">
        <v>0</v>
      </c>
      <c r="E10058" s="1">
        <v>31.6</v>
      </c>
    </row>
    <row r="10059" spans="1:5" x14ac:dyDescent="0.25">
      <c r="A10059" t="s">
        <v>1244</v>
      </c>
      <c r="B10059" s="1" t="s">
        <v>1565</v>
      </c>
      <c r="C10059" s="291" t="s">
        <v>1580</v>
      </c>
      <c r="D10059" s="1">
        <v>0</v>
      </c>
      <c r="E10059" s="1">
        <v>32.9</v>
      </c>
    </row>
    <row r="10060" spans="1:5" x14ac:dyDescent="0.25">
      <c r="A10060" t="s">
        <v>1244</v>
      </c>
      <c r="B10060" s="1" t="s">
        <v>1565</v>
      </c>
      <c r="C10060" s="291" t="s">
        <v>1580</v>
      </c>
      <c r="D10060" s="1">
        <v>0</v>
      </c>
      <c r="E10060" s="1">
        <v>28.9</v>
      </c>
    </row>
    <row r="10061" spans="1:5" x14ac:dyDescent="0.25">
      <c r="A10061" t="s">
        <v>1244</v>
      </c>
      <c r="B10061" s="1" t="s">
        <v>1565</v>
      </c>
      <c r="C10061" s="291" t="s">
        <v>1580</v>
      </c>
      <c r="D10061" s="1">
        <v>0</v>
      </c>
      <c r="E10061" s="1">
        <v>30.7</v>
      </c>
    </row>
    <row r="10062" spans="1:5" x14ac:dyDescent="0.25">
      <c r="A10062" t="s">
        <v>1244</v>
      </c>
      <c r="B10062" s="1" t="s">
        <v>1565</v>
      </c>
      <c r="C10062" s="291" t="s">
        <v>1581</v>
      </c>
      <c r="D10062" s="1">
        <v>0</v>
      </c>
      <c r="E10062" s="1">
        <v>19.7</v>
      </c>
    </row>
    <row r="10063" spans="1:5" x14ac:dyDescent="0.25">
      <c r="A10063" t="s">
        <v>1244</v>
      </c>
      <c r="B10063" s="1" t="s">
        <v>1565</v>
      </c>
      <c r="C10063" s="291" t="s">
        <v>1581</v>
      </c>
      <c r="D10063" s="1">
        <v>0</v>
      </c>
      <c r="E10063" s="1">
        <v>23</v>
      </c>
    </row>
    <row r="10064" spans="1:5" x14ac:dyDescent="0.25">
      <c r="A10064" t="s">
        <v>1244</v>
      </c>
      <c r="B10064" s="1" t="s">
        <v>1582</v>
      </c>
      <c r="C10064" s="291" t="s">
        <v>1583</v>
      </c>
      <c r="D10064" s="1">
        <v>0</v>
      </c>
      <c r="E10064" s="1">
        <v>19.899999999999999</v>
      </c>
    </row>
    <row r="10065" spans="1:5" x14ac:dyDescent="0.25">
      <c r="A10065" t="s">
        <v>1244</v>
      </c>
      <c r="B10065" s="1" t="s">
        <v>1582</v>
      </c>
      <c r="C10065" s="291" t="s">
        <v>1584</v>
      </c>
      <c r="D10065" s="1">
        <v>0</v>
      </c>
      <c r="E10065" s="1">
        <v>19.899999999999999</v>
      </c>
    </row>
    <row r="10066" spans="1:5" x14ac:dyDescent="0.25">
      <c r="A10066" t="s">
        <v>1244</v>
      </c>
      <c r="B10066" s="1" t="s">
        <v>1582</v>
      </c>
      <c r="C10066" s="291" t="s">
        <v>1585</v>
      </c>
      <c r="D10066" s="1">
        <v>0</v>
      </c>
      <c r="E10066" s="1">
        <v>28.2</v>
      </c>
    </row>
    <row r="10067" spans="1:5" x14ac:dyDescent="0.25">
      <c r="A10067" t="s">
        <v>1244</v>
      </c>
      <c r="B10067" s="1" t="s">
        <v>1582</v>
      </c>
      <c r="C10067" s="291" t="s">
        <v>1586</v>
      </c>
      <c r="D10067" s="1">
        <v>0</v>
      </c>
      <c r="E10067" s="1">
        <v>37.299999999999997</v>
      </c>
    </row>
    <row r="10068" spans="1:5" x14ac:dyDescent="0.25">
      <c r="A10068" t="s">
        <v>1244</v>
      </c>
      <c r="B10068" s="1" t="s">
        <v>1582</v>
      </c>
      <c r="C10068" s="291" t="s">
        <v>1587</v>
      </c>
      <c r="D10068" s="1">
        <v>0</v>
      </c>
      <c r="E10068" s="1">
        <v>7.8</v>
      </c>
    </row>
    <row r="10069" spans="1:5" x14ac:dyDescent="0.25">
      <c r="A10069" t="s">
        <v>1244</v>
      </c>
      <c r="B10069" s="1" t="s">
        <v>1582</v>
      </c>
      <c r="C10069" s="291" t="s">
        <v>1588</v>
      </c>
      <c r="D10069" s="1">
        <v>0</v>
      </c>
      <c r="E10069" s="1">
        <v>7.7</v>
      </c>
    </row>
    <row r="10070" spans="1:5" x14ac:dyDescent="0.25">
      <c r="A10070" t="s">
        <v>1244</v>
      </c>
      <c r="B10070" s="1" t="s">
        <v>1582</v>
      </c>
      <c r="C10070" s="291" t="s">
        <v>1589</v>
      </c>
      <c r="D10070" s="1">
        <v>0</v>
      </c>
      <c r="E10070" s="1">
        <v>12.6</v>
      </c>
    </row>
    <row r="10071" spans="1:5" x14ac:dyDescent="0.25">
      <c r="A10071" t="s">
        <v>1244</v>
      </c>
      <c r="B10071" s="1" t="s">
        <v>1582</v>
      </c>
      <c r="C10071" s="291" t="s">
        <v>1590</v>
      </c>
      <c r="D10071" s="1">
        <v>0</v>
      </c>
      <c r="E10071" s="1">
        <v>12.6</v>
      </c>
    </row>
    <row r="10072" spans="1:5" x14ac:dyDescent="0.25">
      <c r="A10072" t="s">
        <v>1244</v>
      </c>
      <c r="B10072" s="1" t="s">
        <v>1582</v>
      </c>
      <c r="C10072" s="291" t="s">
        <v>1586</v>
      </c>
      <c r="D10072" s="1">
        <v>0</v>
      </c>
      <c r="E10072" s="1">
        <v>35.200000000000003</v>
      </c>
    </row>
    <row r="10073" spans="1:5" x14ac:dyDescent="0.25">
      <c r="A10073" t="s">
        <v>1244</v>
      </c>
      <c r="B10073" s="1" t="s">
        <v>1582</v>
      </c>
      <c r="C10073" s="291" t="s">
        <v>1585</v>
      </c>
      <c r="D10073" s="1">
        <v>0</v>
      </c>
      <c r="E10073" s="1">
        <v>26.5</v>
      </c>
    </row>
    <row r="10074" spans="1:5" x14ac:dyDescent="0.25">
      <c r="A10074" t="s">
        <v>1244</v>
      </c>
      <c r="B10074" s="1" t="s">
        <v>1582</v>
      </c>
      <c r="C10074" s="291" t="s">
        <v>1583</v>
      </c>
      <c r="D10074" s="1">
        <v>0</v>
      </c>
      <c r="E10074" s="1">
        <v>17.600000000000001</v>
      </c>
    </row>
    <row r="10075" spans="1:5" x14ac:dyDescent="0.25">
      <c r="A10075" t="s">
        <v>1244</v>
      </c>
      <c r="B10075" s="1" t="s">
        <v>1582</v>
      </c>
      <c r="C10075" s="291" t="s">
        <v>1584</v>
      </c>
      <c r="D10075" s="1">
        <v>0</v>
      </c>
      <c r="E10075" s="1">
        <v>17.600000000000001</v>
      </c>
    </row>
    <row r="10076" spans="1:5" x14ac:dyDescent="0.25">
      <c r="A10076" t="s">
        <v>1244</v>
      </c>
      <c r="B10076" s="1" t="s">
        <v>1582</v>
      </c>
      <c r="C10076" s="291" t="s">
        <v>1589</v>
      </c>
      <c r="D10076" s="1">
        <v>0</v>
      </c>
      <c r="E10076" s="1">
        <v>11.8</v>
      </c>
    </row>
    <row r="10077" spans="1:5" x14ac:dyDescent="0.25">
      <c r="A10077" t="s">
        <v>1244</v>
      </c>
      <c r="B10077" s="1" t="s">
        <v>1582</v>
      </c>
      <c r="C10077" s="291" t="s">
        <v>1590</v>
      </c>
      <c r="D10077" s="1">
        <v>0</v>
      </c>
      <c r="E10077" s="1">
        <v>11.8</v>
      </c>
    </row>
    <row r="10078" spans="1:5" x14ac:dyDescent="0.25">
      <c r="A10078" t="s">
        <v>1244</v>
      </c>
      <c r="B10078" s="1" t="s">
        <v>1582</v>
      </c>
      <c r="C10078" s="291" t="s">
        <v>1585</v>
      </c>
      <c r="D10078" s="1">
        <v>0</v>
      </c>
      <c r="E10078" s="1">
        <v>25.9</v>
      </c>
    </row>
    <row r="10079" spans="1:5" x14ac:dyDescent="0.25">
      <c r="A10079" t="s">
        <v>1244</v>
      </c>
      <c r="B10079" s="1" t="s">
        <v>1582</v>
      </c>
      <c r="C10079" s="291" t="s">
        <v>1586</v>
      </c>
      <c r="D10079" s="1">
        <v>0</v>
      </c>
      <c r="E10079" s="1">
        <v>32.200000000000003</v>
      </c>
    </row>
    <row r="10080" spans="1:5" x14ac:dyDescent="0.25">
      <c r="A10080" t="s">
        <v>1244</v>
      </c>
      <c r="B10080" s="1" t="s">
        <v>1582</v>
      </c>
      <c r="C10080" s="291" t="s">
        <v>1586</v>
      </c>
      <c r="D10080" s="1">
        <v>0</v>
      </c>
      <c r="E10080" s="1">
        <v>33.5</v>
      </c>
    </row>
    <row r="10081" spans="1:5" x14ac:dyDescent="0.25">
      <c r="A10081" t="s">
        <v>1244</v>
      </c>
      <c r="B10081" s="1" t="s">
        <v>1582</v>
      </c>
      <c r="C10081" s="291" t="s">
        <v>1585</v>
      </c>
      <c r="D10081" s="1">
        <v>0</v>
      </c>
      <c r="E10081" s="1">
        <v>24.1</v>
      </c>
    </row>
    <row r="10082" spans="1:5" x14ac:dyDescent="0.25">
      <c r="A10082" t="s">
        <v>1244</v>
      </c>
      <c r="B10082" s="1" t="s">
        <v>1582</v>
      </c>
      <c r="C10082" s="291" t="s">
        <v>1587</v>
      </c>
      <c r="D10082" s="1">
        <v>0</v>
      </c>
      <c r="E10082" s="1">
        <v>7.6</v>
      </c>
    </row>
    <row r="10083" spans="1:5" x14ac:dyDescent="0.25">
      <c r="A10083" t="s">
        <v>1244</v>
      </c>
      <c r="B10083" s="1" t="s">
        <v>1582</v>
      </c>
      <c r="C10083" s="291" t="s">
        <v>1588</v>
      </c>
      <c r="D10083" s="1">
        <v>0</v>
      </c>
      <c r="E10083" s="1">
        <v>7.6</v>
      </c>
    </row>
    <row r="10084" spans="1:5" x14ac:dyDescent="0.25">
      <c r="A10084" t="s">
        <v>1244</v>
      </c>
      <c r="B10084" s="1" t="s">
        <v>1582</v>
      </c>
      <c r="C10084" s="291" t="s">
        <v>1589</v>
      </c>
      <c r="D10084" s="1">
        <v>0</v>
      </c>
      <c r="E10084" s="1">
        <v>11.5</v>
      </c>
    </row>
    <row r="10085" spans="1:5" x14ac:dyDescent="0.25">
      <c r="A10085" t="s">
        <v>1244</v>
      </c>
      <c r="B10085" s="1" t="s">
        <v>1582</v>
      </c>
      <c r="C10085" s="291" t="s">
        <v>1590</v>
      </c>
      <c r="D10085" s="1">
        <v>0</v>
      </c>
      <c r="E10085" s="1">
        <v>11.2</v>
      </c>
    </row>
    <row r="10086" spans="1:5" x14ac:dyDescent="0.25">
      <c r="A10086" t="s">
        <v>1244</v>
      </c>
      <c r="B10086" s="1" t="s">
        <v>1582</v>
      </c>
      <c r="C10086" s="291" t="s">
        <v>1589</v>
      </c>
      <c r="D10086" s="1">
        <v>0</v>
      </c>
      <c r="E10086" s="1">
        <v>11.9</v>
      </c>
    </row>
    <row r="10087" spans="1:5" x14ac:dyDescent="0.25">
      <c r="A10087" t="s">
        <v>1244</v>
      </c>
      <c r="B10087" s="1" t="s">
        <v>1582</v>
      </c>
      <c r="C10087" s="291" t="s">
        <v>1590</v>
      </c>
      <c r="D10087" s="1">
        <v>0</v>
      </c>
      <c r="E10087" s="1">
        <v>11.7</v>
      </c>
    </row>
    <row r="10088" spans="1:5" x14ac:dyDescent="0.25">
      <c r="A10088" t="s">
        <v>1244</v>
      </c>
      <c r="B10088" s="1" t="s">
        <v>1582</v>
      </c>
      <c r="C10088" s="291" t="s">
        <v>1583</v>
      </c>
      <c r="D10088" s="1">
        <v>0</v>
      </c>
      <c r="E10088" s="1">
        <v>16.899999999999999</v>
      </c>
    </row>
    <row r="10089" spans="1:5" x14ac:dyDescent="0.25">
      <c r="A10089" t="s">
        <v>1244</v>
      </c>
      <c r="B10089" s="1" t="s">
        <v>1582</v>
      </c>
      <c r="C10089" s="291" t="s">
        <v>1584</v>
      </c>
      <c r="D10089" s="1">
        <v>0</v>
      </c>
      <c r="E10089" s="1">
        <v>16.7</v>
      </c>
    </row>
    <row r="10090" spans="1:5" x14ac:dyDescent="0.25">
      <c r="A10090" t="s">
        <v>1244</v>
      </c>
      <c r="B10090" s="1" t="s">
        <v>1582</v>
      </c>
      <c r="C10090" s="291" t="s">
        <v>1584</v>
      </c>
      <c r="D10090" s="1">
        <v>0</v>
      </c>
      <c r="E10090" s="1">
        <v>17.899999999999999</v>
      </c>
    </row>
    <row r="10091" spans="1:5" x14ac:dyDescent="0.25">
      <c r="A10091" t="s">
        <v>1244</v>
      </c>
      <c r="B10091" s="1" t="s">
        <v>1582</v>
      </c>
      <c r="C10091" s="291" t="s">
        <v>1583</v>
      </c>
      <c r="D10091" s="1">
        <v>0</v>
      </c>
      <c r="E10091" s="1">
        <v>17.899999999999999</v>
      </c>
    </row>
    <row r="10092" spans="1:5" x14ac:dyDescent="0.25">
      <c r="A10092" t="s">
        <v>1244</v>
      </c>
      <c r="B10092" s="1" t="s">
        <v>1582</v>
      </c>
      <c r="C10092" s="291" t="s">
        <v>1591</v>
      </c>
      <c r="D10092" s="1">
        <v>0</v>
      </c>
      <c r="E10092" s="1">
        <v>53.1</v>
      </c>
    </row>
    <row r="10093" spans="1:5" x14ac:dyDescent="0.25">
      <c r="A10093" t="s">
        <v>1244</v>
      </c>
      <c r="B10093" s="1" t="s">
        <v>1582</v>
      </c>
      <c r="C10093" s="291" t="s">
        <v>1592</v>
      </c>
      <c r="D10093" s="1">
        <v>0</v>
      </c>
      <c r="E10093" s="1">
        <v>39.6</v>
      </c>
    </row>
    <row r="10094" spans="1:5" x14ac:dyDescent="0.25">
      <c r="A10094" t="s">
        <v>1244</v>
      </c>
      <c r="B10094" s="1" t="s">
        <v>1582</v>
      </c>
      <c r="C10094" s="291" t="s">
        <v>1593</v>
      </c>
      <c r="D10094" s="1">
        <v>0</v>
      </c>
      <c r="E10094" s="1">
        <v>18.600000000000001</v>
      </c>
    </row>
    <row r="10095" spans="1:5" x14ac:dyDescent="0.25">
      <c r="A10095" t="s">
        <v>1244</v>
      </c>
      <c r="B10095" s="1" t="s">
        <v>1582</v>
      </c>
      <c r="C10095" s="291" t="s">
        <v>1594</v>
      </c>
      <c r="D10095" s="1">
        <v>0</v>
      </c>
      <c r="E10095" s="1">
        <v>26.4</v>
      </c>
    </row>
    <row r="10096" spans="1:5" x14ac:dyDescent="0.25">
      <c r="A10096" t="s">
        <v>1244</v>
      </c>
      <c r="B10096" s="1" t="s">
        <v>1582</v>
      </c>
      <c r="C10096" s="291" t="s">
        <v>1595</v>
      </c>
      <c r="D10096" s="1">
        <v>0</v>
      </c>
      <c r="E10096" s="1">
        <v>18.8</v>
      </c>
    </row>
    <row r="10097" spans="1:5" x14ac:dyDescent="0.25">
      <c r="A10097" t="s">
        <v>1244</v>
      </c>
      <c r="B10097" s="1" t="s">
        <v>1582</v>
      </c>
      <c r="C10097" s="291" t="s">
        <v>1596</v>
      </c>
      <c r="D10097" s="1">
        <v>0</v>
      </c>
      <c r="E10097" s="1">
        <v>28.6</v>
      </c>
    </row>
    <row r="10098" spans="1:5" x14ac:dyDescent="0.25">
      <c r="A10098" t="s">
        <v>1244</v>
      </c>
      <c r="B10098" s="1" t="s">
        <v>1582</v>
      </c>
      <c r="C10098" s="291" t="s">
        <v>1597</v>
      </c>
      <c r="D10098" s="1">
        <v>0</v>
      </c>
      <c r="E10098" s="1">
        <v>31.2</v>
      </c>
    </row>
    <row r="10099" spans="1:5" x14ac:dyDescent="0.25">
      <c r="A10099" t="s">
        <v>1244</v>
      </c>
      <c r="B10099" s="1" t="s">
        <v>1582</v>
      </c>
      <c r="C10099" s="291" t="s">
        <v>1598</v>
      </c>
      <c r="D10099" s="1">
        <v>0</v>
      </c>
      <c r="E10099" s="1">
        <v>19.7</v>
      </c>
    </row>
    <row r="10100" spans="1:5" x14ac:dyDescent="0.25">
      <c r="A10100" t="s">
        <v>1244</v>
      </c>
      <c r="B10100" s="1" t="s">
        <v>1582</v>
      </c>
      <c r="C10100" s="291" t="s">
        <v>1598</v>
      </c>
      <c r="D10100" s="1">
        <v>0</v>
      </c>
      <c r="E10100" s="1">
        <v>25.5</v>
      </c>
    </row>
    <row r="10101" spans="1:5" x14ac:dyDescent="0.25">
      <c r="A10101" t="s">
        <v>1244</v>
      </c>
      <c r="B10101" s="1" t="s">
        <v>1582</v>
      </c>
      <c r="C10101" s="291" t="s">
        <v>1597</v>
      </c>
      <c r="D10101" s="1">
        <v>0</v>
      </c>
      <c r="E10101" s="1">
        <v>33.200000000000003</v>
      </c>
    </row>
    <row r="10102" spans="1:5" x14ac:dyDescent="0.25">
      <c r="A10102" t="s">
        <v>1244</v>
      </c>
      <c r="B10102" s="1" t="s">
        <v>1582</v>
      </c>
      <c r="C10102" s="291" t="s">
        <v>1596</v>
      </c>
      <c r="D10102" s="1">
        <v>0</v>
      </c>
      <c r="E10102" s="1">
        <v>28.6</v>
      </c>
    </row>
    <row r="10103" spans="1:5" x14ac:dyDescent="0.25">
      <c r="A10103" t="s">
        <v>1244</v>
      </c>
      <c r="B10103" s="1" t="s">
        <v>1582</v>
      </c>
      <c r="C10103" s="291" t="s">
        <v>1597</v>
      </c>
      <c r="D10103" s="1">
        <v>0</v>
      </c>
      <c r="E10103" s="1">
        <v>33.200000000000003</v>
      </c>
    </row>
    <row r="10104" spans="1:5" x14ac:dyDescent="0.25">
      <c r="A10104" t="s">
        <v>1244</v>
      </c>
      <c r="B10104" s="1" t="s">
        <v>1582</v>
      </c>
      <c r="C10104" s="291" t="s">
        <v>1597</v>
      </c>
      <c r="D10104" s="1">
        <v>0</v>
      </c>
      <c r="E10104" s="1">
        <v>31.2</v>
      </c>
    </row>
    <row r="10105" spans="1:5" x14ac:dyDescent="0.25">
      <c r="A10105" t="s">
        <v>1244</v>
      </c>
      <c r="B10105" s="1" t="s">
        <v>1599</v>
      </c>
      <c r="C10105" s="291" t="s">
        <v>1600</v>
      </c>
      <c r="D10105" s="1">
        <v>0</v>
      </c>
      <c r="E10105" s="1">
        <v>8.1</v>
      </c>
    </row>
    <row r="10106" spans="1:5" x14ac:dyDescent="0.25">
      <c r="A10106" t="s">
        <v>1244</v>
      </c>
      <c r="B10106" s="1" t="s">
        <v>1599</v>
      </c>
      <c r="C10106" s="291" t="s">
        <v>1601</v>
      </c>
      <c r="D10106" s="1">
        <v>0</v>
      </c>
      <c r="E10106" s="1">
        <v>13.5</v>
      </c>
    </row>
    <row r="10107" spans="1:5" x14ac:dyDescent="0.25">
      <c r="A10107" t="s">
        <v>1244</v>
      </c>
      <c r="B10107" s="1" t="s">
        <v>1599</v>
      </c>
      <c r="C10107" s="291" t="s">
        <v>1602</v>
      </c>
      <c r="D10107" s="1">
        <v>0</v>
      </c>
      <c r="E10107" s="1">
        <v>22.2</v>
      </c>
    </row>
    <row r="10108" spans="1:5" x14ac:dyDescent="0.25">
      <c r="A10108" t="s">
        <v>1244</v>
      </c>
      <c r="B10108" s="1" t="s">
        <v>1599</v>
      </c>
      <c r="C10108" s="291" t="s">
        <v>1603</v>
      </c>
      <c r="D10108" s="1">
        <v>0</v>
      </c>
      <c r="E10108" s="1">
        <v>33.5</v>
      </c>
    </row>
    <row r="10109" spans="1:5" x14ac:dyDescent="0.25">
      <c r="A10109" t="s">
        <v>1244</v>
      </c>
      <c r="B10109" s="1" t="s">
        <v>1599</v>
      </c>
      <c r="C10109" s="291" t="s">
        <v>1604</v>
      </c>
      <c r="D10109" s="1">
        <v>0</v>
      </c>
      <c r="E10109" s="1">
        <v>50.4</v>
      </c>
    </row>
    <row r="10110" spans="1:5" x14ac:dyDescent="0.25">
      <c r="A10110" t="s">
        <v>1244</v>
      </c>
      <c r="B10110" s="1" t="s">
        <v>1599</v>
      </c>
      <c r="C10110" s="291" t="s">
        <v>1605</v>
      </c>
      <c r="D10110" s="1">
        <v>0</v>
      </c>
      <c r="E10110" s="1">
        <v>79.599999999999994</v>
      </c>
    </row>
    <row r="10111" spans="1:5" x14ac:dyDescent="0.25">
      <c r="A10111" t="s">
        <v>1244</v>
      </c>
      <c r="B10111" s="1" t="s">
        <v>1606</v>
      </c>
      <c r="C10111" s="291" t="s">
        <v>1607</v>
      </c>
      <c r="D10111" s="1">
        <v>0</v>
      </c>
      <c r="E10111" s="1">
        <v>8</v>
      </c>
    </row>
    <row r="10112" spans="1:5" x14ac:dyDescent="0.25">
      <c r="A10112" t="s">
        <v>1244</v>
      </c>
      <c r="B10112" s="1" t="s">
        <v>1606</v>
      </c>
      <c r="C10112" s="291" t="s">
        <v>1608</v>
      </c>
      <c r="D10112" s="1">
        <v>0</v>
      </c>
      <c r="E10112" s="1">
        <v>4.9000000000000004</v>
      </c>
    </row>
    <row r="10113" spans="1:5" x14ac:dyDescent="0.25">
      <c r="A10113" t="s">
        <v>1244</v>
      </c>
      <c r="B10113" s="1" t="s">
        <v>1606</v>
      </c>
      <c r="C10113" s="291" t="s">
        <v>1609</v>
      </c>
      <c r="D10113" s="1">
        <v>0</v>
      </c>
      <c r="E10113" s="1">
        <v>14.7</v>
      </c>
    </row>
    <row r="10114" spans="1:5" x14ac:dyDescent="0.25">
      <c r="A10114" t="s">
        <v>1244</v>
      </c>
      <c r="B10114" s="1" t="s">
        <v>1606</v>
      </c>
      <c r="C10114" s="291" t="s">
        <v>1610</v>
      </c>
      <c r="D10114" s="1">
        <v>0</v>
      </c>
      <c r="E10114" s="1">
        <v>24.6</v>
      </c>
    </row>
    <row r="10115" spans="1:5" x14ac:dyDescent="0.25">
      <c r="A10115" t="s">
        <v>1244</v>
      </c>
      <c r="B10115" s="1" t="s">
        <v>1606</v>
      </c>
      <c r="C10115" s="291" t="s">
        <v>1611</v>
      </c>
      <c r="D10115" s="1">
        <v>0</v>
      </c>
      <c r="E10115" s="1">
        <v>38.200000000000003</v>
      </c>
    </row>
    <row r="10116" spans="1:5" x14ac:dyDescent="0.25">
      <c r="A10116" t="s">
        <v>1244</v>
      </c>
      <c r="B10116" s="1" t="s">
        <v>1606</v>
      </c>
      <c r="C10116" s="291" t="s">
        <v>1612</v>
      </c>
      <c r="D10116" s="1">
        <v>0</v>
      </c>
      <c r="E10116" s="1">
        <v>62.6</v>
      </c>
    </row>
    <row r="10117" spans="1:5" x14ac:dyDescent="0.25">
      <c r="A10117" t="s">
        <v>1244</v>
      </c>
      <c r="B10117" s="1" t="s">
        <v>1606</v>
      </c>
      <c r="C10117" s="291" t="s">
        <v>1613</v>
      </c>
      <c r="D10117" s="1">
        <v>0</v>
      </c>
      <c r="E10117" s="1">
        <v>103</v>
      </c>
    </row>
    <row r="10118" spans="1:5" x14ac:dyDescent="0.25">
      <c r="A10118" t="s">
        <v>1244</v>
      </c>
      <c r="B10118" s="1" t="s">
        <v>1606</v>
      </c>
      <c r="C10118" s="291" t="s">
        <v>1614</v>
      </c>
      <c r="D10118" s="1">
        <v>0</v>
      </c>
      <c r="E10118" s="1">
        <v>5.2</v>
      </c>
    </row>
    <row r="10119" spans="1:5" x14ac:dyDescent="0.25">
      <c r="A10119" t="s">
        <v>1244</v>
      </c>
      <c r="B10119" s="1" t="s">
        <v>1606</v>
      </c>
      <c r="C10119" s="291" t="s">
        <v>1615</v>
      </c>
      <c r="D10119" s="1">
        <v>0</v>
      </c>
      <c r="E10119" s="1">
        <v>8.1999999999999993</v>
      </c>
    </row>
    <row r="10120" spans="1:5" x14ac:dyDescent="0.25">
      <c r="A10120" t="s">
        <v>1244</v>
      </c>
      <c r="B10120" s="1" t="s">
        <v>1606</v>
      </c>
      <c r="C10120" s="291" t="s">
        <v>1616</v>
      </c>
      <c r="D10120" s="1">
        <v>0</v>
      </c>
      <c r="E10120" s="1">
        <v>14.8</v>
      </c>
    </row>
    <row r="10121" spans="1:5" x14ac:dyDescent="0.25">
      <c r="A10121" t="s">
        <v>1244</v>
      </c>
      <c r="B10121" s="1" t="s">
        <v>1606</v>
      </c>
      <c r="C10121" s="291" t="s">
        <v>1617</v>
      </c>
      <c r="D10121" s="1">
        <v>0</v>
      </c>
      <c r="E10121" s="1">
        <v>24.5</v>
      </c>
    </row>
    <row r="10122" spans="1:5" x14ac:dyDescent="0.25">
      <c r="A10122" t="s">
        <v>1244</v>
      </c>
      <c r="B10122" s="1" t="s">
        <v>1606</v>
      </c>
      <c r="C10122" s="291" t="s">
        <v>1618</v>
      </c>
      <c r="D10122" s="1">
        <v>0</v>
      </c>
      <c r="E10122" s="1">
        <v>36.9</v>
      </c>
    </row>
    <row r="10123" spans="1:5" x14ac:dyDescent="0.25">
      <c r="A10123" t="s">
        <v>1244</v>
      </c>
      <c r="B10123" s="1" t="s">
        <v>1606</v>
      </c>
      <c r="C10123" s="291" t="s">
        <v>1619</v>
      </c>
      <c r="D10123" s="1">
        <v>0</v>
      </c>
      <c r="E10123" s="1">
        <v>62.6</v>
      </c>
    </row>
    <row r="10124" spans="1:5" x14ac:dyDescent="0.25">
      <c r="A10124" t="s">
        <v>1244</v>
      </c>
      <c r="B10124" s="1" t="s">
        <v>1606</v>
      </c>
      <c r="C10124" s="291" t="s">
        <v>1620</v>
      </c>
      <c r="D10124" s="1">
        <v>0</v>
      </c>
      <c r="E10124" s="1">
        <v>101</v>
      </c>
    </row>
    <row r="10125" spans="1:5" x14ac:dyDescent="0.25">
      <c r="A10125" t="s">
        <v>1244</v>
      </c>
      <c r="B10125" s="1" t="s">
        <v>1606</v>
      </c>
      <c r="C10125" s="291" t="s">
        <v>1621</v>
      </c>
      <c r="D10125" s="1">
        <v>0</v>
      </c>
      <c r="E10125" s="1">
        <v>4.9000000000000004</v>
      </c>
    </row>
    <row r="10126" spans="1:5" x14ac:dyDescent="0.25">
      <c r="A10126" t="s">
        <v>1244</v>
      </c>
      <c r="B10126" s="1" t="s">
        <v>1606</v>
      </c>
      <c r="C10126" s="291" t="s">
        <v>1621</v>
      </c>
      <c r="D10126" s="1">
        <v>0</v>
      </c>
      <c r="E10126" s="1">
        <v>4.9000000000000004</v>
      </c>
    </row>
    <row r="10127" spans="1:5" x14ac:dyDescent="0.25">
      <c r="A10127" t="s">
        <v>1244</v>
      </c>
      <c r="B10127" s="1" t="s">
        <v>1606</v>
      </c>
      <c r="C10127" s="291" t="s">
        <v>1622</v>
      </c>
      <c r="D10127" s="1">
        <v>0</v>
      </c>
      <c r="E10127" s="1">
        <v>8.1</v>
      </c>
    </row>
    <row r="10128" spans="1:5" x14ac:dyDescent="0.25">
      <c r="A10128" t="s">
        <v>1244</v>
      </c>
      <c r="B10128" s="1" t="s">
        <v>1606</v>
      </c>
      <c r="C10128" s="291" t="s">
        <v>1623</v>
      </c>
      <c r="D10128" s="1">
        <v>0</v>
      </c>
      <c r="E10128" s="1">
        <v>12.8</v>
      </c>
    </row>
    <row r="10129" spans="1:5" x14ac:dyDescent="0.25">
      <c r="A10129" t="s">
        <v>1244</v>
      </c>
      <c r="B10129" s="1" t="s">
        <v>1606</v>
      </c>
      <c r="C10129" s="291" t="s">
        <v>1624</v>
      </c>
      <c r="D10129" s="1">
        <v>0</v>
      </c>
      <c r="E10129" s="1">
        <v>21.5</v>
      </c>
    </row>
    <row r="10130" spans="1:5" x14ac:dyDescent="0.25">
      <c r="A10130" t="s">
        <v>1244</v>
      </c>
      <c r="B10130" s="1" t="s">
        <v>1606</v>
      </c>
      <c r="C10130" s="291" t="s">
        <v>1625</v>
      </c>
      <c r="D10130" s="1">
        <v>0</v>
      </c>
      <c r="E10130" s="1">
        <v>30</v>
      </c>
    </row>
    <row r="10131" spans="1:5" x14ac:dyDescent="0.25">
      <c r="A10131" t="s">
        <v>1244</v>
      </c>
      <c r="B10131" s="1" t="s">
        <v>1606</v>
      </c>
      <c r="C10131" s="291" t="s">
        <v>1626</v>
      </c>
      <c r="D10131" s="1">
        <v>0</v>
      </c>
      <c r="E10131" s="1">
        <v>44.5</v>
      </c>
    </row>
    <row r="10132" spans="1:5" x14ac:dyDescent="0.25">
      <c r="A10132" t="s">
        <v>1244</v>
      </c>
      <c r="B10132" s="1" t="s">
        <v>1606</v>
      </c>
      <c r="C10132" s="291" t="s">
        <v>1627</v>
      </c>
      <c r="D10132" s="1">
        <v>0</v>
      </c>
      <c r="E10132" s="1">
        <v>70</v>
      </c>
    </row>
    <row r="10133" spans="1:5" x14ac:dyDescent="0.25">
      <c r="A10133" t="s">
        <v>1244</v>
      </c>
      <c r="B10133" s="1" t="s">
        <v>1606</v>
      </c>
      <c r="C10133" s="291" t="s">
        <v>1628</v>
      </c>
      <c r="D10133" s="1">
        <v>0</v>
      </c>
      <c r="E10133" s="1">
        <v>5.2</v>
      </c>
    </row>
    <row r="10134" spans="1:5" x14ac:dyDescent="0.25">
      <c r="A10134" t="s">
        <v>1244</v>
      </c>
      <c r="B10134" s="1" t="s">
        <v>1606</v>
      </c>
      <c r="C10134" s="291" t="s">
        <v>1629</v>
      </c>
      <c r="D10134" s="1">
        <v>0</v>
      </c>
      <c r="E10134" s="1">
        <v>8.1999999999999993</v>
      </c>
    </row>
    <row r="10135" spans="1:5" x14ac:dyDescent="0.25">
      <c r="A10135" t="s">
        <v>1244</v>
      </c>
      <c r="B10135" s="1" t="s">
        <v>1606</v>
      </c>
      <c r="C10135" s="291" t="s">
        <v>1630</v>
      </c>
      <c r="D10135" s="1">
        <v>0</v>
      </c>
      <c r="E10135" s="1">
        <v>14.8</v>
      </c>
    </row>
    <row r="10136" spans="1:5" x14ac:dyDescent="0.25">
      <c r="A10136" t="s">
        <v>1244</v>
      </c>
      <c r="B10136" s="1" t="s">
        <v>1606</v>
      </c>
      <c r="C10136" s="291" t="s">
        <v>1631</v>
      </c>
      <c r="D10136" s="1">
        <v>0</v>
      </c>
      <c r="E10136" s="1">
        <v>24.5</v>
      </c>
    </row>
    <row r="10137" spans="1:5" x14ac:dyDescent="0.25">
      <c r="A10137" t="s">
        <v>1244</v>
      </c>
      <c r="B10137" s="1" t="s">
        <v>1606</v>
      </c>
      <c r="C10137" s="291" t="s">
        <v>1632</v>
      </c>
      <c r="D10137" s="1">
        <v>0</v>
      </c>
      <c r="E10137" s="1">
        <v>36.9</v>
      </c>
    </row>
    <row r="10138" spans="1:5" x14ac:dyDescent="0.25">
      <c r="A10138" t="s">
        <v>1244</v>
      </c>
      <c r="B10138" s="1" t="s">
        <v>1606</v>
      </c>
      <c r="C10138" s="291" t="s">
        <v>1633</v>
      </c>
      <c r="D10138" s="1">
        <v>0</v>
      </c>
      <c r="E10138" s="1">
        <v>62.6</v>
      </c>
    </row>
    <row r="10139" spans="1:5" x14ac:dyDescent="0.25">
      <c r="A10139" t="s">
        <v>1244</v>
      </c>
      <c r="B10139" s="1" t="s">
        <v>1606</v>
      </c>
      <c r="C10139" s="291" t="s">
        <v>1634</v>
      </c>
      <c r="D10139" s="1">
        <v>0</v>
      </c>
      <c r="E10139" s="1">
        <v>101</v>
      </c>
    </row>
    <row r="10140" spans="1:5" x14ac:dyDescent="0.25">
      <c r="A10140" t="s">
        <v>1244</v>
      </c>
      <c r="B10140" s="1" t="s">
        <v>1606</v>
      </c>
      <c r="C10140" s="291" t="s">
        <v>1635</v>
      </c>
      <c r="D10140" s="1">
        <v>0</v>
      </c>
      <c r="E10140" s="1">
        <v>5.2</v>
      </c>
    </row>
    <row r="10141" spans="1:5" x14ac:dyDescent="0.25">
      <c r="A10141" t="s">
        <v>1244</v>
      </c>
      <c r="B10141" s="1" t="s">
        <v>1606</v>
      </c>
      <c r="C10141" s="291" t="s">
        <v>1636</v>
      </c>
      <c r="D10141" s="1">
        <v>0</v>
      </c>
      <c r="E10141" s="1">
        <v>8.1999999999999993</v>
      </c>
    </row>
    <row r="10142" spans="1:5" x14ac:dyDescent="0.25">
      <c r="A10142" t="s">
        <v>1244</v>
      </c>
      <c r="B10142" s="1" t="s">
        <v>1606</v>
      </c>
      <c r="C10142" s="291" t="s">
        <v>1637</v>
      </c>
      <c r="D10142" s="1">
        <v>0</v>
      </c>
      <c r="E10142" s="1">
        <v>14.8</v>
      </c>
    </row>
    <row r="10143" spans="1:5" x14ac:dyDescent="0.25">
      <c r="A10143" t="s">
        <v>1244</v>
      </c>
      <c r="B10143" s="1" t="s">
        <v>1606</v>
      </c>
      <c r="C10143" s="291" t="s">
        <v>1638</v>
      </c>
      <c r="D10143" s="1">
        <v>0</v>
      </c>
      <c r="E10143" s="1">
        <v>24.5</v>
      </c>
    </row>
    <row r="10144" spans="1:5" x14ac:dyDescent="0.25">
      <c r="A10144" t="s">
        <v>1244</v>
      </c>
      <c r="B10144" s="1" t="s">
        <v>1606</v>
      </c>
      <c r="C10144" s="291" t="s">
        <v>1639</v>
      </c>
      <c r="D10144" s="1">
        <v>0</v>
      </c>
      <c r="E10144" s="1">
        <v>36.9</v>
      </c>
    </row>
    <row r="10145" spans="1:5" x14ac:dyDescent="0.25">
      <c r="A10145" t="s">
        <v>1244</v>
      </c>
      <c r="B10145" s="1" t="s">
        <v>1606</v>
      </c>
      <c r="C10145" s="291" t="s">
        <v>1640</v>
      </c>
      <c r="D10145" s="1">
        <v>0</v>
      </c>
      <c r="E10145" s="1">
        <v>62.6</v>
      </c>
    </row>
    <row r="10146" spans="1:5" x14ac:dyDescent="0.25">
      <c r="A10146" t="s">
        <v>1244</v>
      </c>
      <c r="B10146" s="1" t="s">
        <v>1606</v>
      </c>
      <c r="C10146" s="291" t="s">
        <v>1641</v>
      </c>
      <c r="D10146" s="1">
        <v>0</v>
      </c>
      <c r="E10146" s="1">
        <v>101</v>
      </c>
    </row>
    <row r="10147" spans="1:5" x14ac:dyDescent="0.25">
      <c r="A10147" t="s">
        <v>1244</v>
      </c>
      <c r="B10147" s="1" t="s">
        <v>1606</v>
      </c>
      <c r="C10147" s="291" t="s">
        <v>1642</v>
      </c>
      <c r="D10147" s="1">
        <v>0</v>
      </c>
      <c r="E10147" s="1">
        <v>5.2</v>
      </c>
    </row>
    <row r="10148" spans="1:5" x14ac:dyDescent="0.25">
      <c r="A10148" t="s">
        <v>1244</v>
      </c>
      <c r="B10148" s="1" t="s">
        <v>1606</v>
      </c>
      <c r="C10148" s="291" t="s">
        <v>1643</v>
      </c>
      <c r="D10148" s="1">
        <v>0</v>
      </c>
      <c r="E10148" s="1">
        <v>8.1999999999999993</v>
      </c>
    </row>
    <row r="10149" spans="1:5" x14ac:dyDescent="0.25">
      <c r="A10149" t="s">
        <v>1244</v>
      </c>
      <c r="B10149" s="1" t="s">
        <v>1606</v>
      </c>
      <c r="C10149" s="291" t="s">
        <v>1644</v>
      </c>
      <c r="D10149" s="1">
        <v>0</v>
      </c>
      <c r="E10149" s="1">
        <v>14.8</v>
      </c>
    </row>
    <row r="10150" spans="1:5" x14ac:dyDescent="0.25">
      <c r="A10150" t="s">
        <v>1244</v>
      </c>
      <c r="B10150" s="1" t="s">
        <v>1606</v>
      </c>
      <c r="C10150" s="291" t="s">
        <v>1645</v>
      </c>
      <c r="D10150" s="1">
        <v>0</v>
      </c>
      <c r="E10150" s="1">
        <v>24.5</v>
      </c>
    </row>
    <row r="10151" spans="1:5" x14ac:dyDescent="0.25">
      <c r="A10151" t="s">
        <v>1244</v>
      </c>
      <c r="B10151" s="1" t="s">
        <v>1606</v>
      </c>
      <c r="C10151" s="291" t="s">
        <v>1646</v>
      </c>
      <c r="D10151" s="1">
        <v>0</v>
      </c>
      <c r="E10151" s="1">
        <v>36.9</v>
      </c>
    </row>
    <row r="10152" spans="1:5" x14ac:dyDescent="0.25">
      <c r="A10152" t="s">
        <v>1244</v>
      </c>
      <c r="B10152" s="1" t="s">
        <v>1606</v>
      </c>
      <c r="C10152" s="291" t="s">
        <v>1647</v>
      </c>
      <c r="D10152" s="1">
        <v>0</v>
      </c>
      <c r="E10152" s="1">
        <v>62.6</v>
      </c>
    </row>
    <row r="10153" spans="1:5" x14ac:dyDescent="0.25">
      <c r="A10153" t="s">
        <v>1244</v>
      </c>
      <c r="B10153" s="1" t="s">
        <v>1606</v>
      </c>
      <c r="C10153" s="291" t="s">
        <v>1648</v>
      </c>
      <c r="D10153" s="1">
        <v>0</v>
      </c>
      <c r="E10153" s="1">
        <v>101</v>
      </c>
    </row>
    <row r="10154" spans="1:5" x14ac:dyDescent="0.25">
      <c r="A10154" t="s">
        <v>1244</v>
      </c>
      <c r="B10154" s="1" t="s">
        <v>1606</v>
      </c>
      <c r="C10154" s="291" t="s">
        <v>1649</v>
      </c>
      <c r="D10154" s="1">
        <v>0</v>
      </c>
      <c r="E10154" s="1">
        <v>4.5999999999999996</v>
      </c>
    </row>
    <row r="10155" spans="1:5" x14ac:dyDescent="0.25">
      <c r="A10155" t="s">
        <v>1244</v>
      </c>
      <c r="B10155" s="1" t="s">
        <v>1606</v>
      </c>
      <c r="C10155" s="291" t="s">
        <v>1650</v>
      </c>
      <c r="D10155" s="1">
        <v>0</v>
      </c>
      <c r="E10155" s="1">
        <v>8</v>
      </c>
    </row>
    <row r="10156" spans="1:5" x14ac:dyDescent="0.25">
      <c r="A10156" t="s">
        <v>1244</v>
      </c>
      <c r="B10156" s="1" t="s">
        <v>1606</v>
      </c>
      <c r="C10156" s="291" t="s">
        <v>1651</v>
      </c>
      <c r="D10156" s="1">
        <v>0</v>
      </c>
      <c r="E10156" s="1">
        <v>14</v>
      </c>
    </row>
    <row r="10157" spans="1:5" x14ac:dyDescent="0.25">
      <c r="A10157" t="s">
        <v>1244</v>
      </c>
      <c r="B10157" s="1" t="s">
        <v>1606</v>
      </c>
      <c r="C10157" s="291" t="s">
        <v>1652</v>
      </c>
      <c r="D10157" s="1">
        <v>0</v>
      </c>
      <c r="E10157" s="1">
        <v>23.4</v>
      </c>
    </row>
    <row r="10158" spans="1:5" x14ac:dyDescent="0.25">
      <c r="A10158" t="s">
        <v>1244</v>
      </c>
      <c r="B10158" s="1" t="s">
        <v>1606</v>
      </c>
      <c r="C10158" s="291" t="s">
        <v>1653</v>
      </c>
      <c r="D10158" s="1">
        <v>0</v>
      </c>
      <c r="E10158" s="1">
        <v>34.5</v>
      </c>
    </row>
    <row r="10159" spans="1:5" x14ac:dyDescent="0.25">
      <c r="A10159" t="s">
        <v>1244</v>
      </c>
      <c r="B10159" s="1" t="s">
        <v>1606</v>
      </c>
      <c r="C10159" s="291" t="s">
        <v>1654</v>
      </c>
      <c r="D10159" s="1">
        <v>0</v>
      </c>
      <c r="E10159" s="1">
        <v>58.2</v>
      </c>
    </row>
    <row r="10160" spans="1:5" x14ac:dyDescent="0.25">
      <c r="A10160" t="s">
        <v>1244</v>
      </c>
      <c r="B10160" s="1" t="s">
        <v>1606</v>
      </c>
      <c r="C10160" s="291" t="s">
        <v>1655</v>
      </c>
      <c r="D10160" s="1">
        <v>0</v>
      </c>
      <c r="E10160" s="1">
        <v>101</v>
      </c>
    </row>
    <row r="10161" spans="1:5" x14ac:dyDescent="0.25">
      <c r="A10161" t="s">
        <v>1244</v>
      </c>
      <c r="B10161" s="1" t="s">
        <v>1606</v>
      </c>
      <c r="C10161" s="291" t="s">
        <v>1656</v>
      </c>
      <c r="D10161" s="1">
        <v>0</v>
      </c>
      <c r="E10161" s="1">
        <v>5.5</v>
      </c>
    </row>
    <row r="10162" spans="1:5" x14ac:dyDescent="0.25">
      <c r="A10162" t="s">
        <v>1244</v>
      </c>
      <c r="B10162" s="1" t="s">
        <v>1606</v>
      </c>
      <c r="C10162" s="291" t="s">
        <v>1657</v>
      </c>
      <c r="D10162" s="1">
        <v>0</v>
      </c>
      <c r="E10162" s="1">
        <v>9.3000000000000007</v>
      </c>
    </row>
    <row r="10163" spans="1:5" x14ac:dyDescent="0.25">
      <c r="A10163" t="s">
        <v>1244</v>
      </c>
      <c r="B10163" s="1" t="s">
        <v>1606</v>
      </c>
      <c r="C10163" s="291" t="s">
        <v>1658</v>
      </c>
      <c r="D10163" s="1">
        <v>0</v>
      </c>
      <c r="E10163" s="1">
        <v>15.2</v>
      </c>
    </row>
    <row r="10164" spans="1:5" x14ac:dyDescent="0.25">
      <c r="A10164" t="s">
        <v>1244</v>
      </c>
      <c r="B10164" s="1" t="s">
        <v>1606</v>
      </c>
      <c r="C10164" s="291" t="s">
        <v>1659</v>
      </c>
      <c r="D10164" s="1">
        <v>0</v>
      </c>
      <c r="E10164" s="1">
        <v>23.2</v>
      </c>
    </row>
    <row r="10165" spans="1:5" x14ac:dyDescent="0.25">
      <c r="A10165" t="s">
        <v>1244</v>
      </c>
      <c r="B10165" s="1" t="s">
        <v>1606</v>
      </c>
      <c r="C10165" s="291" t="s">
        <v>1660</v>
      </c>
      <c r="D10165" s="1">
        <v>0</v>
      </c>
      <c r="E10165" s="1">
        <v>31.7</v>
      </c>
    </row>
    <row r="10166" spans="1:5" x14ac:dyDescent="0.25">
      <c r="A10166" t="s">
        <v>1244</v>
      </c>
      <c r="B10166" s="1" t="s">
        <v>1606</v>
      </c>
      <c r="C10166" s="291" t="s">
        <v>1661</v>
      </c>
      <c r="D10166" s="1">
        <v>0</v>
      </c>
      <c r="E10166" s="1">
        <v>47.5</v>
      </c>
    </row>
    <row r="10167" spans="1:5" x14ac:dyDescent="0.25">
      <c r="A10167" t="s">
        <v>1244</v>
      </c>
      <c r="B10167" s="1" t="s">
        <v>1606</v>
      </c>
      <c r="C10167" s="291" t="s">
        <v>1662</v>
      </c>
      <c r="D10167" s="1">
        <v>0</v>
      </c>
      <c r="E10167" s="1">
        <v>68.400000000000006</v>
      </c>
    </row>
    <row r="10168" spans="1:5" x14ac:dyDescent="0.25">
      <c r="A10168" t="s">
        <v>1244</v>
      </c>
      <c r="B10168" s="1" t="s">
        <v>1606</v>
      </c>
      <c r="C10168" s="291" t="s">
        <v>1663</v>
      </c>
      <c r="D10168" s="1">
        <v>0</v>
      </c>
      <c r="E10168" s="1">
        <v>5.7</v>
      </c>
    </row>
    <row r="10169" spans="1:5" x14ac:dyDescent="0.25">
      <c r="A10169" t="s">
        <v>1244</v>
      </c>
      <c r="B10169" s="1" t="s">
        <v>1606</v>
      </c>
      <c r="C10169" s="291" t="s">
        <v>1664</v>
      </c>
      <c r="D10169" s="1">
        <v>0</v>
      </c>
      <c r="E10169" s="1">
        <v>9</v>
      </c>
    </row>
    <row r="10170" spans="1:5" x14ac:dyDescent="0.25">
      <c r="A10170" t="s">
        <v>1244</v>
      </c>
      <c r="B10170" s="1" t="s">
        <v>1606</v>
      </c>
      <c r="C10170" s="291" t="s">
        <v>1665</v>
      </c>
      <c r="D10170" s="1">
        <v>0</v>
      </c>
      <c r="E10170" s="1">
        <v>15.2</v>
      </c>
    </row>
    <row r="10171" spans="1:5" x14ac:dyDescent="0.25">
      <c r="A10171" t="s">
        <v>1244</v>
      </c>
      <c r="B10171" s="1" t="s">
        <v>1606</v>
      </c>
      <c r="C10171" s="291" t="s">
        <v>1666</v>
      </c>
      <c r="D10171" s="1">
        <v>0</v>
      </c>
      <c r="E10171" s="1">
        <v>24.3</v>
      </c>
    </row>
    <row r="10172" spans="1:5" x14ac:dyDescent="0.25">
      <c r="A10172" t="s">
        <v>1244</v>
      </c>
      <c r="B10172" s="1" t="s">
        <v>1606</v>
      </c>
      <c r="C10172" s="291" t="s">
        <v>1667</v>
      </c>
      <c r="D10172" s="1">
        <v>0</v>
      </c>
      <c r="E10172" s="1">
        <v>32.9</v>
      </c>
    </row>
    <row r="10173" spans="1:5" x14ac:dyDescent="0.25">
      <c r="A10173" t="s">
        <v>1244</v>
      </c>
      <c r="B10173" s="1" t="s">
        <v>1606</v>
      </c>
      <c r="C10173" s="291" t="s">
        <v>1668</v>
      </c>
      <c r="D10173" s="1">
        <v>0</v>
      </c>
      <c r="E10173" s="1">
        <v>49.4</v>
      </c>
    </row>
    <row r="10174" spans="1:5" x14ac:dyDescent="0.25">
      <c r="A10174" t="s">
        <v>1244</v>
      </c>
      <c r="B10174" s="1" t="s">
        <v>1606</v>
      </c>
      <c r="C10174" s="291" t="s">
        <v>1669</v>
      </c>
      <c r="D10174" s="1">
        <v>0</v>
      </c>
      <c r="E10174" s="1">
        <v>66.3</v>
      </c>
    </row>
    <row r="10175" spans="1:5" x14ac:dyDescent="0.25">
      <c r="A10175" t="s">
        <v>1244</v>
      </c>
      <c r="B10175" s="1" t="s">
        <v>1606</v>
      </c>
      <c r="C10175" s="291" t="s">
        <v>1670</v>
      </c>
      <c r="D10175" s="1">
        <v>0</v>
      </c>
      <c r="E10175" s="1">
        <v>4.9000000000000004</v>
      </c>
    </row>
    <row r="10176" spans="1:5" x14ac:dyDescent="0.25">
      <c r="A10176" t="s">
        <v>1244</v>
      </c>
      <c r="B10176" s="1" t="s">
        <v>1606</v>
      </c>
      <c r="C10176" s="291" t="s">
        <v>1671</v>
      </c>
      <c r="D10176" s="1">
        <v>0</v>
      </c>
      <c r="E10176" s="1">
        <v>8.3000000000000007</v>
      </c>
    </row>
    <row r="10177" spans="1:5" x14ac:dyDescent="0.25">
      <c r="A10177" t="s">
        <v>1244</v>
      </c>
      <c r="B10177" s="1" t="s">
        <v>1606</v>
      </c>
      <c r="C10177" s="291" t="s">
        <v>1672</v>
      </c>
      <c r="D10177" s="1">
        <v>0</v>
      </c>
      <c r="E10177" s="1">
        <v>14.6</v>
      </c>
    </row>
    <row r="10178" spans="1:5" x14ac:dyDescent="0.25">
      <c r="A10178" t="s">
        <v>1244</v>
      </c>
      <c r="B10178" s="1" t="s">
        <v>1606</v>
      </c>
      <c r="C10178" s="291" t="s">
        <v>1673</v>
      </c>
      <c r="D10178" s="1">
        <v>0</v>
      </c>
      <c r="E10178" s="1">
        <v>24.1</v>
      </c>
    </row>
    <row r="10179" spans="1:5" x14ac:dyDescent="0.25">
      <c r="A10179" t="s">
        <v>1244</v>
      </c>
      <c r="B10179" s="1" t="s">
        <v>1606</v>
      </c>
      <c r="C10179" s="291" t="s">
        <v>1674</v>
      </c>
      <c r="D10179" s="1">
        <v>0</v>
      </c>
      <c r="E10179" s="1">
        <v>36.299999999999997</v>
      </c>
    </row>
    <row r="10180" spans="1:5" x14ac:dyDescent="0.25">
      <c r="A10180" t="s">
        <v>1244</v>
      </c>
      <c r="B10180" s="1" t="s">
        <v>1606</v>
      </c>
      <c r="C10180" s="291" t="s">
        <v>1675</v>
      </c>
      <c r="D10180" s="1">
        <v>0</v>
      </c>
      <c r="E10180" s="1">
        <v>59.4</v>
      </c>
    </row>
    <row r="10181" spans="1:5" x14ac:dyDescent="0.25">
      <c r="A10181" t="s">
        <v>1244</v>
      </c>
      <c r="B10181" s="1" t="s">
        <v>1606</v>
      </c>
      <c r="C10181" s="291" t="s">
        <v>1676</v>
      </c>
      <c r="D10181" s="1">
        <v>0</v>
      </c>
      <c r="E10181" s="1">
        <v>101</v>
      </c>
    </row>
    <row r="10182" spans="1:5" x14ac:dyDescent="0.25">
      <c r="A10182" t="s">
        <v>1244</v>
      </c>
      <c r="B10182" s="1" t="s">
        <v>1677</v>
      </c>
      <c r="C10182" s="291" t="s">
        <v>1678</v>
      </c>
      <c r="D10182" s="1">
        <v>0</v>
      </c>
      <c r="E10182" s="1">
        <v>7.5</v>
      </c>
    </row>
    <row r="10183" spans="1:5" x14ac:dyDescent="0.25">
      <c r="A10183" t="s">
        <v>1244</v>
      </c>
      <c r="B10183" s="1" t="s">
        <v>1677</v>
      </c>
      <c r="C10183" s="291" t="s">
        <v>1679</v>
      </c>
      <c r="D10183" s="1">
        <v>0</v>
      </c>
      <c r="E10183" s="1">
        <v>12.1</v>
      </c>
    </row>
    <row r="10184" spans="1:5" x14ac:dyDescent="0.25">
      <c r="A10184" t="s">
        <v>1244</v>
      </c>
      <c r="B10184" s="1" t="s">
        <v>1677</v>
      </c>
      <c r="C10184" s="291" t="s">
        <v>1680</v>
      </c>
      <c r="D10184" s="1">
        <v>0</v>
      </c>
      <c r="E10184" s="1">
        <v>20.100000000000001</v>
      </c>
    </row>
    <row r="10185" spans="1:5" x14ac:dyDescent="0.25">
      <c r="A10185" t="s">
        <v>1244</v>
      </c>
      <c r="B10185" s="1" t="s">
        <v>1677</v>
      </c>
      <c r="C10185" s="291" t="s">
        <v>1681</v>
      </c>
      <c r="D10185" s="1">
        <v>0</v>
      </c>
      <c r="E10185" s="1">
        <v>29.8</v>
      </c>
    </row>
    <row r="10186" spans="1:5" x14ac:dyDescent="0.25">
      <c r="A10186" t="s">
        <v>1244</v>
      </c>
      <c r="B10186" s="1" t="s">
        <v>1677</v>
      </c>
      <c r="C10186" s="291" t="s">
        <v>1682</v>
      </c>
      <c r="D10186" s="1">
        <v>0</v>
      </c>
      <c r="E10186" s="1">
        <v>42.3</v>
      </c>
    </row>
    <row r="10187" spans="1:5" x14ac:dyDescent="0.25">
      <c r="A10187" t="s">
        <v>1244</v>
      </c>
      <c r="B10187" s="1" t="s">
        <v>1677</v>
      </c>
      <c r="C10187" s="291" t="s">
        <v>1683</v>
      </c>
      <c r="D10187" s="1">
        <v>0</v>
      </c>
      <c r="E10187" s="1">
        <v>67.8</v>
      </c>
    </row>
    <row r="10188" spans="1:5" x14ac:dyDescent="0.25">
      <c r="A10188" t="s">
        <v>1244</v>
      </c>
      <c r="B10188" s="1" t="s">
        <v>1684</v>
      </c>
      <c r="C10188" s="291" t="s">
        <v>1685</v>
      </c>
      <c r="D10188" s="1">
        <v>0</v>
      </c>
      <c r="E10188" s="1">
        <v>7.2</v>
      </c>
    </row>
    <row r="10189" spans="1:5" x14ac:dyDescent="0.25">
      <c r="A10189" t="s">
        <v>1244</v>
      </c>
      <c r="B10189" s="1" t="s">
        <v>1684</v>
      </c>
      <c r="C10189" s="291" t="s">
        <v>1686</v>
      </c>
      <c r="D10189" s="1">
        <v>0</v>
      </c>
      <c r="E10189" s="1">
        <v>9.6</v>
      </c>
    </row>
    <row r="10190" spans="1:5" x14ac:dyDescent="0.25">
      <c r="A10190" t="s">
        <v>1244</v>
      </c>
      <c r="B10190" s="1" t="s">
        <v>1684</v>
      </c>
      <c r="C10190" s="291" t="s">
        <v>1687</v>
      </c>
      <c r="D10190" s="1">
        <v>0</v>
      </c>
      <c r="E10190" s="1">
        <v>14</v>
      </c>
    </row>
    <row r="10191" spans="1:5" x14ac:dyDescent="0.25">
      <c r="A10191" t="s">
        <v>1244</v>
      </c>
      <c r="B10191" s="1" t="s">
        <v>1684</v>
      </c>
      <c r="C10191" s="291" t="s">
        <v>1688</v>
      </c>
      <c r="D10191" s="1">
        <v>0</v>
      </c>
      <c r="E10191" s="1">
        <v>24.4</v>
      </c>
    </row>
    <row r="10192" spans="1:5" x14ac:dyDescent="0.25">
      <c r="A10192" t="s">
        <v>1244</v>
      </c>
      <c r="B10192" s="1" t="s">
        <v>1684</v>
      </c>
      <c r="C10192" s="291" t="s">
        <v>1689</v>
      </c>
      <c r="D10192" s="1">
        <v>0</v>
      </c>
      <c r="E10192" s="1">
        <v>30.5</v>
      </c>
    </row>
    <row r="10193" spans="1:5" x14ac:dyDescent="0.25">
      <c r="A10193" t="s">
        <v>1244</v>
      </c>
      <c r="B10193" s="1" t="s">
        <v>1684</v>
      </c>
      <c r="C10193" s="291" t="s">
        <v>1690</v>
      </c>
      <c r="D10193" s="1">
        <v>0</v>
      </c>
      <c r="E10193" s="1">
        <v>8.1</v>
      </c>
    </row>
    <row r="10194" spans="1:5" x14ac:dyDescent="0.25">
      <c r="A10194" t="s">
        <v>1244</v>
      </c>
      <c r="B10194" s="1" t="s">
        <v>1684</v>
      </c>
      <c r="C10194" s="291" t="s">
        <v>1691</v>
      </c>
      <c r="D10194" s="1">
        <v>0</v>
      </c>
      <c r="E10194" s="1">
        <v>11.1</v>
      </c>
    </row>
    <row r="10195" spans="1:5" x14ac:dyDescent="0.25">
      <c r="A10195" t="s">
        <v>1244</v>
      </c>
      <c r="B10195" s="1" t="s">
        <v>1684</v>
      </c>
      <c r="C10195" s="291" t="s">
        <v>1692</v>
      </c>
      <c r="D10195" s="1">
        <v>0</v>
      </c>
      <c r="E10195" s="1">
        <v>15.9</v>
      </c>
    </row>
    <row r="10196" spans="1:5" x14ac:dyDescent="0.25">
      <c r="A10196" t="s">
        <v>1244</v>
      </c>
      <c r="B10196" s="1" t="s">
        <v>1684</v>
      </c>
      <c r="C10196" s="291" t="s">
        <v>1693</v>
      </c>
      <c r="D10196" s="1">
        <v>0</v>
      </c>
      <c r="E10196" s="1">
        <v>26.8</v>
      </c>
    </row>
    <row r="10197" spans="1:5" x14ac:dyDescent="0.25">
      <c r="A10197" t="s">
        <v>1244</v>
      </c>
      <c r="B10197" s="1" t="s">
        <v>1684</v>
      </c>
      <c r="C10197" s="291" t="s">
        <v>1694</v>
      </c>
      <c r="D10197" s="1">
        <v>0</v>
      </c>
      <c r="E10197" s="1">
        <v>33.4</v>
      </c>
    </row>
    <row r="10198" spans="1:5" x14ac:dyDescent="0.25">
      <c r="A10198" t="s">
        <v>1244</v>
      </c>
      <c r="B10198" s="1" t="s">
        <v>1684</v>
      </c>
      <c r="C10198" s="291" t="s">
        <v>1685</v>
      </c>
      <c r="D10198" s="1">
        <v>0</v>
      </c>
      <c r="E10198" s="1">
        <v>7.8</v>
      </c>
    </row>
    <row r="10199" spans="1:5" x14ac:dyDescent="0.25">
      <c r="A10199" t="s">
        <v>1244</v>
      </c>
      <c r="B10199" s="1" t="s">
        <v>1684</v>
      </c>
      <c r="C10199" s="291" t="s">
        <v>1690</v>
      </c>
      <c r="D10199" s="1">
        <v>0</v>
      </c>
      <c r="E10199" s="1">
        <v>9.1999999999999993</v>
      </c>
    </row>
    <row r="10200" spans="1:5" x14ac:dyDescent="0.25">
      <c r="A10200" t="s">
        <v>1244</v>
      </c>
      <c r="B10200" s="1" t="s">
        <v>1684</v>
      </c>
      <c r="C10200" s="291" t="s">
        <v>1686</v>
      </c>
      <c r="D10200" s="1">
        <v>0</v>
      </c>
      <c r="E10200" s="1">
        <v>9.9</v>
      </c>
    </row>
    <row r="10201" spans="1:5" x14ac:dyDescent="0.25">
      <c r="A10201" t="s">
        <v>1244</v>
      </c>
      <c r="B10201" s="1" t="s">
        <v>1684</v>
      </c>
      <c r="C10201" s="291" t="s">
        <v>1691</v>
      </c>
      <c r="D10201" s="1">
        <v>0</v>
      </c>
      <c r="E10201" s="1">
        <v>11.8</v>
      </c>
    </row>
    <row r="10202" spans="1:5" x14ac:dyDescent="0.25">
      <c r="A10202" t="s">
        <v>1244</v>
      </c>
      <c r="B10202" s="1" t="s">
        <v>1684</v>
      </c>
      <c r="C10202" s="291" t="s">
        <v>1687</v>
      </c>
      <c r="D10202" s="1">
        <v>0</v>
      </c>
      <c r="E10202" s="1">
        <v>14.8</v>
      </c>
    </row>
    <row r="10203" spans="1:5" x14ac:dyDescent="0.25">
      <c r="A10203" t="s">
        <v>1244</v>
      </c>
      <c r="B10203" s="1" t="s">
        <v>1684</v>
      </c>
      <c r="C10203" s="291" t="s">
        <v>1692</v>
      </c>
      <c r="D10203" s="1">
        <v>0</v>
      </c>
      <c r="E10203" s="1">
        <v>17.100000000000001</v>
      </c>
    </row>
    <row r="10204" spans="1:5" x14ac:dyDescent="0.25">
      <c r="A10204" t="s">
        <v>1244</v>
      </c>
      <c r="B10204" s="1" t="s">
        <v>1684</v>
      </c>
      <c r="C10204" s="291" t="s">
        <v>1688</v>
      </c>
      <c r="D10204" s="1">
        <v>0</v>
      </c>
      <c r="E10204" s="1">
        <v>25.5</v>
      </c>
    </row>
    <row r="10205" spans="1:5" x14ac:dyDescent="0.25">
      <c r="A10205" t="s">
        <v>1244</v>
      </c>
      <c r="B10205" s="1" t="s">
        <v>1684</v>
      </c>
      <c r="C10205" s="291" t="s">
        <v>1693</v>
      </c>
      <c r="D10205" s="1">
        <v>0</v>
      </c>
      <c r="E10205" s="1">
        <v>27.8</v>
      </c>
    </row>
    <row r="10206" spans="1:5" x14ac:dyDescent="0.25">
      <c r="A10206" t="s">
        <v>1244</v>
      </c>
      <c r="B10206" s="1" t="s">
        <v>1684</v>
      </c>
      <c r="C10206" s="291" t="s">
        <v>1689</v>
      </c>
      <c r="D10206" s="1">
        <v>0</v>
      </c>
      <c r="E10206" s="1">
        <v>31.1</v>
      </c>
    </row>
    <row r="10207" spans="1:5" x14ac:dyDescent="0.25">
      <c r="A10207" t="s">
        <v>1244</v>
      </c>
      <c r="B10207" s="1" t="s">
        <v>1684</v>
      </c>
      <c r="C10207" s="291" t="s">
        <v>1694</v>
      </c>
      <c r="D10207" s="1">
        <v>0</v>
      </c>
      <c r="E10207" s="1">
        <v>33.9</v>
      </c>
    </row>
    <row r="10208" spans="1:5" x14ac:dyDescent="0.25">
      <c r="A10208" t="s">
        <v>1244</v>
      </c>
      <c r="B10208" s="1" t="s">
        <v>1695</v>
      </c>
      <c r="C10208" s="291" t="s">
        <v>1696</v>
      </c>
      <c r="D10208" s="1">
        <v>0</v>
      </c>
      <c r="E10208" s="1">
        <v>7.2</v>
      </c>
    </row>
    <row r="10209" spans="1:5" x14ac:dyDescent="0.25">
      <c r="A10209" t="s">
        <v>1244</v>
      </c>
      <c r="B10209" s="1" t="s">
        <v>1695</v>
      </c>
      <c r="C10209" s="291" t="s">
        <v>1697</v>
      </c>
      <c r="D10209" s="1">
        <v>0</v>
      </c>
      <c r="E10209" s="1">
        <v>9.6</v>
      </c>
    </row>
    <row r="10210" spans="1:5" x14ac:dyDescent="0.25">
      <c r="A10210" t="s">
        <v>1244</v>
      </c>
      <c r="B10210" s="1" t="s">
        <v>1695</v>
      </c>
      <c r="C10210" s="291" t="s">
        <v>1698</v>
      </c>
      <c r="D10210" s="1">
        <v>0</v>
      </c>
      <c r="E10210" s="1">
        <v>14</v>
      </c>
    </row>
    <row r="10211" spans="1:5" x14ac:dyDescent="0.25">
      <c r="A10211" t="s">
        <v>1244</v>
      </c>
      <c r="B10211" s="1" t="s">
        <v>1695</v>
      </c>
      <c r="C10211" s="291" t="s">
        <v>1699</v>
      </c>
      <c r="D10211" s="1">
        <v>0</v>
      </c>
      <c r="E10211" s="1">
        <v>24.4</v>
      </c>
    </row>
    <row r="10212" spans="1:5" x14ac:dyDescent="0.25">
      <c r="A10212" t="s">
        <v>1244</v>
      </c>
      <c r="B10212" s="1" t="s">
        <v>1695</v>
      </c>
      <c r="C10212" s="291" t="s">
        <v>1700</v>
      </c>
      <c r="D10212" s="1">
        <v>0</v>
      </c>
      <c r="E10212" s="1">
        <v>30.5</v>
      </c>
    </row>
    <row r="10213" spans="1:5" x14ac:dyDescent="0.25">
      <c r="A10213" t="s">
        <v>1244</v>
      </c>
      <c r="B10213" s="1" t="s">
        <v>1695</v>
      </c>
      <c r="C10213" s="291" t="s">
        <v>1701</v>
      </c>
      <c r="D10213" s="1">
        <v>0</v>
      </c>
      <c r="E10213" s="1">
        <v>8.1</v>
      </c>
    </row>
    <row r="10214" spans="1:5" x14ac:dyDescent="0.25">
      <c r="A10214" t="s">
        <v>1244</v>
      </c>
      <c r="B10214" s="1" t="s">
        <v>1695</v>
      </c>
      <c r="C10214" s="291" t="s">
        <v>1702</v>
      </c>
      <c r="D10214" s="1">
        <v>0</v>
      </c>
      <c r="E10214" s="1">
        <v>11.1</v>
      </c>
    </row>
    <row r="10215" spans="1:5" x14ac:dyDescent="0.25">
      <c r="A10215" t="s">
        <v>1244</v>
      </c>
      <c r="B10215" s="1" t="s">
        <v>1695</v>
      </c>
      <c r="C10215" s="291" t="s">
        <v>1703</v>
      </c>
      <c r="D10215" s="1">
        <v>0</v>
      </c>
      <c r="E10215" s="1">
        <v>15.9</v>
      </c>
    </row>
    <row r="10216" spans="1:5" x14ac:dyDescent="0.25">
      <c r="A10216" t="s">
        <v>1244</v>
      </c>
      <c r="B10216" s="1" t="s">
        <v>1695</v>
      </c>
      <c r="C10216" s="291" t="s">
        <v>1704</v>
      </c>
      <c r="D10216" s="1">
        <v>0</v>
      </c>
      <c r="E10216" s="1">
        <v>26.8</v>
      </c>
    </row>
    <row r="10217" spans="1:5" x14ac:dyDescent="0.25">
      <c r="A10217" t="s">
        <v>1244</v>
      </c>
      <c r="B10217" s="1" t="s">
        <v>1695</v>
      </c>
      <c r="C10217" s="291" t="s">
        <v>1705</v>
      </c>
      <c r="D10217" s="1">
        <v>0</v>
      </c>
      <c r="E10217" s="1">
        <v>33.4</v>
      </c>
    </row>
    <row r="10218" spans="1:5" x14ac:dyDescent="0.25">
      <c r="A10218" t="s">
        <v>1244</v>
      </c>
      <c r="B10218" s="1" t="s">
        <v>1695</v>
      </c>
      <c r="C10218" s="291" t="s">
        <v>1696</v>
      </c>
      <c r="D10218" s="1">
        <v>0</v>
      </c>
      <c r="E10218" s="1">
        <v>7.8</v>
      </c>
    </row>
    <row r="10219" spans="1:5" x14ac:dyDescent="0.25">
      <c r="A10219" t="s">
        <v>1244</v>
      </c>
      <c r="B10219" s="1" t="s">
        <v>1695</v>
      </c>
      <c r="C10219" s="291" t="s">
        <v>1701</v>
      </c>
      <c r="D10219" s="1">
        <v>0</v>
      </c>
      <c r="E10219" s="1">
        <v>9.1999999999999993</v>
      </c>
    </row>
    <row r="10220" spans="1:5" x14ac:dyDescent="0.25">
      <c r="A10220" t="s">
        <v>1244</v>
      </c>
      <c r="B10220" s="1" t="s">
        <v>1695</v>
      </c>
      <c r="C10220" s="291" t="s">
        <v>1697</v>
      </c>
      <c r="D10220" s="1">
        <v>0</v>
      </c>
      <c r="E10220" s="1">
        <v>9.9</v>
      </c>
    </row>
    <row r="10221" spans="1:5" x14ac:dyDescent="0.25">
      <c r="A10221" t="s">
        <v>1244</v>
      </c>
      <c r="B10221" s="1" t="s">
        <v>1695</v>
      </c>
      <c r="C10221" s="291" t="s">
        <v>1702</v>
      </c>
      <c r="D10221" s="1">
        <v>0</v>
      </c>
      <c r="E10221" s="1">
        <v>11.8</v>
      </c>
    </row>
    <row r="10222" spans="1:5" x14ac:dyDescent="0.25">
      <c r="A10222" t="s">
        <v>1244</v>
      </c>
      <c r="B10222" s="1" t="s">
        <v>1695</v>
      </c>
      <c r="C10222" s="291" t="s">
        <v>1698</v>
      </c>
      <c r="D10222" s="1">
        <v>0</v>
      </c>
      <c r="E10222" s="1">
        <v>14.8</v>
      </c>
    </row>
    <row r="10223" spans="1:5" x14ac:dyDescent="0.25">
      <c r="A10223" t="s">
        <v>1244</v>
      </c>
      <c r="B10223" s="1" t="s">
        <v>1695</v>
      </c>
      <c r="C10223" s="291" t="s">
        <v>1703</v>
      </c>
      <c r="D10223" s="1">
        <v>0</v>
      </c>
      <c r="E10223" s="1">
        <v>17.100000000000001</v>
      </c>
    </row>
    <row r="10224" spans="1:5" x14ac:dyDescent="0.25">
      <c r="A10224" t="s">
        <v>1244</v>
      </c>
      <c r="B10224" s="1" t="s">
        <v>1695</v>
      </c>
      <c r="C10224" s="291" t="s">
        <v>1699</v>
      </c>
      <c r="D10224" s="1">
        <v>0</v>
      </c>
      <c r="E10224" s="1">
        <v>25.5</v>
      </c>
    </row>
    <row r="10225" spans="1:5" x14ac:dyDescent="0.25">
      <c r="A10225" t="s">
        <v>1244</v>
      </c>
      <c r="B10225" s="1" t="s">
        <v>1695</v>
      </c>
      <c r="C10225" s="291" t="s">
        <v>1704</v>
      </c>
      <c r="D10225" s="1">
        <v>0</v>
      </c>
      <c r="E10225" s="1">
        <v>27.8</v>
      </c>
    </row>
    <row r="10226" spans="1:5" x14ac:dyDescent="0.25">
      <c r="A10226" t="s">
        <v>1244</v>
      </c>
      <c r="B10226" s="1" t="s">
        <v>1695</v>
      </c>
      <c r="C10226" s="291" t="s">
        <v>1700</v>
      </c>
      <c r="D10226" s="1">
        <v>0</v>
      </c>
      <c r="E10226" s="1">
        <v>31.1</v>
      </c>
    </row>
    <row r="10227" spans="1:5" x14ac:dyDescent="0.25">
      <c r="A10227" t="s">
        <v>1244</v>
      </c>
      <c r="B10227" s="1" t="s">
        <v>1695</v>
      </c>
      <c r="C10227" s="291" t="s">
        <v>1705</v>
      </c>
      <c r="D10227" s="1">
        <v>0</v>
      </c>
      <c r="E10227" s="1">
        <v>33.9</v>
      </c>
    </row>
    <row r="10228" spans="1:5" x14ac:dyDescent="0.25">
      <c r="A10228" t="s">
        <v>1244</v>
      </c>
      <c r="B10228" s="1" t="s">
        <v>1706</v>
      </c>
      <c r="C10228" s="291" t="s">
        <v>1707</v>
      </c>
      <c r="D10228" s="1">
        <v>0</v>
      </c>
      <c r="E10228" s="1">
        <v>5.9</v>
      </c>
    </row>
    <row r="10229" spans="1:5" x14ac:dyDescent="0.25">
      <c r="A10229" t="s">
        <v>1244</v>
      </c>
      <c r="B10229" s="1" t="s">
        <v>1706</v>
      </c>
      <c r="C10229" s="291" t="s">
        <v>1708</v>
      </c>
      <c r="D10229" s="1">
        <v>0</v>
      </c>
      <c r="E10229" s="1">
        <v>8.1999999999999993</v>
      </c>
    </row>
    <row r="10230" spans="1:5" x14ac:dyDescent="0.25">
      <c r="A10230" t="s">
        <v>1244</v>
      </c>
      <c r="B10230" s="1" t="s">
        <v>1706</v>
      </c>
      <c r="C10230" s="291" t="s">
        <v>1709</v>
      </c>
      <c r="D10230" s="1">
        <v>0</v>
      </c>
      <c r="E10230" s="1">
        <v>10.3</v>
      </c>
    </row>
    <row r="10231" spans="1:5" x14ac:dyDescent="0.25">
      <c r="A10231" t="s">
        <v>1244</v>
      </c>
      <c r="B10231" s="1" t="s">
        <v>1710</v>
      </c>
      <c r="C10231" s="291" t="s">
        <v>1711</v>
      </c>
      <c r="D10231" s="1">
        <v>0</v>
      </c>
      <c r="E10231" s="1">
        <v>3.6</v>
      </c>
    </row>
    <row r="10232" spans="1:5" x14ac:dyDescent="0.25">
      <c r="A10232" t="s">
        <v>1244</v>
      </c>
      <c r="B10232" s="1" t="s">
        <v>1710</v>
      </c>
      <c r="C10232" s="291" t="s">
        <v>1712</v>
      </c>
      <c r="D10232" s="1">
        <v>0</v>
      </c>
      <c r="E10232" s="1">
        <v>2.6</v>
      </c>
    </row>
    <row r="10233" spans="1:5" x14ac:dyDescent="0.25">
      <c r="A10233" t="s">
        <v>1244</v>
      </c>
      <c r="B10233" s="1" t="s">
        <v>1710</v>
      </c>
      <c r="C10233" s="291" t="s">
        <v>1713</v>
      </c>
      <c r="D10233" s="1">
        <v>0</v>
      </c>
      <c r="E10233" s="1">
        <v>1.8</v>
      </c>
    </row>
    <row r="10234" spans="1:5" x14ac:dyDescent="0.25">
      <c r="A10234" t="s">
        <v>1244</v>
      </c>
      <c r="B10234" s="1" t="s">
        <v>1710</v>
      </c>
      <c r="C10234" s="291" t="s">
        <v>1714</v>
      </c>
      <c r="D10234" s="1">
        <v>0</v>
      </c>
      <c r="E10234" s="1">
        <v>2.6</v>
      </c>
    </row>
    <row r="10235" spans="1:5" x14ac:dyDescent="0.25">
      <c r="A10235" t="s">
        <v>1244</v>
      </c>
      <c r="B10235" s="1" t="s">
        <v>1710</v>
      </c>
      <c r="C10235" s="291" t="s">
        <v>1715</v>
      </c>
      <c r="D10235" s="1">
        <v>0</v>
      </c>
      <c r="E10235" s="1">
        <v>1.4</v>
      </c>
    </row>
    <row r="10236" spans="1:5" x14ac:dyDescent="0.25">
      <c r="A10236" t="s">
        <v>1244</v>
      </c>
      <c r="B10236" s="1" t="s">
        <v>1710</v>
      </c>
      <c r="C10236" s="291" t="s">
        <v>1716</v>
      </c>
      <c r="D10236" s="1">
        <v>0</v>
      </c>
      <c r="E10236" s="1">
        <v>2.2999999999999998</v>
      </c>
    </row>
    <row r="10237" spans="1:5" x14ac:dyDescent="0.25">
      <c r="A10237" t="s">
        <v>1244</v>
      </c>
      <c r="B10237" s="1" t="s">
        <v>1710</v>
      </c>
      <c r="C10237" s="291" t="s">
        <v>1717</v>
      </c>
      <c r="D10237" s="1">
        <v>0</v>
      </c>
      <c r="E10237" s="1">
        <v>0.6</v>
      </c>
    </row>
    <row r="10238" spans="1:5" x14ac:dyDescent="0.25">
      <c r="A10238" t="s">
        <v>1244</v>
      </c>
      <c r="B10238" s="1" t="s">
        <v>1710</v>
      </c>
      <c r="C10238" s="291" t="s">
        <v>1718</v>
      </c>
      <c r="D10238" s="1">
        <v>0</v>
      </c>
      <c r="E10238" s="1">
        <v>0.8</v>
      </c>
    </row>
    <row r="10239" spans="1:5" x14ac:dyDescent="0.25">
      <c r="A10239" t="s">
        <v>1244</v>
      </c>
      <c r="B10239" s="1" t="s">
        <v>1710</v>
      </c>
      <c r="C10239" s="291" t="s">
        <v>1719</v>
      </c>
      <c r="D10239" s="1">
        <v>0</v>
      </c>
      <c r="E10239" s="1">
        <v>1</v>
      </c>
    </row>
    <row r="10240" spans="1:5" x14ac:dyDescent="0.25">
      <c r="A10240" t="s">
        <v>1244</v>
      </c>
      <c r="B10240" s="1" t="s">
        <v>1710</v>
      </c>
      <c r="C10240" s="291" t="s">
        <v>1720</v>
      </c>
      <c r="D10240" s="1">
        <v>0</v>
      </c>
      <c r="E10240" s="1">
        <v>2.7</v>
      </c>
    </row>
    <row r="10241" spans="1:5" x14ac:dyDescent="0.25">
      <c r="A10241" t="s">
        <v>1244</v>
      </c>
      <c r="B10241" s="1" t="s">
        <v>1710</v>
      </c>
      <c r="C10241" s="291" t="s">
        <v>1721</v>
      </c>
      <c r="D10241" s="1">
        <v>0</v>
      </c>
      <c r="E10241" s="1">
        <v>1.9</v>
      </c>
    </row>
    <row r="10242" spans="1:5" x14ac:dyDescent="0.25">
      <c r="A10242" t="s">
        <v>1244</v>
      </c>
      <c r="B10242" s="1" t="s">
        <v>1710</v>
      </c>
      <c r="C10242" s="291" t="s">
        <v>1722</v>
      </c>
      <c r="D10242" s="1">
        <v>0</v>
      </c>
      <c r="E10242" s="1">
        <v>3.2</v>
      </c>
    </row>
    <row r="10243" spans="1:5" x14ac:dyDescent="0.25">
      <c r="A10243" t="s">
        <v>1244</v>
      </c>
      <c r="B10243" s="1" t="s">
        <v>1710</v>
      </c>
      <c r="C10243" s="291" t="s">
        <v>1723</v>
      </c>
      <c r="D10243" s="1">
        <v>0</v>
      </c>
      <c r="E10243" s="1">
        <v>3.9</v>
      </c>
    </row>
    <row r="10244" spans="1:5" x14ac:dyDescent="0.25">
      <c r="A10244" t="s">
        <v>1244</v>
      </c>
      <c r="B10244" s="1" t="s">
        <v>1710</v>
      </c>
      <c r="C10244" s="291" t="s">
        <v>1724</v>
      </c>
      <c r="D10244" s="1">
        <v>0</v>
      </c>
      <c r="E10244" s="1">
        <v>1.3</v>
      </c>
    </row>
    <row r="10245" spans="1:5" x14ac:dyDescent="0.25">
      <c r="A10245" t="s">
        <v>1244</v>
      </c>
      <c r="B10245" s="1" t="s">
        <v>1710</v>
      </c>
      <c r="C10245" s="291" t="s">
        <v>1725</v>
      </c>
      <c r="D10245" s="1">
        <v>0</v>
      </c>
      <c r="E10245" s="1">
        <v>2</v>
      </c>
    </row>
    <row r="10246" spans="1:5" x14ac:dyDescent="0.25">
      <c r="A10246" t="s">
        <v>1244</v>
      </c>
      <c r="B10246" s="1" t="s">
        <v>1710</v>
      </c>
      <c r="C10246" s="291" t="s">
        <v>1726</v>
      </c>
      <c r="D10246" s="1">
        <v>0</v>
      </c>
      <c r="E10246" s="1">
        <v>2.8</v>
      </c>
    </row>
    <row r="10247" spans="1:5" x14ac:dyDescent="0.25">
      <c r="A10247" t="s">
        <v>1244</v>
      </c>
      <c r="B10247" s="1" t="s">
        <v>1710</v>
      </c>
      <c r="C10247" s="291" t="s">
        <v>1727</v>
      </c>
      <c r="D10247" s="1">
        <v>0</v>
      </c>
      <c r="E10247" s="1">
        <v>4.5</v>
      </c>
    </row>
    <row r="10248" spans="1:5" x14ac:dyDescent="0.25">
      <c r="A10248" t="s">
        <v>1244</v>
      </c>
      <c r="B10248" s="1" t="s">
        <v>1710</v>
      </c>
      <c r="C10248" s="291" t="s">
        <v>1728</v>
      </c>
      <c r="D10248" s="1">
        <v>0</v>
      </c>
      <c r="E10248" s="1">
        <v>5.4</v>
      </c>
    </row>
    <row r="10249" spans="1:5" x14ac:dyDescent="0.25">
      <c r="A10249" t="s">
        <v>1244</v>
      </c>
      <c r="B10249" s="1" t="s">
        <v>1710</v>
      </c>
      <c r="C10249" s="291" t="s">
        <v>1729</v>
      </c>
      <c r="D10249" s="1">
        <v>0</v>
      </c>
      <c r="E10249" s="1">
        <v>6.2</v>
      </c>
    </row>
    <row r="10250" spans="1:5" x14ac:dyDescent="0.25">
      <c r="A10250" t="s">
        <v>1244</v>
      </c>
      <c r="B10250" s="1" t="s">
        <v>1710</v>
      </c>
      <c r="C10250" s="291" t="s">
        <v>1730</v>
      </c>
      <c r="D10250" s="1">
        <v>0</v>
      </c>
      <c r="E10250" s="1">
        <v>1.8</v>
      </c>
    </row>
    <row r="10251" spans="1:5" x14ac:dyDescent="0.25">
      <c r="A10251" t="s">
        <v>1244</v>
      </c>
      <c r="B10251" s="1" t="s">
        <v>1710</v>
      </c>
      <c r="C10251" s="291" t="s">
        <v>1731</v>
      </c>
      <c r="D10251" s="1">
        <v>0</v>
      </c>
      <c r="E10251" s="1">
        <v>3.8</v>
      </c>
    </row>
    <row r="10252" spans="1:5" x14ac:dyDescent="0.25">
      <c r="A10252" t="s">
        <v>1244</v>
      </c>
      <c r="B10252" s="1" t="s">
        <v>1710</v>
      </c>
      <c r="C10252" s="291" t="s">
        <v>1732</v>
      </c>
      <c r="D10252" s="1">
        <v>0</v>
      </c>
      <c r="E10252" s="1">
        <v>5.2</v>
      </c>
    </row>
    <row r="10253" spans="1:5" x14ac:dyDescent="0.25">
      <c r="A10253" t="s">
        <v>1244</v>
      </c>
      <c r="B10253" s="1" t="s">
        <v>1710</v>
      </c>
      <c r="C10253" s="291" t="s">
        <v>1733</v>
      </c>
      <c r="D10253" s="1">
        <v>0</v>
      </c>
      <c r="E10253" s="1">
        <v>6.4</v>
      </c>
    </row>
    <row r="10254" spans="1:5" x14ac:dyDescent="0.25">
      <c r="A10254" t="s">
        <v>1244</v>
      </c>
      <c r="B10254" s="1" t="s">
        <v>1710</v>
      </c>
      <c r="C10254" s="291" t="s">
        <v>1734</v>
      </c>
      <c r="D10254" s="1">
        <v>0</v>
      </c>
      <c r="E10254" s="1">
        <v>7.5</v>
      </c>
    </row>
    <row r="10255" spans="1:5" x14ac:dyDescent="0.25">
      <c r="A10255" t="s">
        <v>1244</v>
      </c>
      <c r="B10255" s="1" t="s">
        <v>1710</v>
      </c>
      <c r="C10255" s="291" t="s">
        <v>1735</v>
      </c>
      <c r="D10255" s="1">
        <v>0</v>
      </c>
      <c r="E10255" s="1">
        <v>8.6</v>
      </c>
    </row>
    <row r="10256" spans="1:5" x14ac:dyDescent="0.25">
      <c r="A10256" t="s">
        <v>1244</v>
      </c>
      <c r="B10256" s="1" t="s">
        <v>1736</v>
      </c>
      <c r="C10256" s="291" t="s">
        <v>1737</v>
      </c>
      <c r="D10256" s="1">
        <v>0</v>
      </c>
      <c r="E10256" s="1">
        <v>0.6</v>
      </c>
    </row>
    <row r="10257" spans="1:5" x14ac:dyDescent="0.25">
      <c r="A10257" t="s">
        <v>1244</v>
      </c>
      <c r="B10257" s="1" t="s">
        <v>1736</v>
      </c>
      <c r="C10257" s="291" t="s">
        <v>1738</v>
      </c>
      <c r="D10257" s="1">
        <v>0</v>
      </c>
      <c r="E10257" s="1">
        <v>1.1000000000000001</v>
      </c>
    </row>
    <row r="10258" spans="1:5" x14ac:dyDescent="0.25">
      <c r="A10258" t="s">
        <v>1244</v>
      </c>
      <c r="B10258" s="1" t="s">
        <v>1736</v>
      </c>
      <c r="C10258" s="291" t="s">
        <v>1739</v>
      </c>
      <c r="D10258" s="1">
        <v>0</v>
      </c>
      <c r="E10258" s="1">
        <v>1.7</v>
      </c>
    </row>
    <row r="10259" spans="1:5" x14ac:dyDescent="0.25">
      <c r="A10259" t="s">
        <v>1244</v>
      </c>
      <c r="B10259" s="1" t="s">
        <v>1736</v>
      </c>
      <c r="C10259" s="291" t="s">
        <v>1740</v>
      </c>
      <c r="D10259" s="1">
        <v>0</v>
      </c>
      <c r="E10259" s="1">
        <v>2.2000000000000002</v>
      </c>
    </row>
    <row r="10260" spans="1:5" x14ac:dyDescent="0.25">
      <c r="A10260" t="s">
        <v>1244</v>
      </c>
      <c r="B10260" s="1" t="s">
        <v>1736</v>
      </c>
      <c r="C10260" s="291" t="s">
        <v>1741</v>
      </c>
      <c r="D10260" s="1">
        <v>0</v>
      </c>
      <c r="E10260" s="1">
        <v>2.8</v>
      </c>
    </row>
    <row r="10261" spans="1:5" x14ac:dyDescent="0.25">
      <c r="A10261" t="s">
        <v>1244</v>
      </c>
      <c r="B10261" s="1" t="s">
        <v>1736</v>
      </c>
      <c r="C10261" s="291" t="s">
        <v>1742</v>
      </c>
      <c r="D10261" s="1">
        <v>0</v>
      </c>
      <c r="E10261" s="1">
        <v>3.3</v>
      </c>
    </row>
    <row r="10262" spans="1:5" x14ac:dyDescent="0.25">
      <c r="A10262" t="s">
        <v>1244</v>
      </c>
      <c r="B10262" s="1" t="s">
        <v>1736</v>
      </c>
      <c r="C10262" s="291" t="s">
        <v>1743</v>
      </c>
      <c r="D10262" s="1">
        <v>0</v>
      </c>
      <c r="E10262" s="1">
        <v>4.5</v>
      </c>
    </row>
    <row r="10263" spans="1:5" x14ac:dyDescent="0.25">
      <c r="A10263" t="s">
        <v>1244</v>
      </c>
      <c r="B10263" s="1" t="s">
        <v>1736</v>
      </c>
      <c r="C10263" s="291" t="s">
        <v>1744</v>
      </c>
      <c r="D10263" s="1">
        <v>0</v>
      </c>
      <c r="E10263" s="1">
        <v>1.4</v>
      </c>
    </row>
    <row r="10264" spans="1:5" x14ac:dyDescent="0.25">
      <c r="A10264" t="s">
        <v>1244</v>
      </c>
      <c r="B10264" s="1" t="s">
        <v>1736</v>
      </c>
      <c r="C10264" s="291" t="s">
        <v>1745</v>
      </c>
      <c r="D10264" s="1">
        <v>0</v>
      </c>
      <c r="E10264" s="1">
        <v>2.2000000000000002</v>
      </c>
    </row>
    <row r="10265" spans="1:5" x14ac:dyDescent="0.25">
      <c r="A10265" t="s">
        <v>1244</v>
      </c>
      <c r="B10265" s="1" t="s">
        <v>1736</v>
      </c>
      <c r="C10265" s="291" t="s">
        <v>1746</v>
      </c>
      <c r="D10265" s="1">
        <v>0</v>
      </c>
      <c r="E10265" s="1">
        <v>3</v>
      </c>
    </row>
    <row r="10266" spans="1:5" x14ac:dyDescent="0.25">
      <c r="A10266" t="s">
        <v>1244</v>
      </c>
      <c r="B10266" s="1" t="s">
        <v>1736</v>
      </c>
      <c r="C10266" s="291" t="s">
        <v>1747</v>
      </c>
      <c r="D10266" s="1">
        <v>0</v>
      </c>
      <c r="E10266" s="1">
        <v>3.8</v>
      </c>
    </row>
    <row r="10267" spans="1:5" x14ac:dyDescent="0.25">
      <c r="A10267" t="s">
        <v>1244</v>
      </c>
      <c r="B10267" s="1" t="s">
        <v>1736</v>
      </c>
      <c r="C10267" s="291" t="s">
        <v>1748</v>
      </c>
      <c r="D10267" s="1">
        <v>0</v>
      </c>
      <c r="E10267" s="1">
        <v>4.9000000000000004</v>
      </c>
    </row>
    <row r="10268" spans="1:5" x14ac:dyDescent="0.25">
      <c r="A10268" t="s">
        <v>1244</v>
      </c>
      <c r="B10268" s="1" t="s">
        <v>1736</v>
      </c>
      <c r="C10268" s="291" t="s">
        <v>1749</v>
      </c>
      <c r="D10268" s="1">
        <v>0</v>
      </c>
      <c r="E10268" s="1">
        <v>5.6</v>
      </c>
    </row>
    <row r="10269" spans="1:5" x14ac:dyDescent="0.25">
      <c r="A10269" t="s">
        <v>1244</v>
      </c>
      <c r="B10269" s="1" t="s">
        <v>1736</v>
      </c>
      <c r="C10269" s="291" t="s">
        <v>1750</v>
      </c>
      <c r="D10269" s="1">
        <v>0</v>
      </c>
      <c r="E10269" s="1">
        <v>6.1</v>
      </c>
    </row>
    <row r="10270" spans="1:5" x14ac:dyDescent="0.25">
      <c r="A10270" t="s">
        <v>1244</v>
      </c>
      <c r="B10270" s="1" t="s">
        <v>1736</v>
      </c>
      <c r="C10270" s="291" t="s">
        <v>1751</v>
      </c>
      <c r="D10270" s="1">
        <v>0</v>
      </c>
      <c r="E10270" s="1">
        <v>2</v>
      </c>
    </row>
    <row r="10271" spans="1:5" x14ac:dyDescent="0.25">
      <c r="A10271" t="s">
        <v>1244</v>
      </c>
      <c r="B10271" s="1" t="s">
        <v>1736</v>
      </c>
      <c r="C10271" s="291" t="s">
        <v>1752</v>
      </c>
      <c r="D10271" s="1">
        <v>0</v>
      </c>
      <c r="E10271" s="1">
        <v>3.1</v>
      </c>
    </row>
    <row r="10272" spans="1:5" x14ac:dyDescent="0.25">
      <c r="A10272" t="s">
        <v>1244</v>
      </c>
      <c r="B10272" s="1" t="s">
        <v>1736</v>
      </c>
      <c r="C10272" s="291" t="s">
        <v>1753</v>
      </c>
      <c r="D10272" s="1">
        <v>0</v>
      </c>
      <c r="E10272" s="1">
        <v>4</v>
      </c>
    </row>
    <row r="10273" spans="1:5" x14ac:dyDescent="0.25">
      <c r="A10273" t="s">
        <v>1244</v>
      </c>
      <c r="B10273" s="1" t="s">
        <v>1736</v>
      </c>
      <c r="C10273" s="291" t="s">
        <v>1754</v>
      </c>
      <c r="D10273" s="1">
        <v>0</v>
      </c>
      <c r="E10273" s="1">
        <v>4.9000000000000004</v>
      </c>
    </row>
    <row r="10274" spans="1:5" x14ac:dyDescent="0.25">
      <c r="A10274" t="s">
        <v>1244</v>
      </c>
      <c r="B10274" s="1" t="s">
        <v>1736</v>
      </c>
      <c r="C10274" s="291" t="s">
        <v>1755</v>
      </c>
      <c r="D10274" s="1">
        <v>0</v>
      </c>
      <c r="E10274" s="1">
        <v>5.9</v>
      </c>
    </row>
    <row r="10275" spans="1:5" x14ac:dyDescent="0.25">
      <c r="A10275" t="s">
        <v>1244</v>
      </c>
      <c r="B10275" s="1" t="s">
        <v>1736</v>
      </c>
      <c r="C10275" s="291" t="s">
        <v>1756</v>
      </c>
      <c r="D10275" s="1">
        <v>0</v>
      </c>
      <c r="E10275" s="1">
        <v>6.8</v>
      </c>
    </row>
    <row r="10276" spans="1:5" x14ac:dyDescent="0.25">
      <c r="A10276" t="s">
        <v>1244</v>
      </c>
      <c r="B10276" s="1" t="s">
        <v>1736</v>
      </c>
      <c r="C10276" s="291" t="s">
        <v>1757</v>
      </c>
      <c r="D10276" s="1">
        <v>0</v>
      </c>
      <c r="E10276" s="1">
        <v>7.8</v>
      </c>
    </row>
    <row r="10277" spans="1:5" x14ac:dyDescent="0.25">
      <c r="A10277" t="s">
        <v>1244</v>
      </c>
      <c r="B10277" s="1" t="s">
        <v>1758</v>
      </c>
      <c r="C10277" s="291" t="s">
        <v>1759</v>
      </c>
      <c r="D10277" s="1">
        <v>0</v>
      </c>
      <c r="E10277" s="1">
        <v>5.3</v>
      </c>
    </row>
    <row r="10278" spans="1:5" x14ac:dyDescent="0.25">
      <c r="A10278" t="s">
        <v>1244</v>
      </c>
      <c r="B10278" s="1" t="s">
        <v>1758</v>
      </c>
      <c r="C10278" s="291" t="s">
        <v>1760</v>
      </c>
      <c r="D10278" s="1">
        <v>0</v>
      </c>
      <c r="E10278" s="1">
        <v>8.1999999999999993</v>
      </c>
    </row>
    <row r="10279" spans="1:5" x14ac:dyDescent="0.25">
      <c r="A10279" t="s">
        <v>1244</v>
      </c>
      <c r="B10279" s="1" t="s">
        <v>1758</v>
      </c>
      <c r="C10279" s="291" t="s">
        <v>1761</v>
      </c>
      <c r="D10279" s="1">
        <v>0</v>
      </c>
      <c r="E10279" s="1">
        <v>14</v>
      </c>
    </row>
    <row r="10280" spans="1:5" x14ac:dyDescent="0.25">
      <c r="A10280" t="s">
        <v>1244</v>
      </c>
      <c r="B10280" s="1" t="s">
        <v>1758</v>
      </c>
      <c r="C10280" s="291" t="s">
        <v>1762</v>
      </c>
      <c r="D10280" s="1">
        <v>0</v>
      </c>
      <c r="E10280" s="1">
        <v>21.9</v>
      </c>
    </row>
    <row r="10281" spans="1:5" x14ac:dyDescent="0.25">
      <c r="A10281" t="s">
        <v>1244</v>
      </c>
      <c r="B10281" s="1" t="s">
        <v>1758</v>
      </c>
      <c r="C10281" s="291" t="s">
        <v>1763</v>
      </c>
      <c r="D10281" s="1">
        <v>0</v>
      </c>
      <c r="E10281" s="1">
        <v>33.700000000000003</v>
      </c>
    </row>
    <row r="10282" spans="1:5" x14ac:dyDescent="0.25">
      <c r="A10282" t="s">
        <v>1244</v>
      </c>
      <c r="B10282" s="1" t="s">
        <v>1758</v>
      </c>
      <c r="C10282" s="291" t="s">
        <v>1764</v>
      </c>
      <c r="D10282" s="1">
        <v>0</v>
      </c>
      <c r="E10282" s="1">
        <v>53</v>
      </c>
    </row>
    <row r="10283" spans="1:5" x14ac:dyDescent="0.25">
      <c r="A10283" t="s">
        <v>1244</v>
      </c>
      <c r="B10283" s="1" t="s">
        <v>1758</v>
      </c>
      <c r="C10283" s="291" t="s">
        <v>1765</v>
      </c>
      <c r="D10283" s="1">
        <v>0</v>
      </c>
      <c r="E10283" s="1">
        <v>73.3</v>
      </c>
    </row>
    <row r="10284" spans="1:5" x14ac:dyDescent="0.25">
      <c r="A10284" t="s">
        <v>1244</v>
      </c>
      <c r="B10284" s="1" t="s">
        <v>1758</v>
      </c>
      <c r="C10284" s="291" t="s">
        <v>1766</v>
      </c>
      <c r="D10284" s="1">
        <v>0</v>
      </c>
      <c r="E10284" s="1">
        <v>5.3</v>
      </c>
    </row>
    <row r="10285" spans="1:5" x14ac:dyDescent="0.25">
      <c r="A10285" t="s">
        <v>1244</v>
      </c>
      <c r="B10285" s="1" t="s">
        <v>1758</v>
      </c>
      <c r="C10285" s="291" t="s">
        <v>1767</v>
      </c>
      <c r="D10285" s="1">
        <v>0</v>
      </c>
      <c r="E10285" s="1">
        <v>8.6</v>
      </c>
    </row>
    <row r="10286" spans="1:5" x14ac:dyDescent="0.25">
      <c r="A10286" t="s">
        <v>1244</v>
      </c>
      <c r="B10286" s="1" t="s">
        <v>1758</v>
      </c>
      <c r="C10286" s="291" t="s">
        <v>1768</v>
      </c>
      <c r="D10286" s="1">
        <v>0</v>
      </c>
      <c r="E10286" s="1">
        <v>14.5</v>
      </c>
    </row>
    <row r="10287" spans="1:5" x14ac:dyDescent="0.25">
      <c r="A10287" t="s">
        <v>1244</v>
      </c>
      <c r="B10287" s="1" t="s">
        <v>1758</v>
      </c>
      <c r="C10287" s="291" t="s">
        <v>1769</v>
      </c>
      <c r="D10287" s="1">
        <v>0</v>
      </c>
      <c r="E10287" s="1">
        <v>24.1</v>
      </c>
    </row>
    <row r="10288" spans="1:5" x14ac:dyDescent="0.25">
      <c r="A10288" t="s">
        <v>1244</v>
      </c>
      <c r="B10288" s="1" t="s">
        <v>1758</v>
      </c>
      <c r="C10288" s="291" t="s">
        <v>1770</v>
      </c>
      <c r="D10288" s="1">
        <v>0</v>
      </c>
      <c r="E10288" s="1">
        <v>36.299999999999997</v>
      </c>
    </row>
    <row r="10289" spans="1:5" x14ac:dyDescent="0.25">
      <c r="A10289" t="s">
        <v>1244</v>
      </c>
      <c r="B10289" s="1" t="s">
        <v>1758</v>
      </c>
      <c r="C10289" s="291" t="s">
        <v>1771</v>
      </c>
      <c r="D10289" s="1">
        <v>0</v>
      </c>
      <c r="E10289" s="1">
        <v>57.5</v>
      </c>
    </row>
    <row r="10290" spans="1:5" x14ac:dyDescent="0.25">
      <c r="A10290" t="s">
        <v>1244</v>
      </c>
      <c r="B10290" s="1" t="s">
        <v>1758</v>
      </c>
      <c r="C10290" s="291" t="s">
        <v>1772</v>
      </c>
      <c r="D10290" s="1">
        <v>0</v>
      </c>
      <c r="E10290" s="1">
        <v>82.4</v>
      </c>
    </row>
    <row r="10291" spans="1:5" x14ac:dyDescent="0.25">
      <c r="A10291" t="s">
        <v>1244</v>
      </c>
      <c r="B10291" s="1" t="s">
        <v>1773</v>
      </c>
      <c r="C10291" s="291" t="s">
        <v>1774</v>
      </c>
      <c r="D10291" s="1">
        <v>0</v>
      </c>
      <c r="E10291" s="1">
        <v>32.5</v>
      </c>
    </row>
    <row r="10292" spans="1:5" x14ac:dyDescent="0.25">
      <c r="A10292" t="s">
        <v>1244</v>
      </c>
      <c r="B10292" s="1" t="s">
        <v>1773</v>
      </c>
      <c r="C10292" s="291" t="s">
        <v>1775</v>
      </c>
      <c r="D10292" s="1">
        <v>0</v>
      </c>
      <c r="E10292" s="1">
        <v>82.8</v>
      </c>
    </row>
    <row r="10293" spans="1:5" x14ac:dyDescent="0.25">
      <c r="A10293" t="s">
        <v>1244</v>
      </c>
      <c r="B10293" s="1" t="s">
        <v>1773</v>
      </c>
      <c r="C10293" s="291" t="s">
        <v>1776</v>
      </c>
      <c r="D10293" s="1">
        <v>0</v>
      </c>
      <c r="E10293" s="1">
        <v>19.5</v>
      </c>
    </row>
    <row r="10294" spans="1:5" x14ac:dyDescent="0.25">
      <c r="A10294" t="s">
        <v>1244</v>
      </c>
      <c r="B10294" s="1" t="s">
        <v>1773</v>
      </c>
      <c r="C10294" s="291" t="s">
        <v>1777</v>
      </c>
      <c r="D10294" s="1">
        <v>0</v>
      </c>
      <c r="E10294" s="1">
        <v>51</v>
      </c>
    </row>
    <row r="10295" spans="1:5" x14ac:dyDescent="0.25">
      <c r="A10295" t="s">
        <v>1244</v>
      </c>
      <c r="B10295" s="1" t="s">
        <v>1773</v>
      </c>
      <c r="C10295" s="291" t="s">
        <v>1778</v>
      </c>
      <c r="D10295" s="1">
        <v>0</v>
      </c>
      <c r="E10295" s="1">
        <v>50.2</v>
      </c>
    </row>
    <row r="10296" spans="1:5" x14ac:dyDescent="0.25">
      <c r="A10296" t="s">
        <v>1244</v>
      </c>
      <c r="B10296" s="1" t="s">
        <v>1773</v>
      </c>
      <c r="C10296" s="291" t="s">
        <v>1779</v>
      </c>
      <c r="D10296" s="1">
        <v>0</v>
      </c>
      <c r="E10296" s="1">
        <v>33.299999999999997</v>
      </c>
    </row>
    <row r="10297" spans="1:5" x14ac:dyDescent="0.25">
      <c r="A10297" t="s">
        <v>1244</v>
      </c>
      <c r="B10297" s="1" t="s">
        <v>1773</v>
      </c>
      <c r="C10297" s="291" t="s">
        <v>1780</v>
      </c>
      <c r="D10297" s="1">
        <v>0</v>
      </c>
      <c r="E10297" s="1">
        <v>8.6</v>
      </c>
    </row>
    <row r="10298" spans="1:5" x14ac:dyDescent="0.25">
      <c r="A10298" t="s">
        <v>1244</v>
      </c>
      <c r="B10298" s="1" t="s">
        <v>1773</v>
      </c>
      <c r="C10298" s="291" t="s">
        <v>1781</v>
      </c>
      <c r="D10298" s="1">
        <v>0</v>
      </c>
      <c r="E10298" s="1">
        <v>20.6</v>
      </c>
    </row>
    <row r="10299" spans="1:5" x14ac:dyDescent="0.25">
      <c r="A10299" t="s">
        <v>1244</v>
      </c>
      <c r="B10299" s="1" t="s">
        <v>1773</v>
      </c>
      <c r="C10299" s="291" t="s">
        <v>1782</v>
      </c>
      <c r="D10299" s="1">
        <v>0</v>
      </c>
      <c r="E10299" s="1">
        <v>13.5</v>
      </c>
    </row>
    <row r="10300" spans="1:5" x14ac:dyDescent="0.25">
      <c r="A10300" t="s">
        <v>1244</v>
      </c>
      <c r="B10300" s="1" t="s">
        <v>1773</v>
      </c>
      <c r="C10300" s="291" t="s">
        <v>1783</v>
      </c>
      <c r="D10300" s="1">
        <v>0</v>
      </c>
      <c r="E10300" s="1">
        <v>125</v>
      </c>
    </row>
    <row r="10301" spans="1:5" x14ac:dyDescent="0.25">
      <c r="A10301" t="s">
        <v>1244</v>
      </c>
      <c r="B10301" s="1" t="s">
        <v>1773</v>
      </c>
      <c r="C10301" s="291" t="s">
        <v>1784</v>
      </c>
      <c r="D10301" s="1">
        <v>0</v>
      </c>
      <c r="E10301" s="1">
        <v>6.8</v>
      </c>
    </row>
    <row r="10302" spans="1:5" x14ac:dyDescent="0.25">
      <c r="A10302" t="s">
        <v>1244</v>
      </c>
      <c r="B10302" s="1" t="s">
        <v>1773</v>
      </c>
      <c r="C10302" s="291" t="s">
        <v>1785</v>
      </c>
      <c r="D10302" s="1">
        <v>0</v>
      </c>
      <c r="E10302" s="1">
        <v>8.5</v>
      </c>
    </row>
    <row r="10303" spans="1:5" x14ac:dyDescent="0.25">
      <c r="A10303" t="s">
        <v>1244</v>
      </c>
      <c r="B10303" s="1" t="s">
        <v>1773</v>
      </c>
      <c r="C10303" s="291" t="s">
        <v>1786</v>
      </c>
      <c r="D10303" s="1">
        <v>0</v>
      </c>
      <c r="E10303" s="1">
        <v>13.2</v>
      </c>
    </row>
    <row r="10304" spans="1:5" x14ac:dyDescent="0.25">
      <c r="A10304" t="s">
        <v>1244</v>
      </c>
      <c r="B10304" s="1" t="s">
        <v>1773</v>
      </c>
      <c r="C10304" s="291" t="s">
        <v>1787</v>
      </c>
      <c r="D10304" s="1">
        <v>0</v>
      </c>
      <c r="E10304" s="1">
        <v>79.5</v>
      </c>
    </row>
    <row r="10305" spans="1:5" x14ac:dyDescent="0.25">
      <c r="A10305" t="s">
        <v>1244</v>
      </c>
      <c r="B10305" s="1" t="s">
        <v>1788</v>
      </c>
      <c r="C10305" s="291" t="s">
        <v>1789</v>
      </c>
      <c r="D10305" s="1">
        <v>0</v>
      </c>
      <c r="E10305" s="1">
        <v>3</v>
      </c>
    </row>
    <row r="10306" spans="1:5" x14ac:dyDescent="0.25">
      <c r="A10306" t="s">
        <v>1244</v>
      </c>
      <c r="B10306" s="1" t="s">
        <v>1788</v>
      </c>
      <c r="C10306" s="291" t="s">
        <v>1790</v>
      </c>
      <c r="D10306" s="1">
        <v>0</v>
      </c>
      <c r="E10306" s="1">
        <v>4.9000000000000004</v>
      </c>
    </row>
    <row r="10307" spans="1:5" x14ac:dyDescent="0.25">
      <c r="A10307" t="s">
        <v>1244</v>
      </c>
      <c r="B10307" s="1" t="s">
        <v>1788</v>
      </c>
      <c r="C10307" s="291" t="s">
        <v>1791</v>
      </c>
      <c r="D10307" s="1">
        <v>0</v>
      </c>
      <c r="E10307" s="1">
        <v>8.1999999999999993</v>
      </c>
    </row>
    <row r="10308" spans="1:5" x14ac:dyDescent="0.25">
      <c r="A10308" t="s">
        <v>1244</v>
      </c>
      <c r="B10308" s="1" t="s">
        <v>1788</v>
      </c>
      <c r="C10308" s="291" t="s">
        <v>1792</v>
      </c>
      <c r="D10308" s="1">
        <v>0</v>
      </c>
      <c r="E10308" s="1">
        <v>12.7</v>
      </c>
    </row>
    <row r="10309" spans="1:5" x14ac:dyDescent="0.25">
      <c r="A10309" t="s">
        <v>1244</v>
      </c>
      <c r="B10309" s="1" t="s">
        <v>1788</v>
      </c>
      <c r="C10309" s="291" t="s">
        <v>1793</v>
      </c>
      <c r="D10309" s="1">
        <v>0</v>
      </c>
      <c r="E10309" s="1">
        <v>22.2</v>
      </c>
    </row>
    <row r="10310" spans="1:5" x14ac:dyDescent="0.25">
      <c r="A10310" t="s">
        <v>1244</v>
      </c>
      <c r="B10310" s="1" t="s">
        <v>1788</v>
      </c>
      <c r="C10310" s="291" t="s">
        <v>1794</v>
      </c>
      <c r="D10310" s="1">
        <v>0</v>
      </c>
      <c r="E10310" s="1">
        <v>34</v>
      </c>
    </row>
    <row r="10311" spans="1:5" x14ac:dyDescent="0.25">
      <c r="A10311" t="s">
        <v>1244</v>
      </c>
      <c r="B10311" s="1" t="s">
        <v>1788</v>
      </c>
      <c r="C10311" s="291" t="s">
        <v>1795</v>
      </c>
      <c r="D10311" s="1">
        <v>0</v>
      </c>
      <c r="E10311" s="1">
        <v>59.6</v>
      </c>
    </row>
    <row r="10312" spans="1:5" x14ac:dyDescent="0.25">
      <c r="A10312" t="s">
        <v>1244</v>
      </c>
      <c r="B10312" s="1" t="s">
        <v>1788</v>
      </c>
      <c r="C10312" s="291" t="s">
        <v>1796</v>
      </c>
      <c r="D10312" s="1">
        <v>0</v>
      </c>
      <c r="E10312" s="1">
        <v>95</v>
      </c>
    </row>
    <row r="10313" spans="1:5" x14ac:dyDescent="0.25">
      <c r="A10313" t="s">
        <v>1244</v>
      </c>
      <c r="B10313" s="1" t="s">
        <v>1797</v>
      </c>
      <c r="C10313" s="291" t="s">
        <v>1798</v>
      </c>
      <c r="D10313" s="1">
        <v>0</v>
      </c>
      <c r="E10313" s="1">
        <v>3</v>
      </c>
    </row>
    <row r="10314" spans="1:5" x14ac:dyDescent="0.25">
      <c r="A10314" t="s">
        <v>1244</v>
      </c>
      <c r="B10314" s="1" t="s">
        <v>1797</v>
      </c>
      <c r="C10314" s="291" t="s">
        <v>1799</v>
      </c>
      <c r="D10314" s="1">
        <v>0</v>
      </c>
      <c r="E10314" s="1">
        <v>4.9000000000000004</v>
      </c>
    </row>
    <row r="10315" spans="1:5" x14ac:dyDescent="0.25">
      <c r="A10315" t="s">
        <v>1244</v>
      </c>
      <c r="B10315" s="1" t="s">
        <v>1797</v>
      </c>
      <c r="C10315" s="291" t="s">
        <v>1800</v>
      </c>
      <c r="D10315" s="1">
        <v>0</v>
      </c>
      <c r="E10315" s="1">
        <v>8.1999999999999993</v>
      </c>
    </row>
    <row r="10316" spans="1:5" x14ac:dyDescent="0.25">
      <c r="A10316" t="s">
        <v>1244</v>
      </c>
      <c r="B10316" s="1" t="s">
        <v>1797</v>
      </c>
      <c r="C10316" s="291" t="s">
        <v>1801</v>
      </c>
      <c r="D10316" s="1">
        <v>0</v>
      </c>
      <c r="E10316" s="1">
        <v>12.7</v>
      </c>
    </row>
    <row r="10317" spans="1:5" x14ac:dyDescent="0.25">
      <c r="A10317" t="s">
        <v>1244</v>
      </c>
      <c r="B10317" s="1" t="s">
        <v>1797</v>
      </c>
      <c r="C10317" s="291" t="s">
        <v>1802</v>
      </c>
      <c r="D10317" s="1">
        <v>0</v>
      </c>
      <c r="E10317" s="1">
        <v>22.2</v>
      </c>
    </row>
    <row r="10318" spans="1:5" x14ac:dyDescent="0.25">
      <c r="A10318" t="s">
        <v>1244</v>
      </c>
      <c r="B10318" s="1" t="s">
        <v>1797</v>
      </c>
      <c r="C10318" s="291" t="s">
        <v>1803</v>
      </c>
      <c r="D10318" s="1">
        <v>0</v>
      </c>
      <c r="E10318" s="1">
        <v>34</v>
      </c>
    </row>
    <row r="10319" spans="1:5" x14ac:dyDescent="0.25">
      <c r="A10319" t="s">
        <v>1244</v>
      </c>
      <c r="B10319" s="1" t="s">
        <v>1797</v>
      </c>
      <c r="C10319" s="291" t="s">
        <v>1804</v>
      </c>
      <c r="D10319" s="1">
        <v>0</v>
      </c>
      <c r="E10319" s="1">
        <v>59.6</v>
      </c>
    </row>
    <row r="10320" spans="1:5" x14ac:dyDescent="0.25">
      <c r="A10320" t="s">
        <v>1244</v>
      </c>
      <c r="B10320" s="1" t="s">
        <v>1797</v>
      </c>
      <c r="C10320" s="291" t="s">
        <v>1805</v>
      </c>
      <c r="D10320" s="1">
        <v>0</v>
      </c>
      <c r="E10320" s="1">
        <v>95</v>
      </c>
    </row>
    <row r="10321" spans="1:5" x14ac:dyDescent="0.25">
      <c r="A10321" t="s">
        <v>1244</v>
      </c>
      <c r="B10321" s="1" t="s">
        <v>1806</v>
      </c>
      <c r="C10321" s="291" t="s">
        <v>1807</v>
      </c>
      <c r="D10321" s="1">
        <v>0</v>
      </c>
      <c r="E10321" s="1">
        <v>7.7</v>
      </c>
    </row>
    <row r="10322" spans="1:5" x14ac:dyDescent="0.25">
      <c r="A10322" t="s">
        <v>1244</v>
      </c>
      <c r="B10322" s="1" t="s">
        <v>1806</v>
      </c>
      <c r="C10322" s="291" t="s">
        <v>1807</v>
      </c>
      <c r="D10322" s="1">
        <v>0</v>
      </c>
      <c r="E10322" s="1">
        <v>7.6</v>
      </c>
    </row>
    <row r="10323" spans="1:5" x14ac:dyDescent="0.25">
      <c r="A10323" t="s">
        <v>1244</v>
      </c>
      <c r="B10323" s="1" t="s">
        <v>1806</v>
      </c>
      <c r="C10323" s="291" t="s">
        <v>1807</v>
      </c>
      <c r="D10323" s="1">
        <v>0</v>
      </c>
      <c r="E10323" s="1">
        <v>7.2</v>
      </c>
    </row>
    <row r="10324" spans="1:5" x14ac:dyDescent="0.25">
      <c r="A10324" t="s">
        <v>1244</v>
      </c>
      <c r="B10324" s="1" t="s">
        <v>1806</v>
      </c>
      <c r="C10324" s="291" t="s">
        <v>1808</v>
      </c>
      <c r="D10324" s="1">
        <v>0</v>
      </c>
      <c r="E10324" s="1">
        <v>12.3</v>
      </c>
    </row>
    <row r="10325" spans="1:5" x14ac:dyDescent="0.25">
      <c r="A10325" t="s">
        <v>1244</v>
      </c>
      <c r="B10325" s="1" t="s">
        <v>1806</v>
      </c>
      <c r="C10325" s="291" t="s">
        <v>1808</v>
      </c>
      <c r="D10325" s="1">
        <v>0</v>
      </c>
      <c r="E10325" s="1">
        <v>13.4</v>
      </c>
    </row>
    <row r="10326" spans="1:5" x14ac:dyDescent="0.25">
      <c r="A10326" t="s">
        <v>1244</v>
      </c>
      <c r="B10326" s="1" t="s">
        <v>1806</v>
      </c>
      <c r="C10326" s="291" t="s">
        <v>1808</v>
      </c>
      <c r="D10326" s="1">
        <v>0</v>
      </c>
      <c r="E10326" s="1">
        <v>13</v>
      </c>
    </row>
    <row r="10327" spans="1:5" x14ac:dyDescent="0.25">
      <c r="A10327" t="s">
        <v>1244</v>
      </c>
      <c r="B10327" s="1" t="s">
        <v>1806</v>
      </c>
      <c r="C10327" s="291" t="s">
        <v>1809</v>
      </c>
      <c r="D10327" s="1">
        <v>0</v>
      </c>
      <c r="E10327" s="1">
        <v>19.2</v>
      </c>
    </row>
    <row r="10328" spans="1:5" x14ac:dyDescent="0.25">
      <c r="A10328" t="s">
        <v>1244</v>
      </c>
      <c r="B10328" s="1" t="s">
        <v>1806</v>
      </c>
      <c r="C10328" s="291" t="s">
        <v>1809</v>
      </c>
      <c r="D10328" s="1">
        <v>0</v>
      </c>
      <c r="E10328" s="1">
        <v>20.9</v>
      </c>
    </row>
    <row r="10329" spans="1:5" x14ac:dyDescent="0.25">
      <c r="A10329" t="s">
        <v>1244</v>
      </c>
      <c r="B10329" s="1" t="s">
        <v>1806</v>
      </c>
      <c r="C10329" s="291" t="s">
        <v>1809</v>
      </c>
      <c r="D10329" s="1">
        <v>0</v>
      </c>
      <c r="E10329" s="1">
        <v>21.4</v>
      </c>
    </row>
    <row r="10330" spans="1:5" x14ac:dyDescent="0.25">
      <c r="A10330" t="s">
        <v>1244</v>
      </c>
      <c r="B10330" s="1" t="s">
        <v>1806</v>
      </c>
      <c r="C10330" s="291" t="s">
        <v>1810</v>
      </c>
      <c r="D10330" s="1">
        <v>0</v>
      </c>
      <c r="E10330" s="1">
        <v>19.3</v>
      </c>
    </row>
    <row r="10331" spans="1:5" x14ac:dyDescent="0.25">
      <c r="A10331" t="s">
        <v>1244</v>
      </c>
      <c r="B10331" s="1" t="s">
        <v>1806</v>
      </c>
      <c r="C10331" s="291" t="s">
        <v>1810</v>
      </c>
      <c r="D10331" s="1">
        <v>0</v>
      </c>
      <c r="E10331" s="1">
        <v>18.2</v>
      </c>
    </row>
    <row r="10332" spans="1:5" x14ac:dyDescent="0.25">
      <c r="A10332" t="s">
        <v>1244</v>
      </c>
      <c r="B10332" s="1" t="s">
        <v>1806</v>
      </c>
      <c r="C10332" s="291" t="s">
        <v>1810</v>
      </c>
      <c r="D10332" s="1">
        <v>0</v>
      </c>
      <c r="E10332" s="1">
        <v>17.399999999999999</v>
      </c>
    </row>
    <row r="10333" spans="1:5" x14ac:dyDescent="0.25">
      <c r="A10333" t="s">
        <v>1244</v>
      </c>
      <c r="B10333" s="1" t="s">
        <v>1806</v>
      </c>
      <c r="C10333" s="291" t="s">
        <v>1811</v>
      </c>
      <c r="D10333" s="1">
        <v>0</v>
      </c>
      <c r="E10333" s="1">
        <v>28.9</v>
      </c>
    </row>
    <row r="10334" spans="1:5" x14ac:dyDescent="0.25">
      <c r="A10334" t="s">
        <v>1244</v>
      </c>
      <c r="B10334" s="1" t="s">
        <v>1806</v>
      </c>
      <c r="C10334" s="291" t="s">
        <v>1811</v>
      </c>
      <c r="D10334" s="1">
        <v>0</v>
      </c>
      <c r="E10334" s="1">
        <v>28.2</v>
      </c>
    </row>
    <row r="10335" spans="1:5" x14ac:dyDescent="0.25">
      <c r="A10335" t="s">
        <v>1244</v>
      </c>
      <c r="B10335" s="1" t="s">
        <v>1806</v>
      </c>
      <c r="C10335" s="291" t="s">
        <v>1811</v>
      </c>
      <c r="D10335" s="1">
        <v>0</v>
      </c>
      <c r="E10335" s="1">
        <v>26.4</v>
      </c>
    </row>
    <row r="10336" spans="1:5" x14ac:dyDescent="0.25">
      <c r="A10336" t="s">
        <v>1244</v>
      </c>
      <c r="B10336" s="1" t="s">
        <v>1806</v>
      </c>
      <c r="C10336" s="291" t="s">
        <v>1812</v>
      </c>
      <c r="D10336" s="1">
        <v>0</v>
      </c>
      <c r="E10336" s="1">
        <v>41</v>
      </c>
    </row>
    <row r="10337" spans="1:5" x14ac:dyDescent="0.25">
      <c r="A10337" t="s">
        <v>1244</v>
      </c>
      <c r="B10337" s="1" t="s">
        <v>1806</v>
      </c>
      <c r="C10337" s="291" t="s">
        <v>1812</v>
      </c>
      <c r="D10337" s="1">
        <v>0</v>
      </c>
      <c r="E10337" s="1">
        <v>44.3</v>
      </c>
    </row>
    <row r="10338" spans="1:5" x14ac:dyDescent="0.25">
      <c r="A10338" t="s">
        <v>1244</v>
      </c>
      <c r="B10338" s="1" t="s">
        <v>1806</v>
      </c>
      <c r="C10338" s="291" t="s">
        <v>1812</v>
      </c>
      <c r="D10338" s="1">
        <v>0</v>
      </c>
      <c r="E10338" s="1">
        <v>45.6</v>
      </c>
    </row>
    <row r="10339" spans="1:5" x14ac:dyDescent="0.25">
      <c r="A10339" t="s">
        <v>1244</v>
      </c>
      <c r="B10339" s="1" t="s">
        <v>1806</v>
      </c>
      <c r="C10339" s="291" t="s">
        <v>1813</v>
      </c>
      <c r="D10339" s="1">
        <v>0</v>
      </c>
      <c r="E10339" s="1">
        <v>21.2</v>
      </c>
    </row>
    <row r="10340" spans="1:5" x14ac:dyDescent="0.25">
      <c r="A10340" t="s">
        <v>1244</v>
      </c>
      <c r="B10340" s="1" t="s">
        <v>1806</v>
      </c>
      <c r="C10340" s="291" t="s">
        <v>1813</v>
      </c>
      <c r="D10340" s="1">
        <v>0</v>
      </c>
      <c r="E10340" s="1">
        <v>23</v>
      </c>
    </row>
    <row r="10341" spans="1:5" x14ac:dyDescent="0.25">
      <c r="A10341" t="s">
        <v>1244</v>
      </c>
      <c r="B10341" s="1" t="s">
        <v>1806</v>
      </c>
      <c r="C10341" s="291" t="s">
        <v>1813</v>
      </c>
      <c r="D10341" s="1">
        <v>0</v>
      </c>
      <c r="E10341" s="1">
        <v>23.2</v>
      </c>
    </row>
    <row r="10342" spans="1:5" x14ac:dyDescent="0.25">
      <c r="A10342" t="s">
        <v>1244</v>
      </c>
      <c r="B10342" s="1" t="s">
        <v>1806</v>
      </c>
      <c r="C10342" s="291" t="s">
        <v>1814</v>
      </c>
      <c r="D10342" s="1">
        <v>0</v>
      </c>
      <c r="E10342" s="1">
        <v>36.299999999999997</v>
      </c>
    </row>
    <row r="10343" spans="1:5" x14ac:dyDescent="0.25">
      <c r="A10343" t="s">
        <v>1244</v>
      </c>
      <c r="B10343" s="1" t="s">
        <v>1806</v>
      </c>
      <c r="C10343" s="291" t="s">
        <v>1814</v>
      </c>
      <c r="D10343" s="1">
        <v>0</v>
      </c>
      <c r="E10343" s="1">
        <v>33.299999999999997</v>
      </c>
    </row>
    <row r="10344" spans="1:5" x14ac:dyDescent="0.25">
      <c r="A10344" t="s">
        <v>1244</v>
      </c>
      <c r="B10344" s="1" t="s">
        <v>1806</v>
      </c>
      <c r="C10344" s="291" t="s">
        <v>1814</v>
      </c>
      <c r="D10344" s="1">
        <v>0</v>
      </c>
      <c r="E10344" s="1">
        <v>35.700000000000003</v>
      </c>
    </row>
    <row r="10345" spans="1:5" x14ac:dyDescent="0.25">
      <c r="A10345" t="s">
        <v>1244</v>
      </c>
      <c r="B10345" s="1" t="s">
        <v>1806</v>
      </c>
      <c r="C10345" s="291" t="s">
        <v>1815</v>
      </c>
      <c r="D10345" s="1">
        <v>0</v>
      </c>
      <c r="E10345" s="1">
        <v>56.1</v>
      </c>
    </row>
    <row r="10346" spans="1:5" x14ac:dyDescent="0.25">
      <c r="A10346" t="s">
        <v>1244</v>
      </c>
      <c r="B10346" s="1" t="s">
        <v>1806</v>
      </c>
      <c r="C10346" s="291" t="s">
        <v>1815</v>
      </c>
      <c r="D10346" s="1">
        <v>0</v>
      </c>
      <c r="E10346" s="1">
        <v>51.5</v>
      </c>
    </row>
    <row r="10347" spans="1:5" x14ac:dyDescent="0.25">
      <c r="A10347" t="s">
        <v>1244</v>
      </c>
      <c r="B10347" s="1" t="s">
        <v>1806</v>
      </c>
      <c r="C10347" s="291" t="s">
        <v>1815</v>
      </c>
      <c r="D10347" s="1">
        <v>0</v>
      </c>
      <c r="E10347" s="1">
        <v>56.3</v>
      </c>
    </row>
    <row r="10348" spans="1:5" x14ac:dyDescent="0.25">
      <c r="A10348" t="s">
        <v>1244</v>
      </c>
      <c r="B10348" s="1" t="s">
        <v>1806</v>
      </c>
      <c r="C10348" s="291" t="s">
        <v>1816</v>
      </c>
      <c r="D10348" s="1">
        <v>0</v>
      </c>
      <c r="E10348" s="1">
        <v>69.599999999999994</v>
      </c>
    </row>
    <row r="10349" spans="1:5" x14ac:dyDescent="0.25">
      <c r="A10349" t="s">
        <v>1244</v>
      </c>
      <c r="B10349" s="1" t="s">
        <v>1806</v>
      </c>
      <c r="C10349" s="291" t="s">
        <v>1816</v>
      </c>
      <c r="D10349" s="1">
        <v>0</v>
      </c>
      <c r="E10349" s="1">
        <v>61</v>
      </c>
    </row>
    <row r="10350" spans="1:5" x14ac:dyDescent="0.25">
      <c r="A10350" t="s">
        <v>1244</v>
      </c>
      <c r="B10350" s="1" t="s">
        <v>1806</v>
      </c>
      <c r="C10350" s="291" t="s">
        <v>1816</v>
      </c>
      <c r="D10350" s="1">
        <v>0</v>
      </c>
      <c r="E10350" s="1">
        <v>70.7</v>
      </c>
    </row>
    <row r="10351" spans="1:5" x14ac:dyDescent="0.25">
      <c r="A10351" t="s">
        <v>1244</v>
      </c>
      <c r="B10351" s="1" t="s">
        <v>1817</v>
      </c>
      <c r="C10351" s="291" t="s">
        <v>1818</v>
      </c>
      <c r="D10351" s="1">
        <v>0</v>
      </c>
      <c r="E10351" s="1">
        <v>7.2</v>
      </c>
    </row>
    <row r="10352" spans="1:5" x14ac:dyDescent="0.25">
      <c r="A10352" t="s">
        <v>1244</v>
      </c>
      <c r="B10352" s="1" t="s">
        <v>1817</v>
      </c>
      <c r="C10352" s="291" t="s">
        <v>1819</v>
      </c>
      <c r="D10352" s="1">
        <v>0</v>
      </c>
      <c r="E10352" s="1">
        <v>7</v>
      </c>
    </row>
    <row r="10353" spans="1:5" x14ac:dyDescent="0.25">
      <c r="A10353" t="s">
        <v>1244</v>
      </c>
      <c r="B10353" s="1" t="s">
        <v>1817</v>
      </c>
      <c r="C10353" s="291" t="s">
        <v>1820</v>
      </c>
      <c r="D10353" s="1">
        <v>0</v>
      </c>
      <c r="E10353" s="1">
        <v>7.1</v>
      </c>
    </row>
    <row r="10354" spans="1:5" x14ac:dyDescent="0.25">
      <c r="A10354" t="s">
        <v>1244</v>
      </c>
      <c r="B10354" s="1" t="s">
        <v>1817</v>
      </c>
      <c r="C10354" s="291" t="s">
        <v>1818</v>
      </c>
      <c r="D10354" s="1">
        <v>0</v>
      </c>
      <c r="E10354" s="1">
        <v>7.4</v>
      </c>
    </row>
    <row r="10355" spans="1:5" x14ac:dyDescent="0.25">
      <c r="A10355" t="s">
        <v>1244</v>
      </c>
      <c r="B10355" s="1" t="s">
        <v>1817</v>
      </c>
      <c r="C10355" s="291" t="s">
        <v>1819</v>
      </c>
      <c r="D10355" s="1">
        <v>0</v>
      </c>
      <c r="E10355" s="1">
        <v>7.2</v>
      </c>
    </row>
    <row r="10356" spans="1:5" x14ac:dyDescent="0.25">
      <c r="A10356" t="s">
        <v>1244</v>
      </c>
      <c r="B10356" s="1" t="s">
        <v>1817</v>
      </c>
      <c r="C10356" s="291" t="s">
        <v>1820</v>
      </c>
      <c r="D10356" s="1">
        <v>0</v>
      </c>
      <c r="E10356" s="1">
        <v>7.3</v>
      </c>
    </row>
    <row r="10357" spans="1:5" x14ac:dyDescent="0.25">
      <c r="A10357" t="s">
        <v>1244</v>
      </c>
      <c r="B10357" s="1" t="s">
        <v>1817</v>
      </c>
      <c r="C10357" s="291" t="s">
        <v>1821</v>
      </c>
      <c r="D10357" s="1">
        <v>0</v>
      </c>
      <c r="E10357" s="1">
        <v>11.3</v>
      </c>
    </row>
    <row r="10358" spans="1:5" x14ac:dyDescent="0.25">
      <c r="A10358" t="s">
        <v>1244</v>
      </c>
      <c r="B10358" s="1" t="s">
        <v>1817</v>
      </c>
      <c r="C10358" s="291" t="s">
        <v>1822</v>
      </c>
      <c r="D10358" s="1">
        <v>0</v>
      </c>
      <c r="E10358" s="1">
        <v>12.1</v>
      </c>
    </row>
    <row r="10359" spans="1:5" x14ac:dyDescent="0.25">
      <c r="A10359" t="s">
        <v>1244</v>
      </c>
      <c r="B10359" s="1" t="s">
        <v>1817</v>
      </c>
      <c r="C10359" s="291" t="s">
        <v>1822</v>
      </c>
      <c r="D10359" s="1">
        <v>0</v>
      </c>
      <c r="E10359" s="1">
        <v>12.3</v>
      </c>
    </row>
    <row r="10360" spans="1:5" x14ac:dyDescent="0.25">
      <c r="A10360" t="s">
        <v>1244</v>
      </c>
      <c r="B10360" s="1" t="s">
        <v>1817</v>
      </c>
      <c r="C10360" s="291" t="s">
        <v>1823</v>
      </c>
      <c r="D10360" s="1">
        <v>0</v>
      </c>
      <c r="E10360" s="1">
        <v>12.1</v>
      </c>
    </row>
    <row r="10361" spans="1:5" x14ac:dyDescent="0.25">
      <c r="A10361" t="s">
        <v>1244</v>
      </c>
      <c r="B10361" s="1" t="s">
        <v>1817</v>
      </c>
      <c r="C10361" s="291" t="s">
        <v>1821</v>
      </c>
      <c r="D10361" s="1">
        <v>0</v>
      </c>
      <c r="E10361" s="1">
        <v>12.1</v>
      </c>
    </row>
    <row r="10362" spans="1:5" x14ac:dyDescent="0.25">
      <c r="A10362" t="s">
        <v>1244</v>
      </c>
      <c r="B10362" s="1" t="s">
        <v>1817</v>
      </c>
      <c r="C10362" s="291" t="s">
        <v>1823</v>
      </c>
      <c r="D10362" s="1">
        <v>0</v>
      </c>
      <c r="E10362" s="1">
        <v>11.9</v>
      </c>
    </row>
    <row r="10363" spans="1:5" x14ac:dyDescent="0.25">
      <c r="A10363" t="s">
        <v>1244</v>
      </c>
      <c r="B10363" s="1" t="s">
        <v>1817</v>
      </c>
      <c r="C10363" s="291" t="s">
        <v>1824</v>
      </c>
      <c r="D10363" s="1">
        <v>0</v>
      </c>
      <c r="E10363" s="1">
        <v>18.8</v>
      </c>
    </row>
    <row r="10364" spans="1:5" x14ac:dyDescent="0.25">
      <c r="A10364" t="s">
        <v>1244</v>
      </c>
      <c r="B10364" s="1" t="s">
        <v>1817</v>
      </c>
      <c r="C10364" s="291" t="s">
        <v>1825</v>
      </c>
      <c r="D10364" s="1">
        <v>0</v>
      </c>
      <c r="E10364" s="1">
        <v>19.7</v>
      </c>
    </row>
    <row r="10365" spans="1:5" x14ac:dyDescent="0.25">
      <c r="A10365" t="s">
        <v>1244</v>
      </c>
      <c r="B10365" s="1" t="s">
        <v>1817</v>
      </c>
      <c r="C10365" s="291" t="s">
        <v>1824</v>
      </c>
      <c r="D10365" s="1">
        <v>0</v>
      </c>
      <c r="E10365" s="1">
        <v>19.2</v>
      </c>
    </row>
    <row r="10366" spans="1:5" x14ac:dyDescent="0.25">
      <c r="A10366" t="s">
        <v>1244</v>
      </c>
      <c r="B10366" s="1" t="s">
        <v>1817</v>
      </c>
      <c r="C10366" s="291" t="s">
        <v>1826</v>
      </c>
      <c r="D10366" s="1">
        <v>0</v>
      </c>
      <c r="E10366" s="1">
        <v>19.3</v>
      </c>
    </row>
    <row r="10367" spans="1:5" x14ac:dyDescent="0.25">
      <c r="A10367" t="s">
        <v>1244</v>
      </c>
      <c r="B10367" s="1" t="s">
        <v>1817</v>
      </c>
      <c r="C10367" s="291" t="s">
        <v>1825</v>
      </c>
      <c r="D10367" s="1">
        <v>0</v>
      </c>
      <c r="E10367" s="1">
        <v>19.2</v>
      </c>
    </row>
    <row r="10368" spans="1:5" x14ac:dyDescent="0.25">
      <c r="A10368" t="s">
        <v>1244</v>
      </c>
      <c r="B10368" s="1" t="s">
        <v>1817</v>
      </c>
      <c r="C10368" s="291" t="s">
        <v>1826</v>
      </c>
      <c r="D10368" s="1">
        <v>0</v>
      </c>
      <c r="E10368" s="1">
        <v>19.399999999999999</v>
      </c>
    </row>
    <row r="10369" spans="1:5" x14ac:dyDescent="0.25">
      <c r="A10369" t="s">
        <v>1244</v>
      </c>
      <c r="B10369" s="1" t="s">
        <v>1817</v>
      </c>
      <c r="C10369" s="291" t="s">
        <v>1827</v>
      </c>
      <c r="D10369" s="1">
        <v>0</v>
      </c>
      <c r="E10369" s="1">
        <v>15</v>
      </c>
    </row>
    <row r="10370" spans="1:5" x14ac:dyDescent="0.25">
      <c r="A10370" t="s">
        <v>1244</v>
      </c>
      <c r="B10370" s="1" t="s">
        <v>1817</v>
      </c>
      <c r="C10370" s="291" t="s">
        <v>1828</v>
      </c>
      <c r="D10370" s="1">
        <v>0</v>
      </c>
      <c r="E10370" s="1">
        <v>16.2</v>
      </c>
    </row>
    <row r="10371" spans="1:5" x14ac:dyDescent="0.25">
      <c r="A10371" t="s">
        <v>1244</v>
      </c>
      <c r="B10371" s="1" t="s">
        <v>1817</v>
      </c>
      <c r="C10371" s="291" t="s">
        <v>1829</v>
      </c>
      <c r="D10371" s="1">
        <v>0</v>
      </c>
      <c r="E10371" s="1">
        <v>16.600000000000001</v>
      </c>
    </row>
    <row r="10372" spans="1:5" x14ac:dyDescent="0.25">
      <c r="A10372" t="s">
        <v>1244</v>
      </c>
      <c r="B10372" s="1" t="s">
        <v>1817</v>
      </c>
      <c r="C10372" s="291" t="s">
        <v>1827</v>
      </c>
      <c r="D10372" s="1">
        <v>0</v>
      </c>
      <c r="E10372" s="1">
        <v>15.4</v>
      </c>
    </row>
    <row r="10373" spans="1:5" x14ac:dyDescent="0.25">
      <c r="A10373" t="s">
        <v>1244</v>
      </c>
      <c r="B10373" s="1" t="s">
        <v>1817</v>
      </c>
      <c r="C10373" s="291" t="s">
        <v>1829</v>
      </c>
      <c r="D10373" s="1">
        <v>0</v>
      </c>
      <c r="E10373" s="1">
        <v>16.100000000000001</v>
      </c>
    </row>
    <row r="10374" spans="1:5" x14ac:dyDescent="0.25">
      <c r="A10374" t="s">
        <v>1244</v>
      </c>
      <c r="B10374" s="1" t="s">
        <v>1817</v>
      </c>
      <c r="C10374" s="291" t="s">
        <v>1828</v>
      </c>
      <c r="D10374" s="1">
        <v>0</v>
      </c>
      <c r="E10374" s="1">
        <v>15</v>
      </c>
    </row>
    <row r="10375" spans="1:5" x14ac:dyDescent="0.25">
      <c r="A10375" t="s">
        <v>1244</v>
      </c>
      <c r="B10375" s="1" t="s">
        <v>1817</v>
      </c>
      <c r="C10375" s="291" t="s">
        <v>1830</v>
      </c>
      <c r="D10375" s="1">
        <v>0</v>
      </c>
      <c r="E10375" s="1">
        <v>27.9</v>
      </c>
    </row>
    <row r="10376" spans="1:5" x14ac:dyDescent="0.25">
      <c r="A10376" t="s">
        <v>1244</v>
      </c>
      <c r="B10376" s="1" t="s">
        <v>1817</v>
      </c>
      <c r="C10376" s="291" t="s">
        <v>1831</v>
      </c>
      <c r="D10376" s="1">
        <v>0</v>
      </c>
      <c r="E10376" s="1">
        <v>26.1</v>
      </c>
    </row>
    <row r="10377" spans="1:5" x14ac:dyDescent="0.25">
      <c r="A10377" t="s">
        <v>1244</v>
      </c>
      <c r="B10377" s="1" t="s">
        <v>1817</v>
      </c>
      <c r="C10377" s="291" t="s">
        <v>1831</v>
      </c>
      <c r="D10377" s="1">
        <v>0</v>
      </c>
      <c r="E10377" s="1">
        <v>25.8</v>
      </c>
    </row>
    <row r="10378" spans="1:5" x14ac:dyDescent="0.25">
      <c r="A10378" t="s">
        <v>1244</v>
      </c>
      <c r="B10378" s="1" t="s">
        <v>1817</v>
      </c>
      <c r="C10378" s="291" t="s">
        <v>1830</v>
      </c>
      <c r="D10378" s="1">
        <v>0</v>
      </c>
      <c r="E10378" s="1">
        <v>26.6</v>
      </c>
    </row>
    <row r="10379" spans="1:5" x14ac:dyDescent="0.25">
      <c r="A10379" t="s">
        <v>1244</v>
      </c>
      <c r="B10379" s="1" t="s">
        <v>1817</v>
      </c>
      <c r="C10379" s="291" t="s">
        <v>1832</v>
      </c>
      <c r="D10379" s="1">
        <v>0</v>
      </c>
      <c r="E10379" s="1">
        <v>25.4</v>
      </c>
    </row>
    <row r="10380" spans="1:5" x14ac:dyDescent="0.25">
      <c r="A10380" t="s">
        <v>1244</v>
      </c>
      <c r="B10380" s="1" t="s">
        <v>1817</v>
      </c>
      <c r="C10380" s="291" t="s">
        <v>1832</v>
      </c>
      <c r="D10380" s="1">
        <v>0</v>
      </c>
      <c r="E10380" s="1">
        <v>26.5</v>
      </c>
    </row>
    <row r="10381" spans="1:5" x14ac:dyDescent="0.25">
      <c r="A10381" t="s">
        <v>1244</v>
      </c>
      <c r="B10381" s="1" t="s">
        <v>1817</v>
      </c>
      <c r="C10381" s="291" t="s">
        <v>1833</v>
      </c>
      <c r="D10381" s="1">
        <v>0</v>
      </c>
      <c r="E10381" s="1">
        <v>41.2</v>
      </c>
    </row>
    <row r="10382" spans="1:5" x14ac:dyDescent="0.25">
      <c r="A10382" t="s">
        <v>1244</v>
      </c>
      <c r="B10382" s="1" t="s">
        <v>1817</v>
      </c>
      <c r="C10382" s="291" t="s">
        <v>1834</v>
      </c>
      <c r="D10382" s="1">
        <v>0</v>
      </c>
      <c r="E10382" s="1">
        <v>39.200000000000003</v>
      </c>
    </row>
    <row r="10383" spans="1:5" x14ac:dyDescent="0.25">
      <c r="A10383" t="s">
        <v>1244</v>
      </c>
      <c r="B10383" s="1" t="s">
        <v>1817</v>
      </c>
      <c r="C10383" s="291" t="s">
        <v>1835</v>
      </c>
      <c r="D10383" s="1">
        <v>0</v>
      </c>
      <c r="E10383" s="1">
        <v>38.1</v>
      </c>
    </row>
    <row r="10384" spans="1:5" x14ac:dyDescent="0.25">
      <c r="A10384" t="s">
        <v>1244</v>
      </c>
      <c r="B10384" s="1" t="s">
        <v>1817</v>
      </c>
      <c r="C10384" s="291" t="s">
        <v>1835</v>
      </c>
      <c r="D10384" s="1">
        <v>0</v>
      </c>
      <c r="E10384" s="1">
        <v>37.4</v>
      </c>
    </row>
    <row r="10385" spans="1:5" x14ac:dyDescent="0.25">
      <c r="A10385" t="s">
        <v>1244</v>
      </c>
      <c r="B10385" s="1" t="s">
        <v>1817</v>
      </c>
      <c r="C10385" s="291" t="s">
        <v>1834</v>
      </c>
      <c r="D10385" s="1">
        <v>0</v>
      </c>
      <c r="E10385" s="1">
        <v>38.1</v>
      </c>
    </row>
    <row r="10386" spans="1:5" x14ac:dyDescent="0.25">
      <c r="A10386" t="s">
        <v>1244</v>
      </c>
      <c r="B10386" s="1" t="s">
        <v>1817</v>
      </c>
      <c r="C10386" s="291" t="s">
        <v>1833</v>
      </c>
      <c r="D10386" s="1">
        <v>0</v>
      </c>
      <c r="E10386" s="1">
        <v>41.1</v>
      </c>
    </row>
    <row r="10387" spans="1:5" x14ac:dyDescent="0.25">
      <c r="A10387" t="s">
        <v>1244</v>
      </c>
      <c r="B10387" s="1" t="s">
        <v>1817</v>
      </c>
      <c r="C10387" s="291" t="s">
        <v>1836</v>
      </c>
      <c r="D10387" s="1">
        <v>0</v>
      </c>
      <c r="E10387" s="1">
        <v>20.7</v>
      </c>
    </row>
    <row r="10388" spans="1:5" x14ac:dyDescent="0.25">
      <c r="A10388" t="s">
        <v>1244</v>
      </c>
      <c r="B10388" s="1" t="s">
        <v>1817</v>
      </c>
      <c r="C10388" s="291" t="s">
        <v>1837</v>
      </c>
      <c r="D10388" s="1">
        <v>0</v>
      </c>
      <c r="E10388" s="1">
        <v>20.100000000000001</v>
      </c>
    </row>
    <row r="10389" spans="1:5" x14ac:dyDescent="0.25">
      <c r="A10389" t="s">
        <v>1244</v>
      </c>
      <c r="B10389" s="1" t="s">
        <v>1817</v>
      </c>
      <c r="C10389" s="291" t="s">
        <v>1838</v>
      </c>
      <c r="D10389" s="1">
        <v>0</v>
      </c>
      <c r="E10389" s="1">
        <v>21</v>
      </c>
    </row>
    <row r="10390" spans="1:5" x14ac:dyDescent="0.25">
      <c r="A10390" t="s">
        <v>1244</v>
      </c>
      <c r="B10390" s="1" t="s">
        <v>1817</v>
      </c>
      <c r="C10390" s="291" t="s">
        <v>1838</v>
      </c>
      <c r="D10390" s="1">
        <v>0</v>
      </c>
      <c r="E10390" s="1">
        <v>22.1</v>
      </c>
    </row>
    <row r="10391" spans="1:5" x14ac:dyDescent="0.25">
      <c r="A10391" t="s">
        <v>1244</v>
      </c>
      <c r="B10391" s="1" t="s">
        <v>1817</v>
      </c>
      <c r="C10391" s="291" t="s">
        <v>1837</v>
      </c>
      <c r="D10391" s="1">
        <v>0</v>
      </c>
      <c r="E10391" s="1">
        <v>21.1</v>
      </c>
    </row>
    <row r="10392" spans="1:5" x14ac:dyDescent="0.25">
      <c r="A10392" t="s">
        <v>1244</v>
      </c>
      <c r="B10392" s="1" t="s">
        <v>1817</v>
      </c>
      <c r="C10392" s="291" t="s">
        <v>1839</v>
      </c>
      <c r="D10392" s="1">
        <v>0</v>
      </c>
      <c r="E10392" s="1">
        <v>34.799999999999997</v>
      </c>
    </row>
    <row r="10393" spans="1:5" x14ac:dyDescent="0.25">
      <c r="A10393" t="s">
        <v>1244</v>
      </c>
      <c r="B10393" s="1" t="s">
        <v>1817</v>
      </c>
      <c r="C10393" s="291" t="s">
        <v>1840</v>
      </c>
      <c r="D10393" s="1">
        <v>0</v>
      </c>
      <c r="E10393" s="1">
        <v>33.5</v>
      </c>
    </row>
    <row r="10394" spans="1:5" x14ac:dyDescent="0.25">
      <c r="A10394" t="s">
        <v>1244</v>
      </c>
      <c r="B10394" s="1" t="s">
        <v>1817</v>
      </c>
      <c r="C10394" s="291" t="s">
        <v>1841</v>
      </c>
      <c r="D10394" s="1">
        <v>0</v>
      </c>
      <c r="E10394" s="1">
        <v>32.9</v>
      </c>
    </row>
    <row r="10395" spans="1:5" x14ac:dyDescent="0.25">
      <c r="A10395" t="s">
        <v>1244</v>
      </c>
      <c r="B10395" s="1" t="s">
        <v>1817</v>
      </c>
      <c r="C10395" s="291" t="s">
        <v>1839</v>
      </c>
      <c r="D10395" s="1">
        <v>0</v>
      </c>
      <c r="E10395" s="1">
        <v>33.799999999999997</v>
      </c>
    </row>
    <row r="10396" spans="1:5" x14ac:dyDescent="0.25">
      <c r="A10396" t="s">
        <v>1244</v>
      </c>
      <c r="B10396" s="1" t="s">
        <v>1817</v>
      </c>
      <c r="C10396" s="291" t="s">
        <v>1841</v>
      </c>
      <c r="D10396" s="1">
        <v>0</v>
      </c>
      <c r="E10396" s="1">
        <v>30.9</v>
      </c>
    </row>
    <row r="10397" spans="1:5" x14ac:dyDescent="0.25">
      <c r="A10397" t="s">
        <v>1244</v>
      </c>
      <c r="B10397" s="1" t="s">
        <v>1817</v>
      </c>
      <c r="C10397" s="291" t="s">
        <v>1840</v>
      </c>
      <c r="D10397" s="1">
        <v>0</v>
      </c>
      <c r="E10397" s="1">
        <v>33.4</v>
      </c>
    </row>
    <row r="10398" spans="1:5" x14ac:dyDescent="0.25">
      <c r="A10398" t="s">
        <v>1244</v>
      </c>
      <c r="B10398" s="1" t="s">
        <v>1817</v>
      </c>
      <c r="C10398" s="291" t="s">
        <v>1842</v>
      </c>
      <c r="D10398" s="1">
        <v>0</v>
      </c>
      <c r="E10398" s="1">
        <v>48.3</v>
      </c>
    </row>
    <row r="10399" spans="1:5" x14ac:dyDescent="0.25">
      <c r="A10399" t="s">
        <v>1244</v>
      </c>
      <c r="B10399" s="1" t="s">
        <v>1817</v>
      </c>
      <c r="C10399" s="291" t="s">
        <v>1843</v>
      </c>
      <c r="D10399" s="1">
        <v>0</v>
      </c>
      <c r="E10399" s="1">
        <v>50.5</v>
      </c>
    </row>
    <row r="10400" spans="1:5" x14ac:dyDescent="0.25">
      <c r="A10400" t="s">
        <v>1244</v>
      </c>
      <c r="B10400" s="1" t="s">
        <v>1817</v>
      </c>
      <c r="C10400" s="291" t="s">
        <v>1844</v>
      </c>
      <c r="D10400" s="1">
        <v>0</v>
      </c>
      <c r="E10400" s="1">
        <v>48.4</v>
      </c>
    </row>
    <row r="10401" spans="1:5" x14ac:dyDescent="0.25">
      <c r="A10401" t="s">
        <v>1244</v>
      </c>
      <c r="B10401" s="1" t="s">
        <v>1817</v>
      </c>
      <c r="C10401" s="291" t="s">
        <v>1843</v>
      </c>
      <c r="D10401" s="1">
        <v>0</v>
      </c>
      <c r="E10401" s="1">
        <v>48</v>
      </c>
    </row>
    <row r="10402" spans="1:5" x14ac:dyDescent="0.25">
      <c r="A10402" t="s">
        <v>1244</v>
      </c>
      <c r="B10402" s="1" t="s">
        <v>1817</v>
      </c>
      <c r="C10402" s="291" t="s">
        <v>1842</v>
      </c>
      <c r="D10402" s="1">
        <v>0</v>
      </c>
      <c r="E10402" s="1">
        <v>46.4</v>
      </c>
    </row>
    <row r="10403" spans="1:5" x14ac:dyDescent="0.25">
      <c r="A10403" t="s">
        <v>1244</v>
      </c>
      <c r="B10403" s="1" t="s">
        <v>1817</v>
      </c>
      <c r="C10403" s="291" t="s">
        <v>1844</v>
      </c>
      <c r="D10403" s="1">
        <v>0</v>
      </c>
      <c r="E10403" s="1">
        <v>48.2</v>
      </c>
    </row>
    <row r="10404" spans="1:5" x14ac:dyDescent="0.25">
      <c r="A10404" t="s">
        <v>1244</v>
      </c>
      <c r="B10404" s="1" t="s">
        <v>1817</v>
      </c>
      <c r="C10404" s="291" t="s">
        <v>1845</v>
      </c>
      <c r="D10404" s="1">
        <v>0</v>
      </c>
      <c r="E10404" s="1">
        <v>60.2</v>
      </c>
    </row>
    <row r="10405" spans="1:5" x14ac:dyDescent="0.25">
      <c r="A10405" t="s">
        <v>1244</v>
      </c>
      <c r="B10405" s="1" t="s">
        <v>1817</v>
      </c>
      <c r="C10405" s="291" t="s">
        <v>1846</v>
      </c>
      <c r="D10405" s="1">
        <v>0</v>
      </c>
      <c r="E10405" s="1">
        <v>58.7</v>
      </c>
    </row>
    <row r="10406" spans="1:5" x14ac:dyDescent="0.25">
      <c r="A10406" t="s">
        <v>1244</v>
      </c>
      <c r="B10406" s="1" t="s">
        <v>1817</v>
      </c>
      <c r="C10406" s="291" t="s">
        <v>1846</v>
      </c>
      <c r="D10406" s="1">
        <v>0</v>
      </c>
      <c r="E10406" s="1">
        <v>57.8</v>
      </c>
    </row>
    <row r="10407" spans="1:5" x14ac:dyDescent="0.25">
      <c r="A10407" t="s">
        <v>1244</v>
      </c>
      <c r="B10407" s="1" t="s">
        <v>1817</v>
      </c>
      <c r="C10407" s="291" t="s">
        <v>1845</v>
      </c>
      <c r="D10407" s="1">
        <v>0</v>
      </c>
      <c r="E10407" s="1">
        <v>57.6</v>
      </c>
    </row>
    <row r="10408" spans="1:5" x14ac:dyDescent="0.25">
      <c r="A10408" t="s">
        <v>1244</v>
      </c>
      <c r="B10408" s="1" t="s">
        <v>1817</v>
      </c>
      <c r="C10408" s="291" t="s">
        <v>1847</v>
      </c>
      <c r="D10408" s="1">
        <v>0</v>
      </c>
      <c r="E10408" s="1">
        <v>56.6</v>
      </c>
    </row>
    <row r="10409" spans="1:5" x14ac:dyDescent="0.25">
      <c r="A10409" t="s">
        <v>1244</v>
      </c>
      <c r="B10409" s="1" t="s">
        <v>1848</v>
      </c>
      <c r="C10409" s="291" t="s">
        <v>1849</v>
      </c>
      <c r="D10409" s="1">
        <v>0</v>
      </c>
      <c r="E10409" s="1">
        <v>8.4</v>
      </c>
    </row>
    <row r="10410" spans="1:5" x14ac:dyDescent="0.25">
      <c r="A10410" t="s">
        <v>1244</v>
      </c>
      <c r="B10410" s="1" t="s">
        <v>1848</v>
      </c>
      <c r="C10410" s="291" t="s">
        <v>1849</v>
      </c>
      <c r="D10410" s="1">
        <v>0</v>
      </c>
      <c r="E10410" s="1">
        <v>8</v>
      </c>
    </row>
    <row r="10411" spans="1:5" x14ac:dyDescent="0.25">
      <c r="A10411" t="s">
        <v>1244</v>
      </c>
      <c r="B10411" s="1" t="s">
        <v>1848</v>
      </c>
      <c r="C10411" s="291" t="s">
        <v>1850</v>
      </c>
      <c r="D10411" s="1">
        <v>0</v>
      </c>
      <c r="E10411" s="1">
        <v>12.3</v>
      </c>
    </row>
    <row r="10412" spans="1:5" x14ac:dyDescent="0.25">
      <c r="A10412" t="s">
        <v>1244</v>
      </c>
      <c r="B10412" s="1" t="s">
        <v>1848</v>
      </c>
      <c r="C10412" s="291" t="s">
        <v>1850</v>
      </c>
      <c r="D10412" s="1">
        <v>0</v>
      </c>
      <c r="E10412" s="1">
        <v>11.9</v>
      </c>
    </row>
    <row r="10413" spans="1:5" x14ac:dyDescent="0.25">
      <c r="A10413" t="s">
        <v>1244</v>
      </c>
      <c r="B10413" s="1" t="s">
        <v>1848</v>
      </c>
      <c r="C10413" s="291" t="s">
        <v>1850</v>
      </c>
      <c r="D10413" s="1">
        <v>0</v>
      </c>
      <c r="E10413" s="1">
        <v>11.7</v>
      </c>
    </row>
    <row r="10414" spans="1:5" x14ac:dyDescent="0.25">
      <c r="A10414" t="s">
        <v>1244</v>
      </c>
      <c r="B10414" s="1" t="s">
        <v>1848</v>
      </c>
      <c r="C10414" s="291" t="s">
        <v>1850</v>
      </c>
      <c r="D10414" s="1">
        <v>0</v>
      </c>
      <c r="E10414" s="1">
        <v>10.9</v>
      </c>
    </row>
    <row r="10415" spans="1:5" x14ac:dyDescent="0.25">
      <c r="A10415" t="s">
        <v>1244</v>
      </c>
      <c r="B10415" s="1" t="s">
        <v>1848</v>
      </c>
      <c r="C10415" s="291" t="s">
        <v>1851</v>
      </c>
      <c r="D10415" s="1">
        <v>0</v>
      </c>
      <c r="E10415" s="1">
        <v>20.9</v>
      </c>
    </row>
    <row r="10416" spans="1:5" x14ac:dyDescent="0.25">
      <c r="A10416" t="s">
        <v>1244</v>
      </c>
      <c r="B10416" s="1" t="s">
        <v>1848</v>
      </c>
      <c r="C10416" s="291" t="s">
        <v>1851</v>
      </c>
      <c r="D10416" s="1">
        <v>0</v>
      </c>
      <c r="E10416" s="1">
        <v>18.2</v>
      </c>
    </row>
    <row r="10417" spans="1:5" x14ac:dyDescent="0.25">
      <c r="A10417" t="s">
        <v>1244</v>
      </c>
      <c r="B10417" s="1" t="s">
        <v>1848</v>
      </c>
      <c r="C10417" s="291" t="s">
        <v>1851</v>
      </c>
      <c r="D10417" s="1">
        <v>0</v>
      </c>
      <c r="E10417" s="1">
        <v>19.100000000000001</v>
      </c>
    </row>
    <row r="10418" spans="1:5" x14ac:dyDescent="0.25">
      <c r="A10418" t="s">
        <v>1244</v>
      </c>
      <c r="B10418" s="1" t="s">
        <v>1848</v>
      </c>
      <c r="C10418" s="291" t="s">
        <v>1851</v>
      </c>
      <c r="D10418" s="1">
        <v>0</v>
      </c>
      <c r="E10418" s="1">
        <v>17</v>
      </c>
    </row>
    <row r="10419" spans="1:5" x14ac:dyDescent="0.25">
      <c r="A10419" t="s">
        <v>1244</v>
      </c>
      <c r="B10419" s="1" t="s">
        <v>1848</v>
      </c>
      <c r="C10419" s="291" t="s">
        <v>1852</v>
      </c>
      <c r="D10419" s="1">
        <v>0</v>
      </c>
      <c r="E10419" s="1">
        <v>32.5</v>
      </c>
    </row>
    <row r="10420" spans="1:5" x14ac:dyDescent="0.25">
      <c r="A10420" t="s">
        <v>1244</v>
      </c>
      <c r="B10420" s="1" t="s">
        <v>1848</v>
      </c>
      <c r="C10420" s="291" t="s">
        <v>1852</v>
      </c>
      <c r="D10420" s="1">
        <v>0</v>
      </c>
      <c r="E10420" s="1">
        <v>28.5</v>
      </c>
    </row>
    <row r="10421" spans="1:5" x14ac:dyDescent="0.25">
      <c r="A10421" t="s">
        <v>1244</v>
      </c>
      <c r="B10421" s="1" t="s">
        <v>1848</v>
      </c>
      <c r="C10421" s="291" t="s">
        <v>1852</v>
      </c>
      <c r="D10421" s="1">
        <v>0</v>
      </c>
      <c r="E10421" s="1">
        <v>29.1</v>
      </c>
    </row>
    <row r="10422" spans="1:5" x14ac:dyDescent="0.25">
      <c r="A10422" t="s">
        <v>1244</v>
      </c>
      <c r="B10422" s="1" t="s">
        <v>1848</v>
      </c>
      <c r="C10422" s="291" t="s">
        <v>1852</v>
      </c>
      <c r="D10422" s="1">
        <v>0</v>
      </c>
      <c r="E10422" s="1">
        <v>25.7</v>
      </c>
    </row>
    <row r="10423" spans="1:5" x14ac:dyDescent="0.25">
      <c r="A10423" t="s">
        <v>1244</v>
      </c>
      <c r="B10423" s="1" t="s">
        <v>1848</v>
      </c>
      <c r="C10423" s="291" t="s">
        <v>1853</v>
      </c>
      <c r="D10423" s="1">
        <v>0</v>
      </c>
      <c r="E10423" s="1">
        <v>39.4</v>
      </c>
    </row>
    <row r="10424" spans="1:5" x14ac:dyDescent="0.25">
      <c r="A10424" t="s">
        <v>1244</v>
      </c>
      <c r="B10424" s="1" t="s">
        <v>1848</v>
      </c>
      <c r="C10424" s="291" t="s">
        <v>1853</v>
      </c>
      <c r="D10424" s="1">
        <v>0</v>
      </c>
      <c r="E10424" s="1">
        <v>35.299999999999997</v>
      </c>
    </row>
    <row r="10425" spans="1:5" x14ac:dyDescent="0.25">
      <c r="A10425" t="s">
        <v>1244</v>
      </c>
      <c r="B10425" s="1" t="s">
        <v>1848</v>
      </c>
      <c r="C10425" s="291" t="s">
        <v>1853</v>
      </c>
      <c r="D10425" s="1">
        <v>0</v>
      </c>
      <c r="E10425" s="1">
        <v>37</v>
      </c>
    </row>
    <row r="10426" spans="1:5" x14ac:dyDescent="0.25">
      <c r="A10426" t="s">
        <v>1244</v>
      </c>
      <c r="B10426" s="1" t="s">
        <v>1848</v>
      </c>
      <c r="C10426" s="291" t="s">
        <v>1853</v>
      </c>
      <c r="D10426" s="1">
        <v>0</v>
      </c>
      <c r="E10426" s="1">
        <v>34.200000000000003</v>
      </c>
    </row>
    <row r="10427" spans="1:5" x14ac:dyDescent="0.25">
      <c r="A10427" t="s">
        <v>1244</v>
      </c>
      <c r="B10427" s="1" t="s">
        <v>1848</v>
      </c>
      <c r="C10427" s="291" t="s">
        <v>1854</v>
      </c>
      <c r="D10427" s="1">
        <v>0</v>
      </c>
      <c r="E10427" s="1">
        <v>50.9</v>
      </c>
    </row>
    <row r="10428" spans="1:5" x14ac:dyDescent="0.25">
      <c r="A10428" t="s">
        <v>1244</v>
      </c>
      <c r="B10428" s="1" t="s">
        <v>1848</v>
      </c>
      <c r="C10428" s="291" t="s">
        <v>1855</v>
      </c>
      <c r="D10428" s="1">
        <v>0</v>
      </c>
      <c r="E10428" s="1">
        <v>34.9</v>
      </c>
    </row>
    <row r="10429" spans="1:5" x14ac:dyDescent="0.25">
      <c r="A10429" t="s">
        <v>1244</v>
      </c>
      <c r="B10429" s="1" t="s">
        <v>1848</v>
      </c>
      <c r="C10429" s="291" t="s">
        <v>1856</v>
      </c>
      <c r="D10429" s="1">
        <v>0</v>
      </c>
      <c r="E10429" s="1">
        <v>19.100000000000001</v>
      </c>
    </row>
    <row r="10430" spans="1:5" x14ac:dyDescent="0.25">
      <c r="A10430" t="s">
        <v>1244</v>
      </c>
      <c r="B10430" s="1" t="s">
        <v>1848</v>
      </c>
      <c r="C10430" s="291" t="s">
        <v>1857</v>
      </c>
      <c r="D10430" s="1">
        <v>0</v>
      </c>
      <c r="E10430" s="1">
        <v>25.4</v>
      </c>
    </row>
    <row r="10431" spans="1:5" x14ac:dyDescent="0.25">
      <c r="A10431" t="s">
        <v>1244</v>
      </c>
      <c r="B10431" s="1" t="s">
        <v>1848</v>
      </c>
      <c r="C10431" s="291" t="s">
        <v>1858</v>
      </c>
      <c r="D10431" s="1">
        <v>0</v>
      </c>
      <c r="E10431" s="1">
        <v>20.9</v>
      </c>
    </row>
    <row r="10432" spans="1:5" x14ac:dyDescent="0.25">
      <c r="A10432" t="s">
        <v>1244</v>
      </c>
      <c r="B10432" s="1" t="s">
        <v>1848</v>
      </c>
      <c r="C10432" s="291" t="s">
        <v>1858</v>
      </c>
      <c r="D10432" s="1">
        <v>0</v>
      </c>
      <c r="E10432" s="1">
        <v>18.5</v>
      </c>
    </row>
    <row r="10433" spans="1:5" x14ac:dyDescent="0.25">
      <c r="A10433" t="s">
        <v>1244</v>
      </c>
      <c r="B10433" s="1" t="s">
        <v>1848</v>
      </c>
      <c r="C10433" s="291" t="s">
        <v>1859</v>
      </c>
      <c r="D10433" s="1">
        <v>0</v>
      </c>
      <c r="E10433" s="1">
        <v>8.6</v>
      </c>
    </row>
    <row r="10434" spans="1:5" x14ac:dyDescent="0.25">
      <c r="A10434" t="s">
        <v>1244</v>
      </c>
      <c r="B10434" s="1" t="s">
        <v>1848</v>
      </c>
      <c r="C10434" s="291" t="s">
        <v>1860</v>
      </c>
      <c r="D10434" s="1">
        <v>0</v>
      </c>
      <c r="E10434" s="1">
        <v>11.7</v>
      </c>
    </row>
    <row r="10435" spans="1:5" x14ac:dyDescent="0.25">
      <c r="A10435" t="s">
        <v>1244</v>
      </c>
      <c r="B10435" s="1" t="s">
        <v>1848</v>
      </c>
      <c r="C10435" s="291" t="s">
        <v>1860</v>
      </c>
      <c r="D10435" s="1">
        <v>0</v>
      </c>
      <c r="E10435" s="1">
        <v>12.9</v>
      </c>
    </row>
    <row r="10436" spans="1:5" x14ac:dyDescent="0.25">
      <c r="A10436" t="s">
        <v>1244</v>
      </c>
      <c r="B10436" s="1" t="s">
        <v>1848</v>
      </c>
      <c r="C10436" s="291" t="s">
        <v>1861</v>
      </c>
      <c r="D10436" s="1">
        <v>0</v>
      </c>
      <c r="E10436" s="1">
        <v>28.4</v>
      </c>
    </row>
    <row r="10437" spans="1:5" x14ac:dyDescent="0.25">
      <c r="A10437" t="s">
        <v>1244</v>
      </c>
      <c r="B10437" s="1" t="s">
        <v>1848</v>
      </c>
      <c r="C10437" s="291" t="s">
        <v>1858</v>
      </c>
      <c r="D10437" s="1">
        <v>0</v>
      </c>
      <c r="E10437" s="1">
        <v>19</v>
      </c>
    </row>
    <row r="10438" spans="1:5" x14ac:dyDescent="0.25">
      <c r="A10438" t="s">
        <v>1244</v>
      </c>
      <c r="B10438" s="1" t="s">
        <v>1848</v>
      </c>
      <c r="C10438" s="291" t="s">
        <v>1862</v>
      </c>
      <c r="D10438" s="1">
        <v>0</v>
      </c>
      <c r="E10438" s="1">
        <v>18.100000000000001</v>
      </c>
    </row>
    <row r="10439" spans="1:5" x14ac:dyDescent="0.25">
      <c r="A10439" t="s">
        <v>1244</v>
      </c>
      <c r="B10439" s="1" t="s">
        <v>1848</v>
      </c>
      <c r="C10439" s="291" t="s">
        <v>1861</v>
      </c>
      <c r="D10439" s="1">
        <v>0</v>
      </c>
      <c r="E10439" s="1">
        <v>27.1</v>
      </c>
    </row>
    <row r="10440" spans="1:5" x14ac:dyDescent="0.25">
      <c r="A10440" t="s">
        <v>1244</v>
      </c>
      <c r="B10440" s="1" t="s">
        <v>1848</v>
      </c>
      <c r="C10440" s="291" t="s">
        <v>1863</v>
      </c>
      <c r="D10440" s="1">
        <v>0</v>
      </c>
      <c r="E10440" s="1">
        <v>30.3</v>
      </c>
    </row>
    <row r="10441" spans="1:5" x14ac:dyDescent="0.25">
      <c r="A10441" t="s">
        <v>1244</v>
      </c>
      <c r="B10441" s="1" t="s">
        <v>1848</v>
      </c>
      <c r="C10441" s="291" t="s">
        <v>1864</v>
      </c>
      <c r="D10441" s="1">
        <v>0</v>
      </c>
      <c r="E10441" s="1">
        <v>20.7</v>
      </c>
    </row>
    <row r="10442" spans="1:5" x14ac:dyDescent="0.25">
      <c r="A10442" t="s">
        <v>1244</v>
      </c>
      <c r="B10442" s="1" t="s">
        <v>1848</v>
      </c>
      <c r="C10442" s="291" t="s">
        <v>1864</v>
      </c>
      <c r="D10442" s="1">
        <v>0</v>
      </c>
      <c r="E10442" s="1">
        <v>24.7</v>
      </c>
    </row>
    <row r="10443" spans="1:5" x14ac:dyDescent="0.25">
      <c r="A10443" t="s">
        <v>1244</v>
      </c>
      <c r="B10443" s="1" t="s">
        <v>1848</v>
      </c>
      <c r="C10443" s="291" t="s">
        <v>1863</v>
      </c>
      <c r="D10443" s="1">
        <v>0</v>
      </c>
      <c r="E10443" s="1">
        <v>31.8</v>
      </c>
    </row>
    <row r="10444" spans="1:5" x14ac:dyDescent="0.25">
      <c r="A10444" t="s">
        <v>1244</v>
      </c>
      <c r="B10444" s="1" t="s">
        <v>1865</v>
      </c>
      <c r="C10444" s="291" t="s">
        <v>1866</v>
      </c>
      <c r="D10444" s="1">
        <v>0</v>
      </c>
      <c r="E10444" s="1">
        <v>36.1</v>
      </c>
    </row>
    <row r="10445" spans="1:5" x14ac:dyDescent="0.25">
      <c r="A10445" t="s">
        <v>1244</v>
      </c>
      <c r="B10445" s="1" t="s">
        <v>1865</v>
      </c>
      <c r="C10445" s="291" t="s">
        <v>1867</v>
      </c>
      <c r="D10445" s="1">
        <v>0</v>
      </c>
      <c r="E10445" s="1">
        <v>61.2</v>
      </c>
    </row>
    <row r="10446" spans="1:5" x14ac:dyDescent="0.25">
      <c r="A10446" t="s">
        <v>1244</v>
      </c>
      <c r="B10446" s="1" t="s">
        <v>1865</v>
      </c>
      <c r="C10446" s="291" t="s">
        <v>1868</v>
      </c>
      <c r="D10446" s="1">
        <v>0</v>
      </c>
      <c r="E10446" s="1">
        <v>96</v>
      </c>
    </row>
    <row r="10447" spans="1:5" x14ac:dyDescent="0.25">
      <c r="A10447" t="s">
        <v>1244</v>
      </c>
      <c r="B10447" s="1" t="s">
        <v>1865</v>
      </c>
      <c r="C10447" s="291" t="s">
        <v>1869</v>
      </c>
      <c r="D10447" s="1">
        <v>0</v>
      </c>
      <c r="E10447" s="1">
        <v>14.8</v>
      </c>
    </row>
    <row r="10448" spans="1:5" x14ac:dyDescent="0.25">
      <c r="A10448" t="s">
        <v>1244</v>
      </c>
      <c r="B10448" s="1" t="s">
        <v>1865</v>
      </c>
      <c r="C10448" s="291" t="s">
        <v>1870</v>
      </c>
      <c r="D10448" s="1">
        <v>0</v>
      </c>
      <c r="E10448" s="1">
        <v>22.5</v>
      </c>
    </row>
    <row r="10449" spans="1:5" x14ac:dyDescent="0.25">
      <c r="A10449" t="s">
        <v>1244</v>
      </c>
      <c r="B10449" s="1" t="s">
        <v>1865</v>
      </c>
      <c r="C10449" s="291" t="s">
        <v>1871</v>
      </c>
      <c r="D10449" s="1">
        <v>0</v>
      </c>
      <c r="E10449" s="1">
        <v>36.1</v>
      </c>
    </row>
    <row r="10450" spans="1:5" x14ac:dyDescent="0.25">
      <c r="A10450" t="s">
        <v>1244</v>
      </c>
      <c r="B10450" s="1" t="s">
        <v>1865</v>
      </c>
      <c r="C10450" s="291" t="s">
        <v>1872</v>
      </c>
      <c r="D10450" s="1">
        <v>0</v>
      </c>
      <c r="E10450" s="1">
        <v>61.2</v>
      </c>
    </row>
    <row r="10451" spans="1:5" x14ac:dyDescent="0.25">
      <c r="A10451" t="s">
        <v>1244</v>
      </c>
      <c r="B10451" s="1" t="s">
        <v>1865</v>
      </c>
      <c r="C10451" s="291" t="s">
        <v>1873</v>
      </c>
      <c r="D10451" s="1">
        <v>0</v>
      </c>
      <c r="E10451" s="1">
        <v>96</v>
      </c>
    </row>
    <row r="10452" spans="1:5" x14ac:dyDescent="0.25">
      <c r="A10452" t="s">
        <v>1244</v>
      </c>
      <c r="B10452" s="1" t="s">
        <v>1865</v>
      </c>
      <c r="C10452" s="291" t="s">
        <v>1874</v>
      </c>
      <c r="D10452" s="1">
        <v>0</v>
      </c>
      <c r="E10452" s="1">
        <v>14.8</v>
      </c>
    </row>
    <row r="10453" spans="1:5" x14ac:dyDescent="0.25">
      <c r="A10453" t="s">
        <v>1244</v>
      </c>
      <c r="B10453" s="1" t="s">
        <v>1865</v>
      </c>
      <c r="C10453" s="291" t="s">
        <v>1875</v>
      </c>
      <c r="D10453" s="1">
        <v>0</v>
      </c>
      <c r="E10453" s="1">
        <v>22.5</v>
      </c>
    </row>
    <row r="10454" spans="1:5" x14ac:dyDescent="0.25">
      <c r="A10454" t="s">
        <v>1244</v>
      </c>
      <c r="B10454" s="1" t="s">
        <v>1876</v>
      </c>
      <c r="C10454" s="291" t="s">
        <v>1877</v>
      </c>
      <c r="D10454" s="1">
        <v>0</v>
      </c>
      <c r="E10454" s="1">
        <v>22.9</v>
      </c>
    </row>
    <row r="10455" spans="1:5" x14ac:dyDescent="0.25">
      <c r="A10455" t="s">
        <v>1244</v>
      </c>
      <c r="B10455" s="1" t="s">
        <v>1876</v>
      </c>
      <c r="C10455" s="291" t="s">
        <v>1878</v>
      </c>
      <c r="D10455" s="1">
        <v>0</v>
      </c>
      <c r="E10455" s="1">
        <v>35.9</v>
      </c>
    </row>
    <row r="10456" spans="1:5" x14ac:dyDescent="0.25">
      <c r="A10456" t="s">
        <v>1244</v>
      </c>
      <c r="B10456" s="1" t="s">
        <v>1876</v>
      </c>
      <c r="C10456" s="291" t="s">
        <v>1879</v>
      </c>
      <c r="D10456" s="1">
        <v>0</v>
      </c>
      <c r="E10456" s="1">
        <v>54.4</v>
      </c>
    </row>
    <row r="10457" spans="1:5" x14ac:dyDescent="0.25">
      <c r="A10457" t="s">
        <v>1244</v>
      </c>
      <c r="B10457" s="1" t="s">
        <v>1876</v>
      </c>
      <c r="C10457" s="291" t="s">
        <v>1878</v>
      </c>
      <c r="D10457" s="1">
        <v>0</v>
      </c>
      <c r="E10457" s="1">
        <v>39.200000000000003</v>
      </c>
    </row>
    <row r="10458" spans="1:5" x14ac:dyDescent="0.25">
      <c r="A10458" t="s">
        <v>1244</v>
      </c>
      <c r="B10458" s="1" t="s">
        <v>1876</v>
      </c>
      <c r="C10458" s="291" t="s">
        <v>1879</v>
      </c>
      <c r="D10458" s="1">
        <v>0</v>
      </c>
      <c r="E10458" s="1">
        <v>57.2</v>
      </c>
    </row>
    <row r="10459" spans="1:5" x14ac:dyDescent="0.25">
      <c r="A10459" t="s">
        <v>1244</v>
      </c>
      <c r="B10459" s="1" t="s">
        <v>1876</v>
      </c>
      <c r="C10459" s="291" t="s">
        <v>1877</v>
      </c>
      <c r="D10459" s="1">
        <v>0</v>
      </c>
      <c r="E10459" s="1">
        <v>24.4</v>
      </c>
    </row>
    <row r="10460" spans="1:5" x14ac:dyDescent="0.25">
      <c r="A10460" t="s">
        <v>1244</v>
      </c>
      <c r="B10460" s="1" t="s">
        <v>1880</v>
      </c>
      <c r="C10460" s="291" t="s">
        <v>1881</v>
      </c>
      <c r="D10460" s="1">
        <v>0</v>
      </c>
      <c r="E10460" s="1">
        <v>35.9</v>
      </c>
    </row>
    <row r="10461" spans="1:5" x14ac:dyDescent="0.25">
      <c r="A10461" t="s">
        <v>1244</v>
      </c>
      <c r="B10461" s="1" t="s">
        <v>1880</v>
      </c>
      <c r="C10461" s="291" t="s">
        <v>1882</v>
      </c>
      <c r="D10461" s="1">
        <v>0</v>
      </c>
      <c r="E10461" s="1">
        <v>54.4</v>
      </c>
    </row>
    <row r="10462" spans="1:5" x14ac:dyDescent="0.25">
      <c r="A10462" t="s">
        <v>1244</v>
      </c>
      <c r="B10462" s="1" t="s">
        <v>1880</v>
      </c>
      <c r="C10462" s="291" t="s">
        <v>1883</v>
      </c>
      <c r="D10462" s="1">
        <v>0</v>
      </c>
      <c r="E10462" s="1">
        <v>22.9</v>
      </c>
    </row>
    <row r="10463" spans="1:5" x14ac:dyDescent="0.25">
      <c r="A10463" t="s">
        <v>1244</v>
      </c>
      <c r="B10463" s="1" t="s">
        <v>1884</v>
      </c>
      <c r="C10463" s="291" t="s">
        <v>1885</v>
      </c>
      <c r="D10463" s="1">
        <v>0</v>
      </c>
      <c r="E10463" s="1">
        <v>16.2</v>
      </c>
    </row>
    <row r="10464" spans="1:5" x14ac:dyDescent="0.25">
      <c r="A10464" t="s">
        <v>1244</v>
      </c>
      <c r="B10464" s="1" t="s">
        <v>1884</v>
      </c>
      <c r="C10464" s="291" t="s">
        <v>1886</v>
      </c>
      <c r="D10464" s="1">
        <v>0</v>
      </c>
      <c r="E10464" s="1">
        <v>15.7</v>
      </c>
    </row>
    <row r="10465" spans="1:5" x14ac:dyDescent="0.25">
      <c r="A10465" t="s">
        <v>1244</v>
      </c>
      <c r="B10465" s="1" t="s">
        <v>1884</v>
      </c>
      <c r="C10465" s="291" t="s">
        <v>1887</v>
      </c>
      <c r="D10465" s="1">
        <v>0</v>
      </c>
      <c r="E10465" s="1">
        <v>12</v>
      </c>
    </row>
    <row r="10466" spans="1:5" x14ac:dyDescent="0.25">
      <c r="A10466" t="s">
        <v>1244</v>
      </c>
      <c r="B10466" s="1" t="s">
        <v>1884</v>
      </c>
      <c r="C10466" s="291" t="s">
        <v>1888</v>
      </c>
      <c r="D10466" s="1">
        <v>0</v>
      </c>
      <c r="E10466" s="1">
        <v>12</v>
      </c>
    </row>
    <row r="10467" spans="1:5" x14ac:dyDescent="0.25">
      <c r="A10467" t="s">
        <v>1244</v>
      </c>
      <c r="B10467" s="1" t="s">
        <v>1884</v>
      </c>
      <c r="C10467" s="291" t="s">
        <v>1889</v>
      </c>
      <c r="D10467" s="1">
        <v>0</v>
      </c>
      <c r="E10467" s="1">
        <v>25.2</v>
      </c>
    </row>
    <row r="10468" spans="1:5" x14ac:dyDescent="0.25">
      <c r="A10468" t="s">
        <v>1244</v>
      </c>
      <c r="B10468" s="1" t="s">
        <v>1884</v>
      </c>
      <c r="C10468" s="291" t="s">
        <v>1890</v>
      </c>
      <c r="D10468" s="1">
        <v>0</v>
      </c>
      <c r="E10468" s="1">
        <v>25.2</v>
      </c>
    </row>
    <row r="10469" spans="1:5" x14ac:dyDescent="0.25">
      <c r="A10469" t="s">
        <v>1244</v>
      </c>
      <c r="B10469" s="1" t="s">
        <v>1891</v>
      </c>
      <c r="C10469" s="291" t="s">
        <v>1892</v>
      </c>
      <c r="D10469" s="1">
        <v>0</v>
      </c>
      <c r="E10469" s="1">
        <v>22.8</v>
      </c>
    </row>
    <row r="10470" spans="1:5" x14ac:dyDescent="0.25">
      <c r="A10470" t="s">
        <v>1244</v>
      </c>
      <c r="B10470" s="1" t="s">
        <v>1891</v>
      </c>
      <c r="C10470" s="291" t="s">
        <v>1892</v>
      </c>
      <c r="D10470" s="1">
        <v>0</v>
      </c>
      <c r="E10470" s="1">
        <v>24.4</v>
      </c>
    </row>
    <row r="10471" spans="1:5" x14ac:dyDescent="0.25">
      <c r="A10471" t="s">
        <v>1244</v>
      </c>
      <c r="B10471" s="1" t="s">
        <v>1891</v>
      </c>
      <c r="C10471" s="291" t="s">
        <v>1893</v>
      </c>
      <c r="D10471" s="1">
        <v>0</v>
      </c>
      <c r="E10471" s="1">
        <v>35.9</v>
      </c>
    </row>
    <row r="10472" spans="1:5" x14ac:dyDescent="0.25">
      <c r="A10472" t="s">
        <v>1244</v>
      </c>
      <c r="B10472" s="1" t="s">
        <v>1891</v>
      </c>
      <c r="C10472" s="291" t="s">
        <v>1893</v>
      </c>
      <c r="D10472" s="1">
        <v>0</v>
      </c>
      <c r="E10472" s="1">
        <v>39.200000000000003</v>
      </c>
    </row>
    <row r="10473" spans="1:5" x14ac:dyDescent="0.25">
      <c r="A10473" t="s">
        <v>1244</v>
      </c>
      <c r="B10473" s="1" t="s">
        <v>1891</v>
      </c>
      <c r="C10473" s="291" t="s">
        <v>1894</v>
      </c>
      <c r="D10473" s="1">
        <v>0</v>
      </c>
      <c r="E10473" s="1">
        <v>54.4</v>
      </c>
    </row>
    <row r="10474" spans="1:5" x14ac:dyDescent="0.25">
      <c r="A10474" t="s">
        <v>1244</v>
      </c>
      <c r="B10474" s="1" t="s">
        <v>1891</v>
      </c>
      <c r="C10474" s="291" t="s">
        <v>1894</v>
      </c>
      <c r="D10474" s="1">
        <v>0</v>
      </c>
      <c r="E10474" s="1">
        <v>57.2</v>
      </c>
    </row>
    <row r="10475" spans="1:5" x14ac:dyDescent="0.25">
      <c r="A10475" t="s">
        <v>1244</v>
      </c>
      <c r="B10475" s="1" t="s">
        <v>1895</v>
      </c>
      <c r="C10475" s="291" t="s">
        <v>1896</v>
      </c>
      <c r="D10475" s="1">
        <v>0</v>
      </c>
      <c r="E10475" s="1">
        <v>9.6999999999999993</v>
      </c>
    </row>
    <row r="10476" spans="1:5" x14ac:dyDescent="0.25">
      <c r="A10476" t="s">
        <v>1244</v>
      </c>
      <c r="B10476" s="1" t="s">
        <v>1895</v>
      </c>
      <c r="C10476" s="291" t="s">
        <v>1897</v>
      </c>
      <c r="D10476" s="1">
        <v>0</v>
      </c>
      <c r="E10476" s="1">
        <v>12.3</v>
      </c>
    </row>
    <row r="10477" spans="1:5" x14ac:dyDescent="0.25">
      <c r="A10477" t="s">
        <v>1244</v>
      </c>
      <c r="B10477" s="1" t="s">
        <v>1895</v>
      </c>
      <c r="C10477" s="291" t="s">
        <v>1897</v>
      </c>
      <c r="D10477" s="1">
        <v>0</v>
      </c>
      <c r="E10477" s="1">
        <v>13.9</v>
      </c>
    </row>
    <row r="10478" spans="1:5" x14ac:dyDescent="0.25">
      <c r="A10478" t="s">
        <v>1244</v>
      </c>
      <c r="B10478" s="1" t="s">
        <v>1895</v>
      </c>
      <c r="C10478" s="291" t="s">
        <v>1898</v>
      </c>
      <c r="D10478" s="1">
        <v>0</v>
      </c>
      <c r="E10478" s="1">
        <v>17.2</v>
      </c>
    </row>
    <row r="10479" spans="1:5" x14ac:dyDescent="0.25">
      <c r="A10479" t="s">
        <v>1244</v>
      </c>
      <c r="B10479" s="1" t="s">
        <v>1895</v>
      </c>
      <c r="C10479" s="291" t="s">
        <v>1898</v>
      </c>
      <c r="D10479" s="1">
        <v>0</v>
      </c>
      <c r="E10479" s="1">
        <v>19.5</v>
      </c>
    </row>
    <row r="10480" spans="1:5" x14ac:dyDescent="0.25">
      <c r="A10480" t="s">
        <v>1244</v>
      </c>
      <c r="B10480" s="1" t="s">
        <v>1895</v>
      </c>
      <c r="C10480" s="291" t="s">
        <v>1899</v>
      </c>
      <c r="D10480" s="1">
        <v>0</v>
      </c>
      <c r="E10480" s="1">
        <v>23.1</v>
      </c>
    </row>
    <row r="10481" spans="1:5" x14ac:dyDescent="0.25">
      <c r="A10481" t="s">
        <v>1244</v>
      </c>
      <c r="B10481" s="1" t="s">
        <v>1895</v>
      </c>
      <c r="C10481" s="291" t="s">
        <v>1899</v>
      </c>
      <c r="D10481" s="1">
        <v>0</v>
      </c>
      <c r="E10481" s="1">
        <v>24.6</v>
      </c>
    </row>
    <row r="10482" spans="1:5" x14ac:dyDescent="0.25">
      <c r="A10482" t="s">
        <v>1244</v>
      </c>
      <c r="B10482" s="1" t="s">
        <v>1895</v>
      </c>
      <c r="C10482" s="291" t="s">
        <v>1900</v>
      </c>
      <c r="D10482" s="1">
        <v>0</v>
      </c>
      <c r="E10482" s="1">
        <v>28.6</v>
      </c>
    </row>
    <row r="10483" spans="1:5" x14ac:dyDescent="0.25">
      <c r="A10483" t="s">
        <v>1244</v>
      </c>
      <c r="B10483" s="1" t="s">
        <v>1895</v>
      </c>
      <c r="C10483" s="291" t="s">
        <v>1900</v>
      </c>
      <c r="D10483" s="1">
        <v>0</v>
      </c>
      <c r="E10483" s="1">
        <v>28.7</v>
      </c>
    </row>
    <row r="10484" spans="1:5" x14ac:dyDescent="0.25">
      <c r="A10484" t="s">
        <v>1244</v>
      </c>
      <c r="B10484" s="1" t="s">
        <v>1895</v>
      </c>
      <c r="C10484" s="291" t="s">
        <v>1896</v>
      </c>
      <c r="D10484" s="1">
        <v>0</v>
      </c>
      <c r="E10484" s="1">
        <v>8.5</v>
      </c>
    </row>
    <row r="10485" spans="1:5" x14ac:dyDescent="0.25">
      <c r="A10485" t="s">
        <v>1244</v>
      </c>
      <c r="B10485" s="1" t="s">
        <v>1895</v>
      </c>
      <c r="C10485" s="291" t="s">
        <v>1897</v>
      </c>
      <c r="D10485" s="1">
        <v>0</v>
      </c>
      <c r="E10485" s="1">
        <v>11.7</v>
      </c>
    </row>
    <row r="10486" spans="1:5" x14ac:dyDescent="0.25">
      <c r="A10486" t="s">
        <v>1244</v>
      </c>
      <c r="B10486" s="1" t="s">
        <v>1895</v>
      </c>
      <c r="C10486" s="291" t="s">
        <v>1897</v>
      </c>
      <c r="D10486" s="1">
        <v>0</v>
      </c>
      <c r="E10486" s="1">
        <v>12.1</v>
      </c>
    </row>
    <row r="10487" spans="1:5" x14ac:dyDescent="0.25">
      <c r="A10487" t="s">
        <v>1244</v>
      </c>
      <c r="B10487" s="1" t="s">
        <v>1895</v>
      </c>
      <c r="C10487" s="291" t="s">
        <v>1898</v>
      </c>
      <c r="D10487" s="1">
        <v>0</v>
      </c>
      <c r="E10487" s="1">
        <v>15.6</v>
      </c>
    </row>
    <row r="10488" spans="1:5" x14ac:dyDescent="0.25">
      <c r="A10488" t="s">
        <v>1244</v>
      </c>
      <c r="B10488" s="1" t="s">
        <v>1895</v>
      </c>
      <c r="C10488" s="291" t="s">
        <v>1898</v>
      </c>
      <c r="D10488" s="1">
        <v>0</v>
      </c>
      <c r="E10488" s="1">
        <v>17.100000000000001</v>
      </c>
    </row>
    <row r="10489" spans="1:5" x14ac:dyDescent="0.25">
      <c r="A10489" t="s">
        <v>1244</v>
      </c>
      <c r="B10489" s="1" t="s">
        <v>1895</v>
      </c>
      <c r="C10489" s="291" t="s">
        <v>1899</v>
      </c>
      <c r="D10489" s="1">
        <v>0</v>
      </c>
      <c r="E10489" s="1">
        <v>21.2</v>
      </c>
    </row>
    <row r="10490" spans="1:5" x14ac:dyDescent="0.25">
      <c r="A10490" t="s">
        <v>1244</v>
      </c>
      <c r="B10490" s="1" t="s">
        <v>1895</v>
      </c>
      <c r="C10490" s="291" t="s">
        <v>1899</v>
      </c>
      <c r="D10490" s="1">
        <v>0</v>
      </c>
      <c r="E10490" s="1">
        <v>21.8</v>
      </c>
    </row>
    <row r="10491" spans="1:5" x14ac:dyDescent="0.25">
      <c r="A10491" t="s">
        <v>1244</v>
      </c>
      <c r="B10491" s="1" t="s">
        <v>1895</v>
      </c>
      <c r="C10491" s="291" t="s">
        <v>1900</v>
      </c>
      <c r="D10491" s="1">
        <v>0</v>
      </c>
      <c r="E10491" s="1">
        <v>26.8</v>
      </c>
    </row>
    <row r="10492" spans="1:5" x14ac:dyDescent="0.25">
      <c r="A10492" t="s">
        <v>1244</v>
      </c>
      <c r="B10492" s="1" t="s">
        <v>1895</v>
      </c>
      <c r="C10492" s="291" t="s">
        <v>1900</v>
      </c>
      <c r="D10492" s="1">
        <v>0</v>
      </c>
      <c r="E10492" s="1">
        <v>26.8</v>
      </c>
    </row>
    <row r="10493" spans="1:5" x14ac:dyDescent="0.25">
      <c r="A10493" t="s">
        <v>1244</v>
      </c>
      <c r="B10493" s="1" t="s">
        <v>1895</v>
      </c>
      <c r="C10493" s="291" t="s">
        <v>1901</v>
      </c>
      <c r="D10493" s="1">
        <v>0</v>
      </c>
      <c r="E10493" s="1">
        <v>4.8</v>
      </c>
    </row>
    <row r="10494" spans="1:5" x14ac:dyDescent="0.25">
      <c r="A10494" t="s">
        <v>1244</v>
      </c>
      <c r="B10494" s="1" t="s">
        <v>1895</v>
      </c>
      <c r="C10494" s="291" t="s">
        <v>1902</v>
      </c>
      <c r="D10494" s="1">
        <v>0</v>
      </c>
      <c r="E10494" s="1">
        <v>5</v>
      </c>
    </row>
    <row r="10495" spans="1:5" x14ac:dyDescent="0.25">
      <c r="A10495" t="s">
        <v>1244</v>
      </c>
      <c r="B10495" s="1" t="s">
        <v>1895</v>
      </c>
      <c r="C10495" s="291" t="s">
        <v>1902</v>
      </c>
      <c r="D10495" s="1">
        <v>0</v>
      </c>
      <c r="E10495" s="1">
        <v>7.5</v>
      </c>
    </row>
    <row r="10496" spans="1:5" x14ac:dyDescent="0.25">
      <c r="A10496" t="s">
        <v>1244</v>
      </c>
      <c r="B10496" s="1" t="s">
        <v>1895</v>
      </c>
      <c r="C10496" s="291" t="s">
        <v>1903</v>
      </c>
      <c r="D10496" s="1">
        <v>0</v>
      </c>
      <c r="E10496" s="1">
        <v>8.1</v>
      </c>
    </row>
    <row r="10497" spans="1:5" x14ac:dyDescent="0.25">
      <c r="A10497" t="s">
        <v>1244</v>
      </c>
      <c r="B10497" s="1" t="s">
        <v>1895</v>
      </c>
      <c r="C10497" s="291" t="s">
        <v>1903</v>
      </c>
      <c r="D10497" s="1">
        <v>0</v>
      </c>
      <c r="E10497" s="1">
        <v>11</v>
      </c>
    </row>
    <row r="10498" spans="1:5" x14ac:dyDescent="0.25">
      <c r="A10498" t="s">
        <v>1244</v>
      </c>
      <c r="B10498" s="1" t="s">
        <v>1895</v>
      </c>
      <c r="C10498" s="291" t="s">
        <v>1904</v>
      </c>
      <c r="D10498" s="1">
        <v>0</v>
      </c>
      <c r="E10498" s="1">
        <v>12.1</v>
      </c>
    </row>
    <row r="10499" spans="1:5" x14ac:dyDescent="0.25">
      <c r="A10499" t="s">
        <v>1244</v>
      </c>
      <c r="B10499" s="1" t="s">
        <v>1895</v>
      </c>
      <c r="C10499" s="291" t="s">
        <v>1904</v>
      </c>
      <c r="D10499" s="1">
        <v>0</v>
      </c>
      <c r="E10499" s="1">
        <v>14.3</v>
      </c>
    </row>
    <row r="10500" spans="1:5" x14ac:dyDescent="0.25">
      <c r="A10500" t="s">
        <v>1244</v>
      </c>
      <c r="B10500" s="1" t="s">
        <v>1895</v>
      </c>
      <c r="C10500" s="291" t="s">
        <v>1905</v>
      </c>
      <c r="D10500" s="1">
        <v>0</v>
      </c>
      <c r="E10500" s="1">
        <v>15.8</v>
      </c>
    </row>
    <row r="10501" spans="1:5" x14ac:dyDescent="0.25">
      <c r="A10501" t="s">
        <v>1244</v>
      </c>
      <c r="B10501" s="1" t="s">
        <v>1895</v>
      </c>
      <c r="C10501" s="291" t="s">
        <v>1905</v>
      </c>
      <c r="D10501" s="1">
        <v>0</v>
      </c>
      <c r="E10501" s="1">
        <v>17.2</v>
      </c>
    </row>
    <row r="10502" spans="1:5" x14ac:dyDescent="0.25">
      <c r="A10502" t="s">
        <v>1244</v>
      </c>
      <c r="B10502" s="1" t="s">
        <v>1895</v>
      </c>
      <c r="C10502" s="291" t="s">
        <v>1901</v>
      </c>
      <c r="D10502" s="1">
        <v>0</v>
      </c>
      <c r="E10502" s="1">
        <v>4</v>
      </c>
    </row>
    <row r="10503" spans="1:5" x14ac:dyDescent="0.25">
      <c r="A10503" t="s">
        <v>1244</v>
      </c>
      <c r="B10503" s="1" t="s">
        <v>1895</v>
      </c>
      <c r="C10503" s="291" t="s">
        <v>1902</v>
      </c>
      <c r="D10503" s="1">
        <v>0</v>
      </c>
      <c r="E10503" s="1">
        <v>5.0999999999999996</v>
      </c>
    </row>
    <row r="10504" spans="1:5" x14ac:dyDescent="0.25">
      <c r="A10504" t="s">
        <v>1244</v>
      </c>
      <c r="B10504" s="1" t="s">
        <v>1895</v>
      </c>
      <c r="C10504" s="291" t="s">
        <v>1902</v>
      </c>
      <c r="D10504" s="1">
        <v>0</v>
      </c>
      <c r="E10504" s="1">
        <v>6.5</v>
      </c>
    </row>
    <row r="10505" spans="1:5" x14ac:dyDescent="0.25">
      <c r="A10505" t="s">
        <v>1244</v>
      </c>
      <c r="B10505" s="1" t="s">
        <v>1895</v>
      </c>
      <c r="C10505" s="291" t="s">
        <v>1903</v>
      </c>
      <c r="D10505" s="1">
        <v>0</v>
      </c>
      <c r="E10505" s="1">
        <v>7.7</v>
      </c>
    </row>
    <row r="10506" spans="1:5" x14ac:dyDescent="0.25">
      <c r="A10506" t="s">
        <v>1244</v>
      </c>
      <c r="B10506" s="1" t="s">
        <v>1895</v>
      </c>
      <c r="C10506" s="291" t="s">
        <v>1903</v>
      </c>
      <c r="D10506" s="1">
        <v>0</v>
      </c>
      <c r="E10506" s="1">
        <v>9.9</v>
      </c>
    </row>
    <row r="10507" spans="1:5" x14ac:dyDescent="0.25">
      <c r="A10507" t="s">
        <v>1244</v>
      </c>
      <c r="B10507" s="1" t="s">
        <v>1895</v>
      </c>
      <c r="C10507" s="291" t="s">
        <v>1904</v>
      </c>
      <c r="D10507" s="1">
        <v>0</v>
      </c>
      <c r="E10507" s="1">
        <v>11.9</v>
      </c>
    </row>
    <row r="10508" spans="1:5" x14ac:dyDescent="0.25">
      <c r="A10508" t="s">
        <v>1244</v>
      </c>
      <c r="B10508" s="1" t="s">
        <v>1895</v>
      </c>
      <c r="C10508" s="291" t="s">
        <v>1904</v>
      </c>
      <c r="D10508" s="1">
        <v>0</v>
      </c>
      <c r="E10508" s="1">
        <v>14.4</v>
      </c>
    </row>
    <row r="10509" spans="1:5" x14ac:dyDescent="0.25">
      <c r="A10509" t="s">
        <v>1244</v>
      </c>
      <c r="B10509" s="1" t="s">
        <v>1895</v>
      </c>
      <c r="C10509" s="291" t="s">
        <v>1905</v>
      </c>
      <c r="D10509" s="1">
        <v>0</v>
      </c>
      <c r="E10509" s="1">
        <v>15.4</v>
      </c>
    </row>
    <row r="10510" spans="1:5" x14ac:dyDescent="0.25">
      <c r="A10510" t="s">
        <v>1244</v>
      </c>
      <c r="B10510" s="1" t="s">
        <v>1895</v>
      </c>
      <c r="C10510" s="291" t="s">
        <v>1905</v>
      </c>
      <c r="D10510" s="1">
        <v>0</v>
      </c>
      <c r="E10510" s="1">
        <v>16.5</v>
      </c>
    </row>
    <row r="10511" spans="1:5" x14ac:dyDescent="0.25">
      <c r="A10511" t="s">
        <v>1244</v>
      </c>
      <c r="B10511" s="1" t="s">
        <v>1906</v>
      </c>
      <c r="C10511" s="291" t="s">
        <v>1907</v>
      </c>
      <c r="D10511" s="1">
        <v>0</v>
      </c>
      <c r="E10511" s="1">
        <v>9.1999999999999993</v>
      </c>
    </row>
    <row r="10512" spans="1:5" x14ac:dyDescent="0.25">
      <c r="A10512" t="s">
        <v>1244</v>
      </c>
      <c r="B10512" s="1" t="s">
        <v>1906</v>
      </c>
      <c r="C10512" s="291" t="s">
        <v>1908</v>
      </c>
      <c r="D10512" s="1">
        <v>0</v>
      </c>
      <c r="E10512" s="1">
        <v>12.8</v>
      </c>
    </row>
    <row r="10513" spans="1:5" x14ac:dyDescent="0.25">
      <c r="A10513" t="s">
        <v>1244</v>
      </c>
      <c r="B10513" s="1" t="s">
        <v>1906</v>
      </c>
      <c r="C10513" s="291" t="s">
        <v>1908</v>
      </c>
      <c r="D10513" s="1">
        <v>0</v>
      </c>
      <c r="E10513" s="1">
        <v>13.9</v>
      </c>
    </row>
    <row r="10514" spans="1:5" x14ac:dyDescent="0.25">
      <c r="A10514" t="s">
        <v>1244</v>
      </c>
      <c r="B10514" s="1" t="s">
        <v>1906</v>
      </c>
      <c r="C10514" s="291" t="s">
        <v>1909</v>
      </c>
      <c r="D10514" s="1">
        <v>0</v>
      </c>
      <c r="E10514" s="1">
        <v>18.600000000000001</v>
      </c>
    </row>
    <row r="10515" spans="1:5" x14ac:dyDescent="0.25">
      <c r="A10515" t="s">
        <v>1244</v>
      </c>
      <c r="B10515" s="1" t="s">
        <v>1906</v>
      </c>
      <c r="C10515" s="291" t="s">
        <v>1909</v>
      </c>
      <c r="D10515" s="1">
        <v>0</v>
      </c>
      <c r="E10515" s="1">
        <v>20.100000000000001</v>
      </c>
    </row>
    <row r="10516" spans="1:5" x14ac:dyDescent="0.25">
      <c r="A10516" t="s">
        <v>1244</v>
      </c>
      <c r="B10516" s="1" t="s">
        <v>1906</v>
      </c>
      <c r="C10516" s="291" t="s">
        <v>1910</v>
      </c>
      <c r="D10516" s="1">
        <v>0</v>
      </c>
      <c r="E10516" s="1">
        <v>24.5</v>
      </c>
    </row>
    <row r="10517" spans="1:5" x14ac:dyDescent="0.25">
      <c r="A10517" t="s">
        <v>1244</v>
      </c>
      <c r="B10517" s="1" t="s">
        <v>1906</v>
      </c>
      <c r="C10517" s="291" t="s">
        <v>1910</v>
      </c>
      <c r="D10517" s="1">
        <v>0</v>
      </c>
      <c r="E10517" s="1">
        <v>25.6</v>
      </c>
    </row>
    <row r="10518" spans="1:5" x14ac:dyDescent="0.25">
      <c r="A10518" t="s">
        <v>1244</v>
      </c>
      <c r="B10518" s="1" t="s">
        <v>1906</v>
      </c>
      <c r="C10518" s="291" t="s">
        <v>1911</v>
      </c>
      <c r="D10518" s="1">
        <v>0</v>
      </c>
      <c r="E10518" s="1">
        <v>29.8</v>
      </c>
    </row>
    <row r="10519" spans="1:5" x14ac:dyDescent="0.25">
      <c r="A10519" t="s">
        <v>1244</v>
      </c>
      <c r="B10519" s="1" t="s">
        <v>1906</v>
      </c>
      <c r="C10519" s="291" t="s">
        <v>1911</v>
      </c>
      <c r="D10519" s="1">
        <v>0</v>
      </c>
      <c r="E10519" s="1">
        <v>30.1</v>
      </c>
    </row>
    <row r="10520" spans="1:5" x14ac:dyDescent="0.25">
      <c r="A10520" t="s">
        <v>1244</v>
      </c>
      <c r="B10520" s="1" t="s">
        <v>1906</v>
      </c>
      <c r="C10520" s="291" t="s">
        <v>1907</v>
      </c>
      <c r="D10520" s="1">
        <v>0</v>
      </c>
      <c r="E10520" s="1">
        <v>8.1</v>
      </c>
    </row>
    <row r="10521" spans="1:5" x14ac:dyDescent="0.25">
      <c r="A10521" t="s">
        <v>1244</v>
      </c>
      <c r="B10521" s="1" t="s">
        <v>1906</v>
      </c>
      <c r="C10521" s="291" t="s">
        <v>1908</v>
      </c>
      <c r="D10521" s="1">
        <v>0</v>
      </c>
      <c r="E10521" s="1">
        <v>11.2</v>
      </c>
    </row>
    <row r="10522" spans="1:5" x14ac:dyDescent="0.25">
      <c r="A10522" t="s">
        <v>1244</v>
      </c>
      <c r="B10522" s="1" t="s">
        <v>1906</v>
      </c>
      <c r="C10522" s="291" t="s">
        <v>1908</v>
      </c>
      <c r="D10522" s="1">
        <v>0</v>
      </c>
      <c r="E10522" s="1">
        <v>11.6</v>
      </c>
    </row>
    <row r="10523" spans="1:5" x14ac:dyDescent="0.25">
      <c r="A10523" t="s">
        <v>1244</v>
      </c>
      <c r="B10523" s="1" t="s">
        <v>1906</v>
      </c>
      <c r="C10523" s="291" t="s">
        <v>1909</v>
      </c>
      <c r="D10523" s="1">
        <v>0</v>
      </c>
      <c r="E10523" s="1">
        <v>15.8</v>
      </c>
    </row>
    <row r="10524" spans="1:5" x14ac:dyDescent="0.25">
      <c r="A10524" t="s">
        <v>1244</v>
      </c>
      <c r="B10524" s="1" t="s">
        <v>1906</v>
      </c>
      <c r="C10524" s="291" t="s">
        <v>1909</v>
      </c>
      <c r="D10524" s="1">
        <v>0</v>
      </c>
      <c r="E10524" s="1">
        <v>16.399999999999999</v>
      </c>
    </row>
    <row r="10525" spans="1:5" x14ac:dyDescent="0.25">
      <c r="A10525" t="s">
        <v>1244</v>
      </c>
      <c r="B10525" s="1" t="s">
        <v>1906</v>
      </c>
      <c r="C10525" s="291" t="s">
        <v>1910</v>
      </c>
      <c r="D10525" s="1">
        <v>0</v>
      </c>
      <c r="E10525" s="1">
        <v>20.399999999999999</v>
      </c>
    </row>
    <row r="10526" spans="1:5" x14ac:dyDescent="0.25">
      <c r="A10526" t="s">
        <v>1244</v>
      </c>
      <c r="B10526" s="1" t="s">
        <v>1906</v>
      </c>
      <c r="C10526" s="291" t="s">
        <v>1910</v>
      </c>
      <c r="D10526" s="1">
        <v>0</v>
      </c>
      <c r="E10526" s="1">
        <v>20.3</v>
      </c>
    </row>
    <row r="10527" spans="1:5" x14ac:dyDescent="0.25">
      <c r="A10527" t="s">
        <v>1244</v>
      </c>
      <c r="B10527" s="1" t="s">
        <v>1906</v>
      </c>
      <c r="C10527" s="291" t="s">
        <v>1911</v>
      </c>
      <c r="D10527" s="1">
        <v>0</v>
      </c>
      <c r="E10527" s="1">
        <v>25.8</v>
      </c>
    </row>
    <row r="10528" spans="1:5" x14ac:dyDescent="0.25">
      <c r="A10528" t="s">
        <v>1244</v>
      </c>
      <c r="B10528" s="1" t="s">
        <v>1906</v>
      </c>
      <c r="C10528" s="291" t="s">
        <v>1911</v>
      </c>
      <c r="D10528" s="1">
        <v>0</v>
      </c>
      <c r="E10528" s="1">
        <v>24.6</v>
      </c>
    </row>
    <row r="10529" spans="1:5" x14ac:dyDescent="0.25">
      <c r="A10529" t="s">
        <v>1244</v>
      </c>
      <c r="B10529" s="1" t="s">
        <v>1906</v>
      </c>
      <c r="C10529" s="291" t="s">
        <v>1912</v>
      </c>
      <c r="D10529" s="1">
        <v>0</v>
      </c>
      <c r="E10529" s="1">
        <v>4.9000000000000004</v>
      </c>
    </row>
    <row r="10530" spans="1:5" x14ac:dyDescent="0.25">
      <c r="A10530" t="s">
        <v>1244</v>
      </c>
      <c r="B10530" s="1" t="s">
        <v>1906</v>
      </c>
      <c r="C10530" s="291" t="s">
        <v>1913</v>
      </c>
      <c r="D10530" s="1">
        <v>0</v>
      </c>
      <c r="E10530" s="1">
        <v>5</v>
      </c>
    </row>
    <row r="10531" spans="1:5" x14ac:dyDescent="0.25">
      <c r="A10531" t="s">
        <v>1244</v>
      </c>
      <c r="B10531" s="1" t="s">
        <v>1906</v>
      </c>
      <c r="C10531" s="291" t="s">
        <v>1913</v>
      </c>
      <c r="D10531" s="1">
        <v>0</v>
      </c>
      <c r="E10531" s="1">
        <v>7.2</v>
      </c>
    </row>
    <row r="10532" spans="1:5" x14ac:dyDescent="0.25">
      <c r="A10532" t="s">
        <v>1244</v>
      </c>
      <c r="B10532" s="1" t="s">
        <v>1906</v>
      </c>
      <c r="C10532" s="291" t="s">
        <v>1914</v>
      </c>
      <c r="D10532" s="1">
        <v>0</v>
      </c>
      <c r="E10532" s="1">
        <v>8.3000000000000007</v>
      </c>
    </row>
    <row r="10533" spans="1:5" x14ac:dyDescent="0.25">
      <c r="A10533" t="s">
        <v>1244</v>
      </c>
      <c r="B10533" s="1" t="s">
        <v>1906</v>
      </c>
      <c r="C10533" s="291" t="s">
        <v>1914</v>
      </c>
      <c r="D10533" s="1">
        <v>0</v>
      </c>
      <c r="E10533" s="1">
        <v>11.7</v>
      </c>
    </row>
    <row r="10534" spans="1:5" x14ac:dyDescent="0.25">
      <c r="A10534" t="s">
        <v>1244</v>
      </c>
      <c r="B10534" s="1" t="s">
        <v>1906</v>
      </c>
      <c r="C10534" s="291" t="s">
        <v>1915</v>
      </c>
      <c r="D10534" s="1">
        <v>0</v>
      </c>
      <c r="E10534" s="1">
        <v>13.1</v>
      </c>
    </row>
    <row r="10535" spans="1:5" x14ac:dyDescent="0.25">
      <c r="A10535" t="s">
        <v>1244</v>
      </c>
      <c r="B10535" s="1" t="s">
        <v>1906</v>
      </c>
      <c r="C10535" s="291" t="s">
        <v>1915</v>
      </c>
      <c r="D10535" s="1">
        <v>0</v>
      </c>
      <c r="E10535" s="1">
        <v>17</v>
      </c>
    </row>
    <row r="10536" spans="1:5" x14ac:dyDescent="0.25">
      <c r="A10536" t="s">
        <v>1244</v>
      </c>
      <c r="B10536" s="1" t="s">
        <v>1906</v>
      </c>
      <c r="C10536" s="291" t="s">
        <v>1916</v>
      </c>
      <c r="D10536" s="1">
        <v>0</v>
      </c>
      <c r="E10536" s="1">
        <v>19</v>
      </c>
    </row>
    <row r="10537" spans="1:5" x14ac:dyDescent="0.25">
      <c r="A10537" t="s">
        <v>1244</v>
      </c>
      <c r="B10537" s="1" t="s">
        <v>1906</v>
      </c>
      <c r="C10537" s="291" t="s">
        <v>1916</v>
      </c>
      <c r="D10537" s="1">
        <v>0</v>
      </c>
      <c r="E10537" s="1">
        <v>21.6</v>
      </c>
    </row>
    <row r="10538" spans="1:5" x14ac:dyDescent="0.25">
      <c r="A10538" t="s">
        <v>1244</v>
      </c>
      <c r="B10538" s="1" t="s">
        <v>1906</v>
      </c>
      <c r="C10538" s="291" t="s">
        <v>1912</v>
      </c>
      <c r="D10538" s="1">
        <v>0</v>
      </c>
      <c r="E10538" s="1">
        <v>4.2</v>
      </c>
    </row>
    <row r="10539" spans="1:5" x14ac:dyDescent="0.25">
      <c r="A10539" t="s">
        <v>1244</v>
      </c>
      <c r="B10539" s="1" t="s">
        <v>1906</v>
      </c>
      <c r="C10539" s="291" t="s">
        <v>1913</v>
      </c>
      <c r="D10539" s="1">
        <v>0</v>
      </c>
      <c r="E10539" s="1">
        <v>4.7</v>
      </c>
    </row>
    <row r="10540" spans="1:5" x14ac:dyDescent="0.25">
      <c r="A10540" t="s">
        <v>1244</v>
      </c>
      <c r="B10540" s="1" t="s">
        <v>1906</v>
      </c>
      <c r="C10540" s="291" t="s">
        <v>1913</v>
      </c>
      <c r="D10540" s="1">
        <v>0</v>
      </c>
      <c r="E10540" s="1">
        <v>6.5</v>
      </c>
    </row>
    <row r="10541" spans="1:5" x14ac:dyDescent="0.25">
      <c r="A10541" t="s">
        <v>1244</v>
      </c>
      <c r="B10541" s="1" t="s">
        <v>1906</v>
      </c>
      <c r="C10541" s="291" t="s">
        <v>1914</v>
      </c>
      <c r="D10541" s="1">
        <v>0</v>
      </c>
      <c r="E10541" s="1">
        <v>7.8</v>
      </c>
    </row>
    <row r="10542" spans="1:5" x14ac:dyDescent="0.25">
      <c r="A10542" t="s">
        <v>1244</v>
      </c>
      <c r="B10542" s="1" t="s">
        <v>1906</v>
      </c>
      <c r="C10542" s="291" t="s">
        <v>1914</v>
      </c>
      <c r="D10542" s="1">
        <v>0</v>
      </c>
      <c r="E10542" s="1">
        <v>10.5</v>
      </c>
    </row>
    <row r="10543" spans="1:5" x14ac:dyDescent="0.25">
      <c r="A10543" t="s">
        <v>1244</v>
      </c>
      <c r="B10543" s="1" t="s">
        <v>1906</v>
      </c>
      <c r="C10543" s="291" t="s">
        <v>1915</v>
      </c>
      <c r="D10543" s="1">
        <v>0</v>
      </c>
      <c r="E10543" s="1">
        <v>12.4</v>
      </c>
    </row>
    <row r="10544" spans="1:5" x14ac:dyDescent="0.25">
      <c r="A10544" t="s">
        <v>1244</v>
      </c>
      <c r="B10544" s="1" t="s">
        <v>1906</v>
      </c>
      <c r="C10544" s="291" t="s">
        <v>1915</v>
      </c>
      <c r="D10544" s="1">
        <v>0</v>
      </c>
      <c r="E10544" s="1">
        <v>14.9</v>
      </c>
    </row>
    <row r="10545" spans="1:5" x14ac:dyDescent="0.25">
      <c r="A10545" t="s">
        <v>1244</v>
      </c>
      <c r="B10545" s="1" t="s">
        <v>1906</v>
      </c>
      <c r="C10545" s="291" t="s">
        <v>1916</v>
      </c>
      <c r="D10545" s="1">
        <v>0</v>
      </c>
      <c r="E10545" s="1">
        <v>17.5</v>
      </c>
    </row>
    <row r="10546" spans="1:5" x14ac:dyDescent="0.25">
      <c r="A10546" t="s">
        <v>1244</v>
      </c>
      <c r="B10546" s="1" t="s">
        <v>1906</v>
      </c>
      <c r="C10546" s="291" t="s">
        <v>1916</v>
      </c>
      <c r="D10546" s="1">
        <v>0</v>
      </c>
      <c r="E10546" s="1">
        <v>19.3</v>
      </c>
    </row>
    <row r="10547" spans="1:5" x14ac:dyDescent="0.25">
      <c r="A10547" t="s">
        <v>1244</v>
      </c>
      <c r="B10547" s="1" t="s">
        <v>1917</v>
      </c>
      <c r="C10547" s="291" t="s">
        <v>1918</v>
      </c>
      <c r="D10547" s="1">
        <v>0</v>
      </c>
      <c r="E10547" s="1">
        <v>8.1999999999999993</v>
      </c>
    </row>
    <row r="10548" spans="1:5" x14ac:dyDescent="0.25">
      <c r="A10548" t="s">
        <v>1244</v>
      </c>
      <c r="B10548" s="1" t="s">
        <v>1917</v>
      </c>
      <c r="C10548" s="291" t="s">
        <v>1919</v>
      </c>
      <c r="D10548" s="1">
        <v>0</v>
      </c>
      <c r="E10548" s="1">
        <v>14.7</v>
      </c>
    </row>
    <row r="10549" spans="1:5" x14ac:dyDescent="0.25">
      <c r="A10549" t="s">
        <v>1244</v>
      </c>
      <c r="B10549" s="1" t="s">
        <v>1917</v>
      </c>
      <c r="C10549" s="291" t="s">
        <v>1920</v>
      </c>
      <c r="D10549" s="1">
        <v>0</v>
      </c>
      <c r="E10549" s="1">
        <v>24.2</v>
      </c>
    </row>
    <row r="10550" spans="1:5" x14ac:dyDescent="0.25">
      <c r="A10550" t="s">
        <v>1244</v>
      </c>
      <c r="B10550" s="1" t="s">
        <v>1917</v>
      </c>
      <c r="C10550" s="291" t="s">
        <v>1921</v>
      </c>
      <c r="D10550" s="1">
        <v>0</v>
      </c>
      <c r="E10550" s="1">
        <v>36.1</v>
      </c>
    </row>
    <row r="10551" spans="1:5" x14ac:dyDescent="0.25">
      <c r="A10551" t="s">
        <v>1244</v>
      </c>
      <c r="B10551" s="1" t="s">
        <v>1917</v>
      </c>
      <c r="C10551" s="291" t="s">
        <v>1922</v>
      </c>
      <c r="D10551" s="1">
        <v>0</v>
      </c>
      <c r="E10551" s="1">
        <v>59.7</v>
      </c>
    </row>
    <row r="10552" spans="1:5" x14ac:dyDescent="0.25">
      <c r="A10552" t="s">
        <v>1244</v>
      </c>
      <c r="B10552" s="1" t="s">
        <v>1917</v>
      </c>
      <c r="C10552" s="291" t="s">
        <v>1923</v>
      </c>
      <c r="D10552" s="1">
        <v>0</v>
      </c>
      <c r="E10552" s="1">
        <v>8.8000000000000007</v>
      </c>
    </row>
    <row r="10553" spans="1:5" x14ac:dyDescent="0.25">
      <c r="A10553" t="s">
        <v>1244</v>
      </c>
      <c r="B10553" s="1" t="s">
        <v>1917</v>
      </c>
      <c r="C10553" s="291" t="s">
        <v>1924</v>
      </c>
      <c r="D10553" s="1">
        <v>0</v>
      </c>
      <c r="E10553" s="1">
        <v>14.9</v>
      </c>
    </row>
    <row r="10554" spans="1:5" x14ac:dyDescent="0.25">
      <c r="A10554" t="s">
        <v>1244</v>
      </c>
      <c r="B10554" s="1" t="s">
        <v>1917</v>
      </c>
      <c r="C10554" s="291" t="s">
        <v>1925</v>
      </c>
      <c r="D10554" s="1">
        <v>0</v>
      </c>
      <c r="E10554" s="1">
        <v>21.9</v>
      </c>
    </row>
    <row r="10555" spans="1:5" x14ac:dyDescent="0.25">
      <c r="A10555" t="s">
        <v>1244</v>
      </c>
      <c r="B10555" s="1" t="s">
        <v>1917</v>
      </c>
      <c r="C10555" s="291" t="s">
        <v>1926</v>
      </c>
      <c r="D10555" s="1">
        <v>0</v>
      </c>
      <c r="E10555" s="1">
        <v>31.8</v>
      </c>
    </row>
    <row r="10556" spans="1:5" x14ac:dyDescent="0.25">
      <c r="A10556" t="s">
        <v>1244</v>
      </c>
      <c r="B10556" s="1" t="s">
        <v>1917</v>
      </c>
      <c r="C10556" s="291" t="s">
        <v>1927</v>
      </c>
      <c r="D10556" s="1">
        <v>0</v>
      </c>
      <c r="E10556" s="1">
        <v>43.9</v>
      </c>
    </row>
    <row r="10557" spans="1:5" x14ac:dyDescent="0.25">
      <c r="A10557" t="s">
        <v>1244</v>
      </c>
      <c r="B10557" s="1" t="s">
        <v>1928</v>
      </c>
      <c r="C10557" s="291" t="s">
        <v>1929</v>
      </c>
      <c r="D10557" s="1">
        <v>0</v>
      </c>
      <c r="E10557" s="1">
        <v>13.2</v>
      </c>
    </row>
    <row r="10558" spans="1:5" x14ac:dyDescent="0.25">
      <c r="A10558" t="s">
        <v>1244</v>
      </c>
      <c r="B10558" s="1" t="s">
        <v>1928</v>
      </c>
      <c r="C10558" s="291" t="s">
        <v>1929</v>
      </c>
      <c r="D10558" s="1">
        <v>0</v>
      </c>
      <c r="E10558" s="1">
        <v>12</v>
      </c>
    </row>
    <row r="10559" spans="1:5" x14ac:dyDescent="0.25">
      <c r="A10559" t="s">
        <v>1244</v>
      </c>
      <c r="B10559" s="1" t="s">
        <v>1928</v>
      </c>
      <c r="C10559" s="291" t="s">
        <v>1929</v>
      </c>
      <c r="D10559" s="1">
        <v>0</v>
      </c>
      <c r="E10559" s="1">
        <v>12.1</v>
      </c>
    </row>
    <row r="10560" spans="1:5" x14ac:dyDescent="0.25">
      <c r="A10560" t="s">
        <v>1244</v>
      </c>
      <c r="B10560" s="1" t="s">
        <v>1928</v>
      </c>
      <c r="C10560" s="291" t="s">
        <v>1929</v>
      </c>
      <c r="D10560" s="1">
        <v>0</v>
      </c>
      <c r="E10560" s="1">
        <v>12.6</v>
      </c>
    </row>
    <row r="10561" spans="1:5" x14ac:dyDescent="0.25">
      <c r="A10561" t="s">
        <v>1244</v>
      </c>
      <c r="B10561" s="1" t="s">
        <v>1928</v>
      </c>
      <c r="C10561" s="291" t="s">
        <v>1930</v>
      </c>
      <c r="D10561" s="1">
        <v>0</v>
      </c>
      <c r="E10561" s="1">
        <v>14.8</v>
      </c>
    </row>
    <row r="10562" spans="1:5" x14ac:dyDescent="0.25">
      <c r="A10562" t="s">
        <v>1244</v>
      </c>
      <c r="B10562" s="1" t="s">
        <v>1928</v>
      </c>
      <c r="C10562" s="291" t="s">
        <v>1930</v>
      </c>
      <c r="D10562" s="1">
        <v>0</v>
      </c>
      <c r="E10562" s="1">
        <v>13.2</v>
      </c>
    </row>
    <row r="10563" spans="1:5" x14ac:dyDescent="0.25">
      <c r="A10563" t="s">
        <v>1244</v>
      </c>
      <c r="B10563" s="1" t="s">
        <v>1928</v>
      </c>
      <c r="C10563" s="291" t="s">
        <v>1930</v>
      </c>
      <c r="D10563" s="1">
        <v>0</v>
      </c>
      <c r="E10563" s="1">
        <v>14.7</v>
      </c>
    </row>
    <row r="10564" spans="1:5" x14ac:dyDescent="0.25">
      <c r="A10564" t="s">
        <v>1244</v>
      </c>
      <c r="B10564" s="1" t="s">
        <v>1928</v>
      </c>
      <c r="C10564" s="291" t="s">
        <v>1931</v>
      </c>
      <c r="D10564" s="1">
        <v>0</v>
      </c>
      <c r="E10564" s="1">
        <v>26</v>
      </c>
    </row>
    <row r="10565" spans="1:5" x14ac:dyDescent="0.25">
      <c r="A10565" t="s">
        <v>1244</v>
      </c>
      <c r="B10565" s="1" t="s">
        <v>1928</v>
      </c>
      <c r="C10565" s="291" t="s">
        <v>1931</v>
      </c>
      <c r="D10565" s="1">
        <v>0</v>
      </c>
      <c r="E10565" s="1">
        <v>24.5</v>
      </c>
    </row>
    <row r="10566" spans="1:5" x14ac:dyDescent="0.25">
      <c r="A10566" t="s">
        <v>1244</v>
      </c>
      <c r="B10566" s="1" t="s">
        <v>1928</v>
      </c>
      <c r="C10566" s="291" t="s">
        <v>1931</v>
      </c>
      <c r="D10566" s="1">
        <v>0</v>
      </c>
      <c r="E10566" s="1">
        <v>23.9</v>
      </c>
    </row>
    <row r="10567" spans="1:5" x14ac:dyDescent="0.25">
      <c r="A10567" t="s">
        <v>1244</v>
      </c>
      <c r="B10567" s="1" t="s">
        <v>1928</v>
      </c>
      <c r="C10567" s="291" t="s">
        <v>1931</v>
      </c>
      <c r="D10567" s="1">
        <v>0</v>
      </c>
      <c r="E10567" s="1">
        <v>20.5</v>
      </c>
    </row>
    <row r="10568" spans="1:5" x14ac:dyDescent="0.25">
      <c r="A10568" t="s">
        <v>1244</v>
      </c>
      <c r="B10568" s="1" t="s">
        <v>1928</v>
      </c>
      <c r="C10568" s="291" t="s">
        <v>1932</v>
      </c>
      <c r="D10568" s="1">
        <v>0</v>
      </c>
      <c r="E10568" s="1">
        <v>31.6</v>
      </c>
    </row>
    <row r="10569" spans="1:5" x14ac:dyDescent="0.25">
      <c r="A10569" t="s">
        <v>1244</v>
      </c>
      <c r="B10569" s="1" t="s">
        <v>1928</v>
      </c>
      <c r="C10569" s="291" t="s">
        <v>1932</v>
      </c>
      <c r="D10569" s="1">
        <v>0</v>
      </c>
      <c r="E10569" s="1">
        <v>37.5</v>
      </c>
    </row>
    <row r="10570" spans="1:5" x14ac:dyDescent="0.25">
      <c r="A10570" t="s">
        <v>1244</v>
      </c>
      <c r="B10570" s="1" t="s">
        <v>1928</v>
      </c>
      <c r="C10570" s="291" t="s">
        <v>1932</v>
      </c>
      <c r="D10570" s="1">
        <v>0</v>
      </c>
      <c r="E10570" s="1">
        <v>35.200000000000003</v>
      </c>
    </row>
    <row r="10571" spans="1:5" x14ac:dyDescent="0.25">
      <c r="A10571" t="s">
        <v>1244</v>
      </c>
      <c r="B10571" s="1" t="s">
        <v>1928</v>
      </c>
      <c r="C10571" s="291" t="s">
        <v>1932</v>
      </c>
      <c r="D10571" s="1">
        <v>0</v>
      </c>
      <c r="E10571" s="1">
        <v>34.299999999999997</v>
      </c>
    </row>
    <row r="10572" spans="1:5" x14ac:dyDescent="0.25">
      <c r="A10572" t="s">
        <v>1244</v>
      </c>
      <c r="B10572" s="1" t="s">
        <v>1928</v>
      </c>
      <c r="C10572" s="291" t="s">
        <v>1933</v>
      </c>
      <c r="D10572" s="1">
        <v>0</v>
      </c>
      <c r="E10572" s="1">
        <v>50.8</v>
      </c>
    </row>
    <row r="10573" spans="1:5" x14ac:dyDescent="0.25">
      <c r="A10573" t="s">
        <v>1244</v>
      </c>
      <c r="B10573" s="1" t="s">
        <v>1928</v>
      </c>
      <c r="C10573" s="291" t="s">
        <v>1933</v>
      </c>
      <c r="D10573" s="1">
        <v>0</v>
      </c>
      <c r="E10573" s="1">
        <v>63.9</v>
      </c>
    </row>
    <row r="10574" spans="1:5" x14ac:dyDescent="0.25">
      <c r="A10574" t="s">
        <v>1244</v>
      </c>
      <c r="B10574" s="1" t="s">
        <v>1928</v>
      </c>
      <c r="C10574" s="291" t="s">
        <v>1933</v>
      </c>
      <c r="D10574" s="1">
        <v>0</v>
      </c>
      <c r="E10574" s="1">
        <v>66.599999999999994</v>
      </c>
    </row>
    <row r="10575" spans="1:5" x14ac:dyDescent="0.25">
      <c r="A10575" t="s">
        <v>1244</v>
      </c>
      <c r="B10575" s="1" t="s">
        <v>1928</v>
      </c>
      <c r="C10575" s="291" t="s">
        <v>1933</v>
      </c>
      <c r="D10575" s="1">
        <v>0</v>
      </c>
      <c r="E10575" s="1">
        <v>65.5</v>
      </c>
    </row>
    <row r="10576" spans="1:5" x14ac:dyDescent="0.25">
      <c r="A10576" t="s">
        <v>1244</v>
      </c>
      <c r="B10576" s="1" t="s">
        <v>1934</v>
      </c>
      <c r="C10576" s="291" t="s">
        <v>1935</v>
      </c>
      <c r="D10576" s="1">
        <v>0</v>
      </c>
      <c r="E10576" s="1">
        <v>8.3000000000000007</v>
      </c>
    </row>
    <row r="10577" spans="1:5" x14ac:dyDescent="0.25">
      <c r="A10577" t="s">
        <v>1244</v>
      </c>
      <c r="B10577" s="1" t="s">
        <v>1934</v>
      </c>
      <c r="C10577" s="291" t="s">
        <v>1936</v>
      </c>
      <c r="D10577" s="1">
        <v>0</v>
      </c>
      <c r="E10577" s="1">
        <v>8.1999999999999993</v>
      </c>
    </row>
    <row r="10578" spans="1:5" x14ac:dyDescent="0.25">
      <c r="A10578" t="s">
        <v>1244</v>
      </c>
      <c r="B10578" s="1" t="s">
        <v>1934</v>
      </c>
      <c r="C10578" s="291" t="s">
        <v>1937</v>
      </c>
      <c r="D10578" s="1">
        <v>0</v>
      </c>
      <c r="E10578" s="1">
        <v>12.1</v>
      </c>
    </row>
    <row r="10579" spans="1:5" x14ac:dyDescent="0.25">
      <c r="A10579" t="s">
        <v>1244</v>
      </c>
      <c r="B10579" s="1" t="s">
        <v>1934</v>
      </c>
      <c r="C10579" s="291" t="s">
        <v>1938</v>
      </c>
      <c r="D10579" s="1">
        <v>0</v>
      </c>
      <c r="E10579" s="1">
        <v>12.4</v>
      </c>
    </row>
    <row r="10580" spans="1:5" x14ac:dyDescent="0.25">
      <c r="A10580" t="s">
        <v>1244</v>
      </c>
      <c r="B10580" s="1" t="s">
        <v>1934</v>
      </c>
      <c r="C10580" s="291" t="s">
        <v>1937</v>
      </c>
      <c r="D10580" s="1">
        <v>0</v>
      </c>
      <c r="E10580" s="1">
        <v>11.1</v>
      </c>
    </row>
    <row r="10581" spans="1:5" x14ac:dyDescent="0.25">
      <c r="A10581" t="s">
        <v>1244</v>
      </c>
      <c r="B10581" s="1" t="s">
        <v>1934</v>
      </c>
      <c r="C10581" s="291" t="s">
        <v>1938</v>
      </c>
      <c r="D10581" s="1">
        <v>0</v>
      </c>
      <c r="E10581" s="1">
        <v>11.2</v>
      </c>
    </row>
    <row r="10582" spans="1:5" x14ac:dyDescent="0.25">
      <c r="A10582" t="s">
        <v>1244</v>
      </c>
      <c r="B10582" s="1" t="s">
        <v>1934</v>
      </c>
      <c r="C10582" s="291" t="s">
        <v>1939</v>
      </c>
      <c r="D10582" s="1">
        <v>0</v>
      </c>
      <c r="E10582" s="1">
        <v>12.5</v>
      </c>
    </row>
    <row r="10583" spans="1:5" x14ac:dyDescent="0.25">
      <c r="A10583" t="s">
        <v>1244</v>
      </c>
      <c r="B10583" s="1" t="s">
        <v>1934</v>
      </c>
      <c r="C10583" s="291" t="s">
        <v>1940</v>
      </c>
      <c r="D10583" s="1">
        <v>0</v>
      </c>
      <c r="E10583" s="1">
        <v>19.7</v>
      </c>
    </row>
    <row r="10584" spans="1:5" x14ac:dyDescent="0.25">
      <c r="A10584" t="s">
        <v>1244</v>
      </c>
      <c r="B10584" s="1" t="s">
        <v>1934</v>
      </c>
      <c r="C10584" s="291" t="s">
        <v>1941</v>
      </c>
      <c r="D10584" s="1">
        <v>0</v>
      </c>
      <c r="E10584" s="1">
        <v>19.7</v>
      </c>
    </row>
    <row r="10585" spans="1:5" x14ac:dyDescent="0.25">
      <c r="A10585" t="s">
        <v>1244</v>
      </c>
      <c r="B10585" s="1" t="s">
        <v>1934</v>
      </c>
      <c r="C10585" s="291" t="s">
        <v>1940</v>
      </c>
      <c r="D10585" s="1">
        <v>0</v>
      </c>
      <c r="E10585" s="1">
        <v>18</v>
      </c>
    </row>
    <row r="10586" spans="1:5" x14ac:dyDescent="0.25">
      <c r="A10586" t="s">
        <v>1244</v>
      </c>
      <c r="B10586" s="1" t="s">
        <v>1934</v>
      </c>
      <c r="C10586" s="291" t="s">
        <v>1941</v>
      </c>
      <c r="D10586" s="1">
        <v>0</v>
      </c>
      <c r="E10586" s="1">
        <v>17.8</v>
      </c>
    </row>
    <row r="10587" spans="1:5" x14ac:dyDescent="0.25">
      <c r="A10587" t="s">
        <v>1244</v>
      </c>
      <c r="B10587" s="1" t="s">
        <v>1934</v>
      </c>
      <c r="C10587" s="291" t="s">
        <v>1942</v>
      </c>
      <c r="D10587" s="1">
        <v>0</v>
      </c>
      <c r="E10587" s="1">
        <v>18.399999999999999</v>
      </c>
    </row>
    <row r="10588" spans="1:5" x14ac:dyDescent="0.25">
      <c r="A10588" t="s">
        <v>1244</v>
      </c>
      <c r="B10588" s="1" t="s">
        <v>1934</v>
      </c>
      <c r="C10588" s="291" t="s">
        <v>1943</v>
      </c>
      <c r="D10588" s="1">
        <v>0</v>
      </c>
      <c r="E10588" s="1">
        <v>30.9</v>
      </c>
    </row>
    <row r="10589" spans="1:5" x14ac:dyDescent="0.25">
      <c r="A10589" t="s">
        <v>1244</v>
      </c>
      <c r="B10589" s="1" t="s">
        <v>1934</v>
      </c>
      <c r="C10589" s="291" t="s">
        <v>1943</v>
      </c>
      <c r="D10589" s="1">
        <v>0</v>
      </c>
      <c r="E10589" s="1">
        <v>28.1</v>
      </c>
    </row>
    <row r="10590" spans="1:5" x14ac:dyDescent="0.25">
      <c r="A10590" t="s">
        <v>1244</v>
      </c>
      <c r="B10590" s="1" t="s">
        <v>1934</v>
      </c>
      <c r="C10590" s="291" t="s">
        <v>1944</v>
      </c>
      <c r="D10590" s="1">
        <v>0</v>
      </c>
      <c r="E10590" s="1">
        <v>27.1</v>
      </c>
    </row>
    <row r="10591" spans="1:5" x14ac:dyDescent="0.25">
      <c r="A10591" t="s">
        <v>1244</v>
      </c>
      <c r="B10591" s="1" t="s">
        <v>1934</v>
      </c>
      <c r="C10591" s="291" t="s">
        <v>1945</v>
      </c>
      <c r="D10591" s="1">
        <v>0</v>
      </c>
      <c r="E10591" s="1">
        <v>39.6</v>
      </c>
    </row>
    <row r="10592" spans="1:5" x14ac:dyDescent="0.25">
      <c r="A10592" t="s">
        <v>1244</v>
      </c>
      <c r="B10592" s="1" t="s">
        <v>1934</v>
      </c>
      <c r="C10592" s="291" t="s">
        <v>1945</v>
      </c>
      <c r="D10592" s="1">
        <v>0</v>
      </c>
      <c r="E10592" s="1">
        <v>36.5</v>
      </c>
    </row>
    <row r="10593" spans="1:5" x14ac:dyDescent="0.25">
      <c r="A10593" t="s">
        <v>1244</v>
      </c>
      <c r="B10593" s="1" t="s">
        <v>1934</v>
      </c>
      <c r="C10593" s="291" t="s">
        <v>1935</v>
      </c>
      <c r="D10593" s="1">
        <v>0</v>
      </c>
      <c r="E10593" s="1">
        <v>7.9</v>
      </c>
    </row>
    <row r="10594" spans="1:5" x14ac:dyDescent="0.25">
      <c r="A10594" t="s">
        <v>1244</v>
      </c>
      <c r="B10594" s="1" t="s">
        <v>1934</v>
      </c>
      <c r="C10594" s="291" t="s">
        <v>1936</v>
      </c>
      <c r="D10594" s="1">
        <v>0</v>
      </c>
      <c r="E10594" s="1">
        <v>7.8</v>
      </c>
    </row>
    <row r="10595" spans="1:5" x14ac:dyDescent="0.25">
      <c r="A10595" t="s">
        <v>1244</v>
      </c>
      <c r="B10595" s="1" t="s">
        <v>1934</v>
      </c>
      <c r="C10595" s="291" t="s">
        <v>1937</v>
      </c>
      <c r="D10595" s="1">
        <v>0</v>
      </c>
      <c r="E10595" s="1">
        <v>11.4</v>
      </c>
    </row>
    <row r="10596" spans="1:5" x14ac:dyDescent="0.25">
      <c r="A10596" t="s">
        <v>1244</v>
      </c>
      <c r="B10596" s="1" t="s">
        <v>1934</v>
      </c>
      <c r="C10596" s="291" t="s">
        <v>1938</v>
      </c>
      <c r="D10596" s="1">
        <v>0</v>
      </c>
      <c r="E10596" s="1">
        <v>11.4</v>
      </c>
    </row>
    <row r="10597" spans="1:5" x14ac:dyDescent="0.25">
      <c r="A10597" t="s">
        <v>1244</v>
      </c>
      <c r="B10597" s="1" t="s">
        <v>1934</v>
      </c>
      <c r="C10597" s="291" t="s">
        <v>1940</v>
      </c>
      <c r="D10597" s="1">
        <v>0</v>
      </c>
      <c r="E10597" s="1">
        <v>18.399999999999999</v>
      </c>
    </row>
    <row r="10598" spans="1:5" x14ac:dyDescent="0.25">
      <c r="A10598" t="s">
        <v>1244</v>
      </c>
      <c r="B10598" s="1" t="s">
        <v>1934</v>
      </c>
      <c r="C10598" s="291" t="s">
        <v>1941</v>
      </c>
      <c r="D10598" s="1">
        <v>0</v>
      </c>
      <c r="E10598" s="1">
        <v>18</v>
      </c>
    </row>
    <row r="10599" spans="1:5" x14ac:dyDescent="0.25">
      <c r="A10599" t="s">
        <v>1244</v>
      </c>
      <c r="B10599" s="1" t="s">
        <v>1934</v>
      </c>
      <c r="C10599" s="291" t="s">
        <v>1943</v>
      </c>
      <c r="D10599" s="1">
        <v>0</v>
      </c>
      <c r="E10599" s="1">
        <v>27.4</v>
      </c>
    </row>
    <row r="10600" spans="1:5" x14ac:dyDescent="0.25">
      <c r="A10600" t="s">
        <v>1244</v>
      </c>
      <c r="B10600" s="1" t="s">
        <v>1934</v>
      </c>
      <c r="C10600" s="291" t="s">
        <v>1945</v>
      </c>
      <c r="D10600" s="1">
        <v>0</v>
      </c>
      <c r="E10600" s="1">
        <v>39.6</v>
      </c>
    </row>
    <row r="10601" spans="1:5" x14ac:dyDescent="0.25">
      <c r="A10601" t="s">
        <v>1244</v>
      </c>
      <c r="B10601" s="1" t="s">
        <v>1934</v>
      </c>
      <c r="C10601" s="291" t="s">
        <v>1937</v>
      </c>
      <c r="D10601" s="1">
        <v>0</v>
      </c>
      <c r="E10601" s="1">
        <v>10.8</v>
      </c>
    </row>
    <row r="10602" spans="1:5" x14ac:dyDescent="0.25">
      <c r="A10602" t="s">
        <v>1244</v>
      </c>
      <c r="B10602" s="1" t="s">
        <v>1934</v>
      </c>
      <c r="C10602" s="291" t="s">
        <v>1938</v>
      </c>
      <c r="D10602" s="1">
        <v>0</v>
      </c>
      <c r="E10602" s="1">
        <v>10.8</v>
      </c>
    </row>
    <row r="10603" spans="1:5" x14ac:dyDescent="0.25">
      <c r="A10603" t="s">
        <v>1244</v>
      </c>
      <c r="B10603" s="1" t="s">
        <v>1934</v>
      </c>
      <c r="C10603" s="291" t="s">
        <v>1940</v>
      </c>
      <c r="D10603" s="1">
        <v>0</v>
      </c>
      <c r="E10603" s="1">
        <v>16.899999999999999</v>
      </c>
    </row>
    <row r="10604" spans="1:5" x14ac:dyDescent="0.25">
      <c r="A10604" t="s">
        <v>1244</v>
      </c>
      <c r="B10604" s="1" t="s">
        <v>1934</v>
      </c>
      <c r="C10604" s="291" t="s">
        <v>1941</v>
      </c>
      <c r="D10604" s="1">
        <v>0</v>
      </c>
      <c r="E10604" s="1">
        <v>16.899999999999999</v>
      </c>
    </row>
    <row r="10605" spans="1:5" x14ac:dyDescent="0.25">
      <c r="A10605" t="s">
        <v>1244</v>
      </c>
      <c r="B10605" s="1" t="s">
        <v>1934</v>
      </c>
      <c r="C10605" s="291" t="s">
        <v>1943</v>
      </c>
      <c r="D10605" s="1">
        <v>0</v>
      </c>
      <c r="E10605" s="1">
        <v>25.6</v>
      </c>
    </row>
    <row r="10606" spans="1:5" x14ac:dyDescent="0.25">
      <c r="A10606" t="s">
        <v>1244</v>
      </c>
      <c r="B10606" s="1" t="s">
        <v>1934</v>
      </c>
      <c r="C10606" s="291" t="s">
        <v>1945</v>
      </c>
      <c r="D10606" s="1">
        <v>0</v>
      </c>
      <c r="E10606" s="1">
        <v>35.1</v>
      </c>
    </row>
    <row r="10607" spans="1:5" x14ac:dyDescent="0.25">
      <c r="A10607" t="s">
        <v>1244</v>
      </c>
      <c r="B10607" s="1" t="s">
        <v>1934</v>
      </c>
      <c r="C10607" s="291" t="s">
        <v>1946</v>
      </c>
      <c r="D10607" s="1">
        <v>0</v>
      </c>
      <c r="E10607" s="1">
        <v>56</v>
      </c>
    </row>
    <row r="10608" spans="1:5" x14ac:dyDescent="0.25">
      <c r="A10608" t="s">
        <v>1244</v>
      </c>
      <c r="B10608" s="1" t="s">
        <v>1934</v>
      </c>
      <c r="C10608" s="291" t="s">
        <v>1947</v>
      </c>
      <c r="D10608" s="1">
        <v>0</v>
      </c>
      <c r="E10608" s="1">
        <v>42.5</v>
      </c>
    </row>
    <row r="10609" spans="1:5" x14ac:dyDescent="0.25">
      <c r="A10609" t="s">
        <v>1244</v>
      </c>
      <c r="B10609" s="1" t="s">
        <v>1934</v>
      </c>
      <c r="C10609" s="291" t="s">
        <v>1948</v>
      </c>
      <c r="D10609" s="1">
        <v>0</v>
      </c>
      <c r="E10609" s="1">
        <v>27.4</v>
      </c>
    </row>
    <row r="10610" spans="1:5" x14ac:dyDescent="0.25">
      <c r="A10610" t="s">
        <v>1244</v>
      </c>
      <c r="B10610" s="1" t="s">
        <v>1934</v>
      </c>
      <c r="C10610" s="291" t="s">
        <v>1949</v>
      </c>
      <c r="D10610" s="1">
        <v>0</v>
      </c>
      <c r="E10610" s="1">
        <v>18.100000000000001</v>
      </c>
    </row>
    <row r="10611" spans="1:5" x14ac:dyDescent="0.25">
      <c r="A10611" t="s">
        <v>1244</v>
      </c>
      <c r="B10611" s="1" t="s">
        <v>1934</v>
      </c>
      <c r="C10611" s="291" t="s">
        <v>1950</v>
      </c>
      <c r="D10611" s="1">
        <v>0</v>
      </c>
      <c r="E10611" s="1">
        <v>19</v>
      </c>
    </row>
    <row r="10612" spans="1:5" x14ac:dyDescent="0.25">
      <c r="A10612" t="s">
        <v>1244</v>
      </c>
      <c r="B10612" s="1" t="s">
        <v>1934</v>
      </c>
      <c r="C10612" s="291" t="s">
        <v>1951</v>
      </c>
      <c r="D10612" s="1">
        <v>0</v>
      </c>
      <c r="E10612" s="1">
        <v>31.6</v>
      </c>
    </row>
    <row r="10613" spans="1:5" x14ac:dyDescent="0.25">
      <c r="A10613" t="s">
        <v>1244</v>
      </c>
      <c r="B10613" s="1" t="s">
        <v>1934</v>
      </c>
      <c r="C10613" s="291" t="s">
        <v>1950</v>
      </c>
      <c r="D10613" s="1">
        <v>0</v>
      </c>
      <c r="E10613" s="1">
        <v>24.9</v>
      </c>
    </row>
    <row r="10614" spans="1:5" x14ac:dyDescent="0.25">
      <c r="A10614" t="s">
        <v>1244</v>
      </c>
      <c r="B10614" s="1" t="s">
        <v>1934</v>
      </c>
      <c r="C10614" s="291" t="s">
        <v>1951</v>
      </c>
      <c r="D10614" s="1">
        <v>0</v>
      </c>
      <c r="E10614" s="1">
        <v>33.200000000000003</v>
      </c>
    </row>
    <row r="10615" spans="1:5" x14ac:dyDescent="0.25">
      <c r="A10615" t="s">
        <v>1244</v>
      </c>
      <c r="B10615" s="1" t="s">
        <v>1934</v>
      </c>
      <c r="C10615" s="291" t="s">
        <v>1952</v>
      </c>
      <c r="D10615" s="1">
        <v>0</v>
      </c>
      <c r="E10615" s="1">
        <v>4.8</v>
      </c>
    </row>
    <row r="10616" spans="1:5" x14ac:dyDescent="0.25">
      <c r="A10616" t="s">
        <v>1244</v>
      </c>
      <c r="B10616" s="1" t="s">
        <v>1934</v>
      </c>
      <c r="C10616" s="291" t="s">
        <v>1953</v>
      </c>
      <c r="D10616" s="1">
        <v>0</v>
      </c>
      <c r="E10616" s="1">
        <v>5.5</v>
      </c>
    </row>
    <row r="10617" spans="1:5" x14ac:dyDescent="0.25">
      <c r="A10617" t="s">
        <v>1244</v>
      </c>
      <c r="B10617" s="1" t="s">
        <v>1934</v>
      </c>
      <c r="C10617" s="291" t="s">
        <v>1953</v>
      </c>
      <c r="D10617" s="1">
        <v>0</v>
      </c>
      <c r="E10617" s="1">
        <v>7.8</v>
      </c>
    </row>
    <row r="10618" spans="1:5" x14ac:dyDescent="0.25">
      <c r="A10618" t="s">
        <v>1244</v>
      </c>
      <c r="B10618" s="1" t="s">
        <v>1934</v>
      </c>
      <c r="C10618" s="291" t="s">
        <v>1939</v>
      </c>
      <c r="D10618" s="1">
        <v>0</v>
      </c>
      <c r="E10618" s="1">
        <v>8.4</v>
      </c>
    </row>
    <row r="10619" spans="1:5" x14ac:dyDescent="0.25">
      <c r="A10619" t="s">
        <v>1244</v>
      </c>
      <c r="B10619" s="1" t="s">
        <v>1954</v>
      </c>
      <c r="C10619" s="291" t="s">
        <v>1955</v>
      </c>
      <c r="D10619" s="1">
        <v>0</v>
      </c>
      <c r="E10619" s="309">
        <v>45894</v>
      </c>
    </row>
    <row r="10620" spans="1:5" x14ac:dyDescent="0.25">
      <c r="A10620" t="s">
        <v>1244</v>
      </c>
      <c r="B10620" s="1" t="s">
        <v>1954</v>
      </c>
      <c r="C10620" s="291" t="s">
        <v>1955</v>
      </c>
      <c r="D10620" s="1">
        <v>0</v>
      </c>
      <c r="E10620" s="309">
        <v>45927</v>
      </c>
    </row>
    <row r="10621" spans="1:5" x14ac:dyDescent="0.25">
      <c r="A10621" t="s">
        <v>1244</v>
      </c>
      <c r="B10621" s="1" t="s">
        <v>1954</v>
      </c>
      <c r="C10621" s="291" t="s">
        <v>1956</v>
      </c>
      <c r="D10621" s="1">
        <v>0</v>
      </c>
      <c r="E10621" s="1" t="s">
        <v>1957</v>
      </c>
    </row>
    <row r="10622" spans="1:5" x14ac:dyDescent="0.25">
      <c r="A10622" t="s">
        <v>1244</v>
      </c>
      <c r="B10622" s="1" t="s">
        <v>1954</v>
      </c>
      <c r="C10622" s="291" t="s">
        <v>1956</v>
      </c>
      <c r="D10622" s="1">
        <v>0</v>
      </c>
      <c r="E10622" s="1" t="s">
        <v>1958</v>
      </c>
    </row>
    <row r="10623" spans="1:5" x14ac:dyDescent="0.25">
      <c r="A10623" t="s">
        <v>1244</v>
      </c>
      <c r="B10623" s="1" t="s">
        <v>1959</v>
      </c>
      <c r="C10623" s="291" t="s">
        <v>1960</v>
      </c>
      <c r="D10623" s="1">
        <v>0</v>
      </c>
      <c r="E10623" s="1">
        <v>14.1</v>
      </c>
    </row>
    <row r="10624" spans="1:5" x14ac:dyDescent="0.25">
      <c r="A10624" t="s">
        <v>1244</v>
      </c>
      <c r="B10624" s="1" t="s">
        <v>1959</v>
      </c>
      <c r="C10624" s="291" t="s">
        <v>1961</v>
      </c>
      <c r="D10624" s="1">
        <v>0</v>
      </c>
      <c r="E10624" s="1">
        <v>15.2</v>
      </c>
    </row>
    <row r="10625" spans="1:5" x14ac:dyDescent="0.25">
      <c r="A10625" t="s">
        <v>1244</v>
      </c>
      <c r="B10625" s="1" t="s">
        <v>1959</v>
      </c>
      <c r="C10625" s="291" t="s">
        <v>1962</v>
      </c>
      <c r="D10625" s="1">
        <v>0</v>
      </c>
      <c r="E10625" s="1">
        <v>23.4</v>
      </c>
    </row>
    <row r="10626" spans="1:5" x14ac:dyDescent="0.25">
      <c r="A10626" t="s">
        <v>1244</v>
      </c>
      <c r="B10626" s="1" t="s">
        <v>1959</v>
      </c>
      <c r="C10626" s="291" t="s">
        <v>1963</v>
      </c>
      <c r="D10626" s="1">
        <v>0</v>
      </c>
      <c r="E10626" s="1">
        <v>25.7</v>
      </c>
    </row>
    <row r="10627" spans="1:5" x14ac:dyDescent="0.25">
      <c r="A10627" t="s">
        <v>1244</v>
      </c>
      <c r="B10627" s="1" t="s">
        <v>1959</v>
      </c>
      <c r="C10627" s="291" t="s">
        <v>1964</v>
      </c>
      <c r="D10627" s="1">
        <v>0</v>
      </c>
      <c r="E10627" s="1">
        <v>35.1</v>
      </c>
    </row>
    <row r="10628" spans="1:5" x14ac:dyDescent="0.25">
      <c r="A10628" t="s">
        <v>1244</v>
      </c>
      <c r="B10628" s="1" t="s">
        <v>1959</v>
      </c>
      <c r="C10628" s="291" t="s">
        <v>1965</v>
      </c>
      <c r="D10628" s="1">
        <v>0</v>
      </c>
      <c r="E10628" s="1">
        <v>38.6</v>
      </c>
    </row>
    <row r="10629" spans="1:5" x14ac:dyDescent="0.25">
      <c r="A10629" t="s">
        <v>1244</v>
      </c>
      <c r="B10629" s="1" t="s">
        <v>1959</v>
      </c>
      <c r="C10629" s="291" t="s">
        <v>1966</v>
      </c>
      <c r="D10629" s="1">
        <v>0</v>
      </c>
      <c r="E10629" s="1">
        <v>51.5</v>
      </c>
    </row>
    <row r="10630" spans="1:5" x14ac:dyDescent="0.25">
      <c r="A10630" t="s">
        <v>1244</v>
      </c>
      <c r="B10630" s="1" t="s">
        <v>1959</v>
      </c>
      <c r="C10630" s="291" t="s">
        <v>1967</v>
      </c>
      <c r="D10630" s="1">
        <v>0</v>
      </c>
      <c r="E10630" s="1">
        <v>56.7</v>
      </c>
    </row>
    <row r="10631" spans="1:5" x14ac:dyDescent="0.25">
      <c r="A10631" t="s">
        <v>1244</v>
      </c>
      <c r="B10631" s="1" t="s">
        <v>1959</v>
      </c>
      <c r="C10631" s="291" t="s">
        <v>1968</v>
      </c>
      <c r="D10631" s="1">
        <v>0</v>
      </c>
      <c r="E10631" s="1">
        <v>74.5</v>
      </c>
    </row>
    <row r="10632" spans="1:5" x14ac:dyDescent="0.25">
      <c r="A10632" t="s">
        <v>1244</v>
      </c>
      <c r="B10632" s="1" t="s">
        <v>1959</v>
      </c>
      <c r="C10632" s="291" t="s">
        <v>1969</v>
      </c>
      <c r="D10632" s="1">
        <v>0</v>
      </c>
      <c r="E10632" s="1">
        <v>83.1</v>
      </c>
    </row>
    <row r="10633" spans="1:5" x14ac:dyDescent="0.25">
      <c r="A10633" t="s">
        <v>1244</v>
      </c>
      <c r="B10633" s="1" t="s">
        <v>1970</v>
      </c>
      <c r="C10633" s="291" t="s">
        <v>1971</v>
      </c>
      <c r="D10633" s="1">
        <v>0</v>
      </c>
      <c r="E10633" s="1">
        <v>32.4</v>
      </c>
    </row>
    <row r="10634" spans="1:5" x14ac:dyDescent="0.25">
      <c r="A10634" t="s">
        <v>1244</v>
      </c>
      <c r="B10634" s="1" t="s">
        <v>1970</v>
      </c>
      <c r="C10634" s="291" t="s">
        <v>1971</v>
      </c>
      <c r="D10634" s="1">
        <v>0</v>
      </c>
      <c r="E10634" s="1">
        <v>32</v>
      </c>
    </row>
    <row r="10635" spans="1:5" x14ac:dyDescent="0.25">
      <c r="A10635" t="s">
        <v>1244</v>
      </c>
      <c r="B10635" s="1" t="s">
        <v>1970</v>
      </c>
      <c r="C10635" s="291" t="s">
        <v>1972</v>
      </c>
      <c r="D10635" s="1">
        <v>0</v>
      </c>
      <c r="E10635" s="1">
        <v>26.3</v>
      </c>
    </row>
    <row r="10636" spans="1:5" x14ac:dyDescent="0.25">
      <c r="A10636" t="s">
        <v>1244</v>
      </c>
      <c r="B10636" s="1" t="s">
        <v>1970</v>
      </c>
      <c r="C10636" s="291" t="s">
        <v>1973</v>
      </c>
      <c r="D10636" s="1">
        <v>0</v>
      </c>
      <c r="E10636" s="1">
        <v>15</v>
      </c>
    </row>
    <row r="10637" spans="1:5" x14ac:dyDescent="0.25">
      <c r="A10637" t="s">
        <v>1244</v>
      </c>
      <c r="B10637" s="1" t="s">
        <v>1970</v>
      </c>
      <c r="C10637" s="291" t="s">
        <v>1974</v>
      </c>
      <c r="D10637" s="1">
        <v>0</v>
      </c>
      <c r="E10637" s="1">
        <v>10</v>
      </c>
    </row>
    <row r="10638" spans="1:5" x14ac:dyDescent="0.25">
      <c r="A10638" t="s">
        <v>1244</v>
      </c>
      <c r="B10638" s="1" t="s">
        <v>1970</v>
      </c>
      <c r="C10638" s="291" t="s">
        <v>1974</v>
      </c>
      <c r="D10638" s="1">
        <v>0</v>
      </c>
      <c r="E10638" s="1">
        <v>9.9</v>
      </c>
    </row>
    <row r="10639" spans="1:5" x14ac:dyDescent="0.25">
      <c r="A10639" t="s">
        <v>1244</v>
      </c>
      <c r="B10639" s="1" t="s">
        <v>1970</v>
      </c>
      <c r="C10639" s="291" t="s">
        <v>1975</v>
      </c>
      <c r="D10639" s="1">
        <v>0</v>
      </c>
      <c r="E10639" s="1">
        <v>7.4</v>
      </c>
    </row>
    <row r="10640" spans="1:5" x14ac:dyDescent="0.25">
      <c r="A10640" t="s">
        <v>1244</v>
      </c>
      <c r="B10640" s="1" t="s">
        <v>1970</v>
      </c>
      <c r="C10640" s="291" t="s">
        <v>1975</v>
      </c>
      <c r="D10640" s="1">
        <v>0</v>
      </c>
      <c r="E10640" s="1">
        <v>6.9</v>
      </c>
    </row>
    <row r="10641" spans="1:5" x14ac:dyDescent="0.25">
      <c r="A10641" t="s">
        <v>1244</v>
      </c>
      <c r="B10641" s="1" t="s">
        <v>1970</v>
      </c>
      <c r="C10641" s="291" t="s">
        <v>1973</v>
      </c>
      <c r="D10641" s="1">
        <v>0</v>
      </c>
      <c r="E10641" s="1">
        <v>14.3</v>
      </c>
    </row>
    <row r="10642" spans="1:5" x14ac:dyDescent="0.25">
      <c r="A10642" t="s">
        <v>1244</v>
      </c>
      <c r="B10642" s="1" t="s">
        <v>1970</v>
      </c>
      <c r="C10642" s="291" t="s">
        <v>1972</v>
      </c>
      <c r="D10642" s="1">
        <v>0</v>
      </c>
      <c r="E10642" s="1">
        <v>24.9</v>
      </c>
    </row>
    <row r="10643" spans="1:5" x14ac:dyDescent="0.25">
      <c r="A10643" t="s">
        <v>1244</v>
      </c>
      <c r="B10643" s="1" t="s">
        <v>1976</v>
      </c>
      <c r="C10643" s="291" t="s">
        <v>1977</v>
      </c>
      <c r="D10643" s="1">
        <v>0</v>
      </c>
      <c r="E10643" s="1">
        <v>11.5</v>
      </c>
    </row>
    <row r="10644" spans="1:5" x14ac:dyDescent="0.25">
      <c r="A10644" t="s">
        <v>1244</v>
      </c>
      <c r="B10644" s="1" t="s">
        <v>1976</v>
      </c>
      <c r="C10644" s="291" t="s">
        <v>1978</v>
      </c>
      <c r="D10644" s="1">
        <v>0</v>
      </c>
      <c r="E10644" s="1">
        <v>18.100000000000001</v>
      </c>
    </row>
    <row r="10645" spans="1:5" x14ac:dyDescent="0.25">
      <c r="A10645" t="s">
        <v>1244</v>
      </c>
      <c r="B10645" s="1" t="s">
        <v>1976</v>
      </c>
      <c r="C10645" s="291" t="s">
        <v>1979</v>
      </c>
      <c r="D10645" s="1">
        <v>0</v>
      </c>
      <c r="E10645" s="1">
        <v>27.5</v>
      </c>
    </row>
    <row r="10646" spans="1:5" x14ac:dyDescent="0.25">
      <c r="A10646" t="s">
        <v>1244</v>
      </c>
      <c r="B10646" s="1" t="s">
        <v>1976</v>
      </c>
      <c r="C10646" s="291" t="s">
        <v>1980</v>
      </c>
      <c r="D10646" s="1">
        <v>0</v>
      </c>
      <c r="E10646" s="1">
        <v>17.7</v>
      </c>
    </row>
    <row r="10647" spans="1:5" x14ac:dyDescent="0.25">
      <c r="A10647" t="s">
        <v>1244</v>
      </c>
      <c r="B10647" s="1" t="s">
        <v>1976</v>
      </c>
      <c r="C10647" s="291" t="s">
        <v>1981</v>
      </c>
      <c r="D10647" s="1">
        <v>0</v>
      </c>
      <c r="E10647" s="1">
        <v>28.5</v>
      </c>
    </row>
    <row r="10648" spans="1:5" x14ac:dyDescent="0.25">
      <c r="A10648" t="s">
        <v>1244</v>
      </c>
      <c r="B10648" s="1" t="s">
        <v>1976</v>
      </c>
      <c r="C10648" s="291" t="s">
        <v>1982</v>
      </c>
      <c r="D10648" s="1">
        <v>0</v>
      </c>
      <c r="E10648" s="1">
        <v>38</v>
      </c>
    </row>
    <row r="10649" spans="1:5" x14ac:dyDescent="0.25">
      <c r="A10649" t="s">
        <v>1244</v>
      </c>
      <c r="B10649" s="1" t="s">
        <v>1976</v>
      </c>
      <c r="C10649" s="291" t="s">
        <v>1983</v>
      </c>
      <c r="D10649" s="1">
        <v>0</v>
      </c>
      <c r="E10649" s="1">
        <v>7</v>
      </c>
    </row>
    <row r="10650" spans="1:5" x14ac:dyDescent="0.25">
      <c r="A10650" t="s">
        <v>1244</v>
      </c>
      <c r="B10650" s="1" t="s">
        <v>1976</v>
      </c>
      <c r="C10650" s="291" t="s">
        <v>1984</v>
      </c>
      <c r="D10650" s="1">
        <v>0</v>
      </c>
      <c r="E10650" s="1">
        <v>11</v>
      </c>
    </row>
    <row r="10651" spans="1:5" x14ac:dyDescent="0.25">
      <c r="A10651" t="s">
        <v>1244</v>
      </c>
      <c r="B10651" s="1" t="s">
        <v>1976</v>
      </c>
      <c r="C10651" s="291" t="s">
        <v>1985</v>
      </c>
      <c r="D10651" s="1">
        <v>0</v>
      </c>
      <c r="E10651" s="1">
        <v>41.6</v>
      </c>
    </row>
    <row r="10652" spans="1:5" x14ac:dyDescent="0.25">
      <c r="A10652" t="s">
        <v>1244</v>
      </c>
      <c r="B10652" s="1" t="s">
        <v>1976</v>
      </c>
      <c r="C10652" s="291" t="s">
        <v>1986</v>
      </c>
      <c r="D10652" s="1">
        <v>0</v>
      </c>
      <c r="E10652" s="1">
        <v>58.7</v>
      </c>
    </row>
    <row r="10653" spans="1:5" x14ac:dyDescent="0.25">
      <c r="A10653" t="s">
        <v>1244</v>
      </c>
      <c r="B10653" s="1" t="s">
        <v>1987</v>
      </c>
      <c r="C10653" s="291" t="s">
        <v>1988</v>
      </c>
      <c r="D10653" s="1">
        <v>0</v>
      </c>
      <c r="E10653" s="1">
        <v>14.1</v>
      </c>
    </row>
    <row r="10654" spans="1:5" x14ac:dyDescent="0.25">
      <c r="A10654" t="s">
        <v>1244</v>
      </c>
      <c r="B10654" s="1" t="s">
        <v>1987</v>
      </c>
      <c r="C10654" s="291" t="s">
        <v>1989</v>
      </c>
      <c r="D10654" s="1">
        <v>0</v>
      </c>
      <c r="E10654" s="1">
        <v>15.2</v>
      </c>
    </row>
    <row r="10655" spans="1:5" x14ac:dyDescent="0.25">
      <c r="A10655" t="s">
        <v>1244</v>
      </c>
      <c r="B10655" s="1" t="s">
        <v>1987</v>
      </c>
      <c r="C10655" s="291" t="s">
        <v>1990</v>
      </c>
      <c r="D10655" s="1">
        <v>0</v>
      </c>
      <c r="E10655" s="1">
        <v>23.4</v>
      </c>
    </row>
    <row r="10656" spans="1:5" x14ac:dyDescent="0.25">
      <c r="A10656" t="s">
        <v>1244</v>
      </c>
      <c r="B10656" s="1" t="s">
        <v>1987</v>
      </c>
      <c r="C10656" s="291" t="s">
        <v>1991</v>
      </c>
      <c r="D10656" s="1">
        <v>0</v>
      </c>
      <c r="E10656" s="1">
        <v>25.7</v>
      </c>
    </row>
    <row r="10657" spans="1:5" x14ac:dyDescent="0.25">
      <c r="A10657" t="s">
        <v>1244</v>
      </c>
      <c r="B10657" s="1" t="s">
        <v>1987</v>
      </c>
      <c r="C10657" s="291" t="s">
        <v>1992</v>
      </c>
      <c r="D10657" s="1">
        <v>0</v>
      </c>
      <c r="E10657" s="1">
        <v>35.1</v>
      </c>
    </row>
    <row r="10658" spans="1:5" x14ac:dyDescent="0.25">
      <c r="A10658" t="s">
        <v>1244</v>
      </c>
      <c r="B10658" s="1" t="s">
        <v>1987</v>
      </c>
      <c r="C10658" s="291" t="s">
        <v>1993</v>
      </c>
      <c r="D10658" s="1">
        <v>0</v>
      </c>
      <c r="E10658" s="1">
        <v>38.6</v>
      </c>
    </row>
    <row r="10659" spans="1:5" x14ac:dyDescent="0.25">
      <c r="A10659" t="s">
        <v>1244</v>
      </c>
      <c r="B10659" s="1" t="s">
        <v>1987</v>
      </c>
      <c r="C10659" s="291" t="s">
        <v>1994</v>
      </c>
      <c r="D10659" s="1">
        <v>0</v>
      </c>
      <c r="E10659" s="1">
        <v>51.5</v>
      </c>
    </row>
    <row r="10660" spans="1:5" x14ac:dyDescent="0.25">
      <c r="A10660" t="s">
        <v>1244</v>
      </c>
      <c r="B10660" s="1" t="s">
        <v>1987</v>
      </c>
      <c r="C10660" s="291" t="s">
        <v>1995</v>
      </c>
      <c r="D10660" s="1">
        <v>0</v>
      </c>
      <c r="E10660" s="1">
        <v>56.7</v>
      </c>
    </row>
    <row r="10661" spans="1:5" x14ac:dyDescent="0.25">
      <c r="A10661" t="s">
        <v>1244</v>
      </c>
      <c r="B10661" s="1" t="s">
        <v>1987</v>
      </c>
      <c r="C10661" s="291" t="s">
        <v>1996</v>
      </c>
      <c r="D10661" s="1">
        <v>0</v>
      </c>
      <c r="E10661" s="1">
        <v>74.5</v>
      </c>
    </row>
    <row r="10662" spans="1:5" x14ac:dyDescent="0.25">
      <c r="A10662" t="s">
        <v>1244</v>
      </c>
      <c r="B10662" s="1" t="s">
        <v>1987</v>
      </c>
      <c r="C10662" s="291" t="s">
        <v>1997</v>
      </c>
      <c r="D10662" s="1">
        <v>0</v>
      </c>
      <c r="E10662" s="1">
        <v>83.1</v>
      </c>
    </row>
    <row r="10663" spans="1:5" x14ac:dyDescent="0.25">
      <c r="A10663" t="s">
        <v>1244</v>
      </c>
      <c r="B10663" s="1" t="s">
        <v>1998</v>
      </c>
      <c r="C10663" s="291" t="s">
        <v>1999</v>
      </c>
      <c r="D10663" s="1">
        <v>0</v>
      </c>
      <c r="E10663" s="1">
        <v>7.35</v>
      </c>
    </row>
    <row r="10664" spans="1:5" x14ac:dyDescent="0.25">
      <c r="A10664" t="s">
        <v>1244</v>
      </c>
      <c r="B10664" s="1" t="s">
        <v>1998</v>
      </c>
      <c r="C10664" s="291" t="s">
        <v>2000</v>
      </c>
      <c r="D10664" s="1">
        <v>0</v>
      </c>
      <c r="E10664" s="1">
        <v>11.1</v>
      </c>
    </row>
    <row r="10665" spans="1:5" x14ac:dyDescent="0.25">
      <c r="A10665" t="s">
        <v>1244</v>
      </c>
      <c r="B10665" s="1" t="s">
        <v>1998</v>
      </c>
      <c r="C10665" s="291" t="s">
        <v>2001</v>
      </c>
      <c r="D10665" s="1">
        <v>0</v>
      </c>
      <c r="E10665" s="1">
        <v>17.8</v>
      </c>
    </row>
    <row r="10666" spans="1:5" x14ac:dyDescent="0.25">
      <c r="A10666" t="s">
        <v>1244</v>
      </c>
      <c r="B10666" s="1" t="s">
        <v>1998</v>
      </c>
      <c r="C10666" s="291" t="s">
        <v>2002</v>
      </c>
      <c r="D10666" s="1">
        <v>0</v>
      </c>
      <c r="E10666" s="1">
        <v>27.1</v>
      </c>
    </row>
    <row r="10667" spans="1:5" x14ac:dyDescent="0.25">
      <c r="A10667" t="s">
        <v>1244</v>
      </c>
      <c r="B10667" s="1" t="s">
        <v>1998</v>
      </c>
      <c r="C10667" s="291" t="s">
        <v>2003</v>
      </c>
      <c r="D10667" s="1">
        <v>0</v>
      </c>
      <c r="E10667" s="1">
        <v>37.299999999999997</v>
      </c>
    </row>
    <row r="10668" spans="1:5" x14ac:dyDescent="0.25">
      <c r="A10668" t="s">
        <v>1244</v>
      </c>
      <c r="B10668" s="1" t="s">
        <v>1998</v>
      </c>
      <c r="C10668" s="291" t="s">
        <v>2004</v>
      </c>
      <c r="D10668" s="1">
        <v>0</v>
      </c>
      <c r="E10668" s="1">
        <v>20.5</v>
      </c>
    </row>
    <row r="10669" spans="1:5" x14ac:dyDescent="0.25">
      <c r="A10669" t="s">
        <v>1244</v>
      </c>
      <c r="B10669" s="1" t="s">
        <v>1998</v>
      </c>
      <c r="C10669" s="291" t="s">
        <v>2005</v>
      </c>
      <c r="D10669" s="1">
        <v>0</v>
      </c>
      <c r="E10669" s="1">
        <v>8.35</v>
      </c>
    </row>
    <row r="10670" spans="1:5" x14ac:dyDescent="0.25">
      <c r="A10670" t="s">
        <v>1244</v>
      </c>
      <c r="B10670" s="1" t="s">
        <v>1998</v>
      </c>
      <c r="C10670" s="291" t="s">
        <v>2006</v>
      </c>
      <c r="D10670" s="1">
        <v>0</v>
      </c>
      <c r="E10670" s="1">
        <v>12.6</v>
      </c>
    </row>
    <row r="10671" spans="1:5" x14ac:dyDescent="0.25">
      <c r="A10671" t="s">
        <v>1244</v>
      </c>
      <c r="B10671" s="1" t="s">
        <v>1998</v>
      </c>
      <c r="C10671" s="291" t="s">
        <v>2007</v>
      </c>
      <c r="D10671" s="1">
        <v>0</v>
      </c>
      <c r="E10671" s="1">
        <v>30.9</v>
      </c>
    </row>
    <row r="10672" spans="1:5" x14ac:dyDescent="0.25">
      <c r="A10672" t="s">
        <v>1244</v>
      </c>
      <c r="B10672" s="1" t="s">
        <v>1998</v>
      </c>
      <c r="C10672" s="291" t="s">
        <v>2008</v>
      </c>
      <c r="D10672" s="1">
        <v>0</v>
      </c>
      <c r="E10672" s="1">
        <v>43.3</v>
      </c>
    </row>
    <row r="10673" spans="1:5" x14ac:dyDescent="0.25">
      <c r="A10673" t="s">
        <v>1244</v>
      </c>
      <c r="B10673" s="1" t="s">
        <v>1998</v>
      </c>
      <c r="C10673" s="291" t="s">
        <v>2009</v>
      </c>
      <c r="D10673" s="1">
        <v>0</v>
      </c>
      <c r="E10673" s="1">
        <v>7.98</v>
      </c>
    </row>
    <row r="10674" spans="1:5" x14ac:dyDescent="0.25">
      <c r="A10674" t="s">
        <v>1244</v>
      </c>
      <c r="B10674" s="1" t="s">
        <v>1998</v>
      </c>
      <c r="C10674" s="291" t="s">
        <v>2010</v>
      </c>
      <c r="D10674" s="1">
        <v>0</v>
      </c>
      <c r="E10674" s="1">
        <v>7.3</v>
      </c>
    </row>
    <row r="10675" spans="1:5" x14ac:dyDescent="0.25">
      <c r="A10675" t="s">
        <v>1244</v>
      </c>
      <c r="B10675" s="1" t="s">
        <v>1998</v>
      </c>
      <c r="C10675" s="291" t="s">
        <v>2011</v>
      </c>
      <c r="D10675" s="1">
        <v>0</v>
      </c>
      <c r="E10675" s="1">
        <v>11.3</v>
      </c>
    </row>
    <row r="10676" spans="1:5" x14ac:dyDescent="0.25">
      <c r="A10676" t="s">
        <v>1244</v>
      </c>
      <c r="B10676" s="1" t="s">
        <v>1998</v>
      </c>
      <c r="C10676" s="291" t="s">
        <v>2012</v>
      </c>
      <c r="D10676" s="1">
        <v>0</v>
      </c>
      <c r="E10676" s="1">
        <v>12.3</v>
      </c>
    </row>
    <row r="10677" spans="1:5" x14ac:dyDescent="0.25">
      <c r="A10677" t="s">
        <v>1244</v>
      </c>
      <c r="B10677" s="1" t="s">
        <v>1998</v>
      </c>
      <c r="C10677" s="291" t="s">
        <v>2013</v>
      </c>
      <c r="D10677" s="1">
        <v>0</v>
      </c>
      <c r="E10677" s="1">
        <v>18.5</v>
      </c>
    </row>
    <row r="10678" spans="1:5" x14ac:dyDescent="0.25">
      <c r="A10678" t="s">
        <v>1244</v>
      </c>
      <c r="B10678" s="1" t="s">
        <v>1998</v>
      </c>
      <c r="C10678" s="291" t="s">
        <v>2014</v>
      </c>
      <c r="D10678" s="1">
        <v>0</v>
      </c>
      <c r="E10678" s="1">
        <v>20.7</v>
      </c>
    </row>
    <row r="10679" spans="1:5" x14ac:dyDescent="0.25">
      <c r="A10679" t="s">
        <v>1244</v>
      </c>
      <c r="B10679" s="1" t="s">
        <v>1998</v>
      </c>
      <c r="C10679" s="291" t="s">
        <v>2015</v>
      </c>
      <c r="D10679" s="1">
        <v>0</v>
      </c>
      <c r="E10679" s="1">
        <v>25.8</v>
      </c>
    </row>
    <row r="10680" spans="1:5" x14ac:dyDescent="0.25">
      <c r="A10680" t="s">
        <v>1244</v>
      </c>
      <c r="B10680" s="1" t="s">
        <v>1998</v>
      </c>
      <c r="C10680" s="291" t="s">
        <v>2016</v>
      </c>
      <c r="D10680" s="1">
        <v>0</v>
      </c>
      <c r="E10680" s="1">
        <v>30.3</v>
      </c>
    </row>
    <row r="10681" spans="1:5" x14ac:dyDescent="0.25">
      <c r="A10681" t="s">
        <v>1244</v>
      </c>
      <c r="B10681" s="1" t="s">
        <v>1998</v>
      </c>
      <c r="C10681" s="291" t="s">
        <v>2017</v>
      </c>
      <c r="D10681" s="1">
        <v>0</v>
      </c>
      <c r="E10681" s="1">
        <v>37</v>
      </c>
    </row>
    <row r="10682" spans="1:5" x14ac:dyDescent="0.25">
      <c r="A10682" t="s">
        <v>1244</v>
      </c>
      <c r="B10682" s="1" t="s">
        <v>1998</v>
      </c>
      <c r="C10682" s="291" t="s">
        <v>2018</v>
      </c>
      <c r="D10682" s="1">
        <v>0</v>
      </c>
      <c r="E10682" s="1">
        <v>42.8</v>
      </c>
    </row>
    <row r="10683" spans="1:5" x14ac:dyDescent="0.25">
      <c r="A10683" t="s">
        <v>1244</v>
      </c>
      <c r="B10683" s="1" t="s">
        <v>1998</v>
      </c>
      <c r="C10683" s="291" t="s">
        <v>2019</v>
      </c>
      <c r="D10683" s="1">
        <v>0</v>
      </c>
      <c r="E10683" s="1">
        <v>48.7</v>
      </c>
    </row>
    <row r="10684" spans="1:5" x14ac:dyDescent="0.25">
      <c r="A10684" t="s">
        <v>1244</v>
      </c>
      <c r="B10684" s="1" t="s">
        <v>1998</v>
      </c>
      <c r="C10684" s="291" t="s">
        <v>2020</v>
      </c>
      <c r="D10684" s="1">
        <v>0</v>
      </c>
      <c r="E10684" s="1">
        <v>59</v>
      </c>
    </row>
    <row r="10685" spans="1:5" x14ac:dyDescent="0.25">
      <c r="A10685" t="s">
        <v>1244</v>
      </c>
      <c r="B10685" s="1" t="s">
        <v>2021</v>
      </c>
      <c r="C10685" s="291" t="s">
        <v>2022</v>
      </c>
      <c r="D10685" s="1">
        <v>0</v>
      </c>
      <c r="E10685" s="1">
        <v>6.8</v>
      </c>
    </row>
    <row r="10686" spans="1:5" x14ac:dyDescent="0.25">
      <c r="A10686" t="s">
        <v>1244</v>
      </c>
      <c r="B10686" s="1" t="s">
        <v>2021</v>
      </c>
      <c r="C10686" s="291" t="s">
        <v>2023</v>
      </c>
      <c r="D10686" s="1">
        <v>0</v>
      </c>
      <c r="E10686" s="1">
        <v>10.8</v>
      </c>
    </row>
    <row r="10687" spans="1:5" x14ac:dyDescent="0.25">
      <c r="A10687" t="s">
        <v>1244</v>
      </c>
      <c r="B10687" s="1" t="s">
        <v>2021</v>
      </c>
      <c r="C10687" s="291" t="s">
        <v>2024</v>
      </c>
      <c r="D10687" s="1">
        <v>0</v>
      </c>
      <c r="E10687" s="1">
        <v>18.100000000000001</v>
      </c>
    </row>
    <row r="10688" spans="1:5" x14ac:dyDescent="0.25">
      <c r="A10688" t="s">
        <v>1244</v>
      </c>
      <c r="B10688" s="1" t="s">
        <v>2021</v>
      </c>
      <c r="C10688" s="291" t="s">
        <v>2025</v>
      </c>
      <c r="D10688" s="1">
        <v>0</v>
      </c>
      <c r="E10688" s="1">
        <v>28.4</v>
      </c>
    </row>
    <row r="10689" spans="1:5" x14ac:dyDescent="0.25">
      <c r="A10689" t="s">
        <v>1244</v>
      </c>
      <c r="B10689" s="1" t="s">
        <v>2021</v>
      </c>
      <c r="C10689" s="291" t="s">
        <v>2026</v>
      </c>
      <c r="D10689" s="1">
        <v>0</v>
      </c>
      <c r="E10689" s="1">
        <v>35.6</v>
      </c>
    </row>
    <row r="10690" spans="1:5" x14ac:dyDescent="0.25">
      <c r="A10690" t="s">
        <v>1244</v>
      </c>
      <c r="B10690" s="1" t="s">
        <v>2021</v>
      </c>
      <c r="C10690" s="291" t="s">
        <v>2022</v>
      </c>
      <c r="D10690" s="1">
        <v>0</v>
      </c>
      <c r="E10690" s="1">
        <v>5.8</v>
      </c>
    </row>
    <row r="10691" spans="1:5" x14ac:dyDescent="0.25">
      <c r="A10691" t="s">
        <v>1244</v>
      </c>
      <c r="B10691" s="1" t="s">
        <v>2021</v>
      </c>
      <c r="C10691" s="291" t="s">
        <v>2024</v>
      </c>
      <c r="D10691" s="1">
        <v>0</v>
      </c>
      <c r="E10691" s="1">
        <v>15.5</v>
      </c>
    </row>
    <row r="10692" spans="1:5" x14ac:dyDescent="0.25">
      <c r="A10692" t="s">
        <v>1244</v>
      </c>
      <c r="B10692" s="1" t="s">
        <v>2021</v>
      </c>
      <c r="C10692" s="291" t="s">
        <v>2025</v>
      </c>
      <c r="D10692" s="1">
        <v>0</v>
      </c>
      <c r="E10692" s="1">
        <v>24.6</v>
      </c>
    </row>
    <row r="10693" spans="1:5" x14ac:dyDescent="0.25">
      <c r="A10693" t="s">
        <v>1244</v>
      </c>
      <c r="B10693" s="1" t="s">
        <v>2021</v>
      </c>
      <c r="C10693" s="291" t="s">
        <v>2026</v>
      </c>
      <c r="D10693" s="1">
        <v>0</v>
      </c>
      <c r="E10693" s="1">
        <v>31.3</v>
      </c>
    </row>
    <row r="10694" spans="1:5" x14ac:dyDescent="0.25">
      <c r="A10694" t="s">
        <v>1244</v>
      </c>
      <c r="B10694" s="1" t="s">
        <v>2021</v>
      </c>
      <c r="C10694" s="291" t="s">
        <v>2023</v>
      </c>
      <c r="D10694" s="1">
        <v>0</v>
      </c>
      <c r="E10694" s="1">
        <v>9.6999999999999993</v>
      </c>
    </row>
    <row r="10695" spans="1:5" x14ac:dyDescent="0.25">
      <c r="A10695" t="s">
        <v>1244</v>
      </c>
      <c r="B10695" s="1" t="s">
        <v>2027</v>
      </c>
      <c r="C10695" s="291" t="s">
        <v>2028</v>
      </c>
      <c r="D10695" s="1">
        <v>0</v>
      </c>
      <c r="E10695" s="1">
        <v>4.9000000000000004</v>
      </c>
    </row>
    <row r="10696" spans="1:5" x14ac:dyDescent="0.25">
      <c r="A10696" t="s">
        <v>1244</v>
      </c>
      <c r="B10696" s="1" t="s">
        <v>2027</v>
      </c>
      <c r="C10696" s="291" t="s">
        <v>2029</v>
      </c>
      <c r="D10696" s="1">
        <v>0</v>
      </c>
      <c r="E10696" s="1">
        <v>7.6</v>
      </c>
    </row>
    <row r="10697" spans="1:5" x14ac:dyDescent="0.25">
      <c r="A10697" t="s">
        <v>1244</v>
      </c>
      <c r="B10697" s="1" t="s">
        <v>2027</v>
      </c>
      <c r="C10697" s="291" t="s">
        <v>2030</v>
      </c>
      <c r="D10697" s="1">
        <v>0</v>
      </c>
      <c r="E10697" s="1">
        <v>14.2</v>
      </c>
    </row>
    <row r="10698" spans="1:5" x14ac:dyDescent="0.25">
      <c r="A10698" t="s">
        <v>1244</v>
      </c>
      <c r="B10698" s="1" t="s">
        <v>2027</v>
      </c>
      <c r="C10698" s="291" t="s">
        <v>2031</v>
      </c>
      <c r="D10698" s="1">
        <v>0</v>
      </c>
      <c r="E10698" s="1">
        <v>21.2</v>
      </c>
    </row>
    <row r="10699" spans="1:5" x14ac:dyDescent="0.25">
      <c r="A10699" t="s">
        <v>1244</v>
      </c>
      <c r="B10699" s="1" t="s">
        <v>2027</v>
      </c>
      <c r="C10699" s="291" t="s">
        <v>2032</v>
      </c>
      <c r="D10699" s="1">
        <v>0</v>
      </c>
      <c r="E10699" s="1">
        <v>27.9</v>
      </c>
    </row>
    <row r="10700" spans="1:5" x14ac:dyDescent="0.25">
      <c r="A10700" t="s">
        <v>1244</v>
      </c>
      <c r="B10700" s="1" t="s">
        <v>2027</v>
      </c>
      <c r="C10700" s="291" t="s">
        <v>2028</v>
      </c>
      <c r="D10700" s="1">
        <v>0</v>
      </c>
      <c r="E10700" s="1">
        <v>4.5999999999999996</v>
      </c>
    </row>
    <row r="10701" spans="1:5" x14ac:dyDescent="0.25">
      <c r="A10701" t="s">
        <v>1244</v>
      </c>
      <c r="B10701" s="1" t="s">
        <v>2027</v>
      </c>
      <c r="C10701" s="291" t="s">
        <v>2030</v>
      </c>
      <c r="D10701" s="1">
        <v>0</v>
      </c>
      <c r="E10701" s="1">
        <v>12.6</v>
      </c>
    </row>
    <row r="10702" spans="1:5" x14ac:dyDescent="0.25">
      <c r="A10702" t="s">
        <v>1244</v>
      </c>
      <c r="B10702" s="1" t="s">
        <v>2027</v>
      </c>
      <c r="C10702" s="291" t="s">
        <v>2031</v>
      </c>
      <c r="D10702" s="1">
        <v>0</v>
      </c>
      <c r="E10702" s="1">
        <v>20.2</v>
      </c>
    </row>
    <row r="10703" spans="1:5" x14ac:dyDescent="0.25">
      <c r="A10703" t="s">
        <v>1244</v>
      </c>
      <c r="B10703" s="1" t="s">
        <v>2027</v>
      </c>
      <c r="C10703" s="291" t="s">
        <v>2032</v>
      </c>
      <c r="D10703" s="1">
        <v>0</v>
      </c>
      <c r="E10703" s="1">
        <v>27.7</v>
      </c>
    </row>
    <row r="10704" spans="1:5" x14ac:dyDescent="0.25">
      <c r="A10704" t="s">
        <v>1244</v>
      </c>
      <c r="B10704" s="1" t="s">
        <v>2027</v>
      </c>
      <c r="C10704" s="291" t="s">
        <v>2033</v>
      </c>
      <c r="D10704" s="1">
        <v>0</v>
      </c>
      <c r="E10704" s="1">
        <v>41.6</v>
      </c>
    </row>
    <row r="10705" spans="1:5" x14ac:dyDescent="0.25">
      <c r="A10705" t="s">
        <v>1244</v>
      </c>
      <c r="B10705" s="1" t="s">
        <v>2027</v>
      </c>
      <c r="C10705" s="291" t="s">
        <v>2034</v>
      </c>
      <c r="D10705" s="1">
        <v>0</v>
      </c>
      <c r="E10705" s="1">
        <v>20.9</v>
      </c>
    </row>
    <row r="10706" spans="1:5" x14ac:dyDescent="0.25">
      <c r="A10706" t="s">
        <v>1244</v>
      </c>
      <c r="B10706" s="1" t="s">
        <v>2027</v>
      </c>
      <c r="C10706" s="291" t="s">
        <v>2035</v>
      </c>
      <c r="D10706" s="1">
        <v>0</v>
      </c>
      <c r="E10706" s="1">
        <v>30.2</v>
      </c>
    </row>
    <row r="10707" spans="1:5" x14ac:dyDescent="0.25">
      <c r="A10707" t="s">
        <v>1244</v>
      </c>
      <c r="B10707" s="1" t="s">
        <v>2027</v>
      </c>
      <c r="C10707" s="291" t="s">
        <v>2035</v>
      </c>
      <c r="D10707" s="1">
        <v>0</v>
      </c>
      <c r="E10707" s="1">
        <v>23</v>
      </c>
    </row>
    <row r="10708" spans="1:5" x14ac:dyDescent="0.25">
      <c r="A10708" t="s">
        <v>1244</v>
      </c>
      <c r="B10708" s="1" t="s">
        <v>2036</v>
      </c>
      <c r="C10708" s="291" t="s">
        <v>2037</v>
      </c>
      <c r="D10708" s="1">
        <v>0</v>
      </c>
      <c r="E10708" s="1">
        <v>8.1</v>
      </c>
    </row>
    <row r="10709" spans="1:5" x14ac:dyDescent="0.25">
      <c r="A10709" t="s">
        <v>1244</v>
      </c>
      <c r="B10709" s="1" t="s">
        <v>2036</v>
      </c>
      <c r="C10709" s="291" t="s">
        <v>2038</v>
      </c>
      <c r="D10709" s="1">
        <v>0</v>
      </c>
      <c r="E10709" s="1">
        <v>13.3</v>
      </c>
    </row>
    <row r="10710" spans="1:5" x14ac:dyDescent="0.25">
      <c r="A10710" t="s">
        <v>1244</v>
      </c>
      <c r="B10710" s="1" t="s">
        <v>2036</v>
      </c>
      <c r="C10710" s="291" t="s">
        <v>2039</v>
      </c>
      <c r="D10710" s="1">
        <v>0</v>
      </c>
      <c r="E10710" s="1">
        <v>20.5</v>
      </c>
    </row>
    <row r="10711" spans="1:5" x14ac:dyDescent="0.25">
      <c r="A10711" t="s">
        <v>1244</v>
      </c>
      <c r="B10711" s="1" t="s">
        <v>2036</v>
      </c>
      <c r="C10711" s="291" t="s">
        <v>2040</v>
      </c>
      <c r="D10711" s="1">
        <v>0</v>
      </c>
      <c r="E10711" s="1">
        <v>32.1</v>
      </c>
    </row>
    <row r="10712" spans="1:5" x14ac:dyDescent="0.25">
      <c r="A10712" t="s">
        <v>1244</v>
      </c>
      <c r="B10712" s="1" t="s">
        <v>2036</v>
      </c>
      <c r="C10712" s="291" t="s">
        <v>2041</v>
      </c>
      <c r="D10712" s="1">
        <v>0</v>
      </c>
      <c r="E10712" s="1">
        <v>49.6</v>
      </c>
    </row>
    <row r="10713" spans="1:5" x14ac:dyDescent="0.25">
      <c r="A10713" t="s">
        <v>1244</v>
      </c>
      <c r="B10713" s="1" t="s">
        <v>2036</v>
      </c>
      <c r="C10713" s="291" t="s">
        <v>2042</v>
      </c>
      <c r="D10713" s="1">
        <v>0</v>
      </c>
      <c r="E10713" s="1">
        <v>22.8</v>
      </c>
    </row>
    <row r="10714" spans="1:5" x14ac:dyDescent="0.25">
      <c r="A10714" t="s">
        <v>1244</v>
      </c>
      <c r="B10714" s="1" t="s">
        <v>2036</v>
      </c>
      <c r="C10714" s="291" t="s">
        <v>2042</v>
      </c>
      <c r="D10714" s="1">
        <v>0</v>
      </c>
      <c r="E10714" s="1">
        <v>32.5</v>
      </c>
    </row>
    <row r="10715" spans="1:5" x14ac:dyDescent="0.25">
      <c r="A10715" t="s">
        <v>1244</v>
      </c>
      <c r="B10715" s="1" t="s">
        <v>2036</v>
      </c>
      <c r="C10715" s="291" t="s">
        <v>2043</v>
      </c>
      <c r="D10715" s="1">
        <v>0</v>
      </c>
      <c r="E10715" s="1">
        <v>20.8</v>
      </c>
    </row>
    <row r="10716" spans="1:5" x14ac:dyDescent="0.25">
      <c r="A10716" t="s">
        <v>1244</v>
      </c>
      <c r="B10716" s="1" t="s">
        <v>2036</v>
      </c>
      <c r="C10716" s="291" t="s">
        <v>2043</v>
      </c>
      <c r="D10716" s="1">
        <v>0</v>
      </c>
      <c r="E10716" s="1">
        <v>14.7</v>
      </c>
    </row>
    <row r="10717" spans="1:5" x14ac:dyDescent="0.25">
      <c r="A10717" t="s">
        <v>1244</v>
      </c>
      <c r="B10717" s="1" t="s">
        <v>2044</v>
      </c>
      <c r="C10717" s="291" t="s">
        <v>2045</v>
      </c>
      <c r="D10717" s="1">
        <v>0</v>
      </c>
      <c r="E10717" s="1">
        <v>7.1</v>
      </c>
    </row>
    <row r="10718" spans="1:5" x14ac:dyDescent="0.25">
      <c r="A10718" t="s">
        <v>1244</v>
      </c>
      <c r="B10718" s="1" t="s">
        <v>2044</v>
      </c>
      <c r="C10718" s="291" t="s">
        <v>2046</v>
      </c>
      <c r="D10718" s="1">
        <v>0</v>
      </c>
      <c r="E10718" s="1">
        <v>11.4</v>
      </c>
    </row>
    <row r="10719" spans="1:5" x14ac:dyDescent="0.25">
      <c r="A10719" t="s">
        <v>1244</v>
      </c>
      <c r="B10719" s="1" t="s">
        <v>2044</v>
      </c>
      <c r="C10719" s="291" t="s">
        <v>2047</v>
      </c>
      <c r="D10719" s="1">
        <v>0</v>
      </c>
      <c r="E10719" s="1">
        <v>16</v>
      </c>
    </row>
    <row r="10720" spans="1:5" x14ac:dyDescent="0.25">
      <c r="A10720" t="s">
        <v>1244</v>
      </c>
      <c r="B10720" s="1" t="s">
        <v>2044</v>
      </c>
      <c r="C10720" s="291" t="s">
        <v>2047</v>
      </c>
      <c r="D10720" s="1">
        <v>0</v>
      </c>
      <c r="E10720" s="1">
        <v>18.100000000000001</v>
      </c>
    </row>
    <row r="10721" spans="1:5" x14ac:dyDescent="0.25">
      <c r="A10721" t="s">
        <v>1244</v>
      </c>
      <c r="B10721" s="1" t="s">
        <v>2044</v>
      </c>
      <c r="C10721" s="291" t="s">
        <v>2046</v>
      </c>
      <c r="D10721" s="1">
        <v>0</v>
      </c>
      <c r="E10721" s="1">
        <v>10.6</v>
      </c>
    </row>
    <row r="10722" spans="1:5" x14ac:dyDescent="0.25">
      <c r="A10722" t="s">
        <v>1244</v>
      </c>
      <c r="B10722" s="1" t="s">
        <v>2044</v>
      </c>
      <c r="C10722" s="291" t="s">
        <v>2048</v>
      </c>
      <c r="D10722" s="1">
        <v>0</v>
      </c>
      <c r="E10722" s="1">
        <v>25.7</v>
      </c>
    </row>
    <row r="10723" spans="1:5" x14ac:dyDescent="0.25">
      <c r="A10723" t="s">
        <v>1244</v>
      </c>
      <c r="B10723" s="1" t="s">
        <v>2044</v>
      </c>
      <c r="C10723" s="291" t="s">
        <v>2048</v>
      </c>
      <c r="D10723" s="1">
        <v>0</v>
      </c>
      <c r="E10723" s="1">
        <v>29</v>
      </c>
    </row>
    <row r="10724" spans="1:5" x14ac:dyDescent="0.25">
      <c r="A10724" t="s">
        <v>1244</v>
      </c>
      <c r="B10724" s="1" t="s">
        <v>2044</v>
      </c>
      <c r="C10724" s="291" t="s">
        <v>2049</v>
      </c>
      <c r="D10724" s="1">
        <v>0</v>
      </c>
      <c r="E10724" s="1">
        <v>44</v>
      </c>
    </row>
    <row r="10725" spans="1:5" x14ac:dyDescent="0.25">
      <c r="A10725" t="s">
        <v>1244</v>
      </c>
      <c r="B10725" s="1" t="s">
        <v>2044</v>
      </c>
      <c r="C10725" s="291" t="s">
        <v>2049</v>
      </c>
      <c r="D10725" s="1">
        <v>0</v>
      </c>
      <c r="E10725" s="1">
        <v>37.6</v>
      </c>
    </row>
    <row r="10726" spans="1:5" x14ac:dyDescent="0.25">
      <c r="A10726" t="s">
        <v>1244</v>
      </c>
      <c r="B10726" s="1" t="s">
        <v>2044</v>
      </c>
      <c r="C10726" s="291" t="s">
        <v>2045</v>
      </c>
      <c r="D10726" s="1">
        <v>0</v>
      </c>
      <c r="E10726" s="1">
        <v>7.7</v>
      </c>
    </row>
    <row r="10727" spans="1:5" x14ac:dyDescent="0.25">
      <c r="A10727" t="s">
        <v>1244</v>
      </c>
      <c r="B10727" s="1" t="s">
        <v>2044</v>
      </c>
      <c r="C10727" s="291" t="s">
        <v>2046</v>
      </c>
      <c r="D10727" s="1">
        <v>0</v>
      </c>
      <c r="E10727" s="1">
        <v>11.8</v>
      </c>
    </row>
    <row r="10728" spans="1:5" x14ac:dyDescent="0.25">
      <c r="A10728" t="s">
        <v>1244</v>
      </c>
      <c r="B10728" s="1" t="s">
        <v>2044</v>
      </c>
      <c r="C10728" s="291" t="s">
        <v>2046</v>
      </c>
      <c r="D10728" s="1">
        <v>0</v>
      </c>
      <c r="E10728" s="1">
        <v>10.1</v>
      </c>
    </row>
    <row r="10729" spans="1:5" x14ac:dyDescent="0.25">
      <c r="A10729" t="s">
        <v>1244</v>
      </c>
      <c r="B10729" s="1" t="s">
        <v>2044</v>
      </c>
      <c r="C10729" s="291" t="s">
        <v>2049</v>
      </c>
      <c r="D10729" s="1">
        <v>0</v>
      </c>
      <c r="E10729" s="1">
        <v>38.1</v>
      </c>
    </row>
    <row r="10730" spans="1:5" x14ac:dyDescent="0.25">
      <c r="A10730" t="s">
        <v>1244</v>
      </c>
      <c r="B10730" s="1" t="s">
        <v>2044</v>
      </c>
      <c r="C10730" s="291" t="s">
        <v>2049</v>
      </c>
      <c r="D10730" s="1">
        <v>0</v>
      </c>
      <c r="E10730" s="1">
        <v>36.1</v>
      </c>
    </row>
    <row r="10731" spans="1:5" x14ac:dyDescent="0.25">
      <c r="A10731" t="s">
        <v>1244</v>
      </c>
      <c r="B10731" s="1" t="s">
        <v>2044</v>
      </c>
      <c r="C10731" s="291" t="s">
        <v>2048</v>
      </c>
      <c r="D10731" s="1">
        <v>0</v>
      </c>
      <c r="E10731" s="1">
        <v>28.4</v>
      </c>
    </row>
    <row r="10732" spans="1:5" x14ac:dyDescent="0.25">
      <c r="A10732" t="s">
        <v>1244</v>
      </c>
      <c r="B10732" s="1" t="s">
        <v>2044</v>
      </c>
      <c r="C10732" s="291" t="s">
        <v>2048</v>
      </c>
      <c r="D10732" s="1">
        <v>0</v>
      </c>
      <c r="E10732" s="1">
        <v>27.1</v>
      </c>
    </row>
    <row r="10733" spans="1:5" x14ac:dyDescent="0.25">
      <c r="A10733" t="s">
        <v>1244</v>
      </c>
      <c r="B10733" s="1" t="s">
        <v>2044</v>
      </c>
      <c r="C10733" s="291" t="s">
        <v>2047</v>
      </c>
      <c r="D10733" s="1">
        <v>0</v>
      </c>
      <c r="E10733" s="1">
        <v>16.5</v>
      </c>
    </row>
    <row r="10734" spans="1:5" x14ac:dyDescent="0.25">
      <c r="A10734" t="s">
        <v>1244</v>
      </c>
      <c r="B10734" s="1" t="s">
        <v>2044</v>
      </c>
      <c r="C10734" s="291" t="s">
        <v>2047</v>
      </c>
      <c r="D10734" s="1">
        <v>0</v>
      </c>
      <c r="E10734" s="1">
        <v>19</v>
      </c>
    </row>
    <row r="10735" spans="1:5" x14ac:dyDescent="0.25">
      <c r="A10735" t="s">
        <v>1244</v>
      </c>
      <c r="B10735" s="1" t="s">
        <v>2044</v>
      </c>
      <c r="C10735" s="291" t="s">
        <v>2050</v>
      </c>
      <c r="D10735" s="1">
        <v>0</v>
      </c>
      <c r="E10735" s="1">
        <v>68.2</v>
      </c>
    </row>
    <row r="10736" spans="1:5" x14ac:dyDescent="0.25">
      <c r="A10736" t="s">
        <v>1244</v>
      </c>
      <c r="B10736" s="1" t="s">
        <v>2051</v>
      </c>
      <c r="C10736" s="291" t="s">
        <v>2052</v>
      </c>
      <c r="D10736" s="1">
        <v>0</v>
      </c>
      <c r="E10736" s="1">
        <v>32.200000000000003</v>
      </c>
    </row>
    <row r="10737" spans="1:5" x14ac:dyDescent="0.25">
      <c r="A10737" t="s">
        <v>1244</v>
      </c>
      <c r="B10737" s="1" t="s">
        <v>2051</v>
      </c>
      <c r="C10737" s="291" t="s">
        <v>2052</v>
      </c>
      <c r="D10737" s="1">
        <v>0</v>
      </c>
      <c r="E10737" s="1">
        <v>32.6</v>
      </c>
    </row>
    <row r="10738" spans="1:5" x14ac:dyDescent="0.25">
      <c r="A10738" t="s">
        <v>1244</v>
      </c>
      <c r="B10738" s="1" t="s">
        <v>2051</v>
      </c>
      <c r="C10738" s="291" t="s">
        <v>2053</v>
      </c>
      <c r="D10738" s="1">
        <v>0</v>
      </c>
      <c r="E10738" s="1">
        <v>25.6</v>
      </c>
    </row>
    <row r="10739" spans="1:5" x14ac:dyDescent="0.25">
      <c r="A10739" t="s">
        <v>1244</v>
      </c>
      <c r="B10739" s="1" t="s">
        <v>2051</v>
      </c>
      <c r="C10739" s="291" t="s">
        <v>2054</v>
      </c>
      <c r="D10739" s="1">
        <v>0</v>
      </c>
      <c r="E10739" s="1">
        <v>17.3</v>
      </c>
    </row>
    <row r="10740" spans="1:5" x14ac:dyDescent="0.25">
      <c r="A10740" t="s">
        <v>1244</v>
      </c>
      <c r="B10740" s="1" t="s">
        <v>2051</v>
      </c>
      <c r="C10740" s="291" t="s">
        <v>2055</v>
      </c>
      <c r="D10740" s="1">
        <v>0</v>
      </c>
      <c r="E10740" s="1">
        <v>10.9</v>
      </c>
    </row>
    <row r="10741" spans="1:5" x14ac:dyDescent="0.25">
      <c r="A10741" t="s">
        <v>1244</v>
      </c>
      <c r="B10741" s="1" t="s">
        <v>2051</v>
      </c>
      <c r="C10741" s="291" t="s">
        <v>2055</v>
      </c>
      <c r="D10741" s="1">
        <v>0</v>
      </c>
      <c r="E10741" s="1">
        <v>11.1</v>
      </c>
    </row>
    <row r="10742" spans="1:5" x14ac:dyDescent="0.25">
      <c r="A10742" t="s">
        <v>1244</v>
      </c>
      <c r="B10742" s="1" t="s">
        <v>2051</v>
      </c>
      <c r="C10742" s="291" t="s">
        <v>2056</v>
      </c>
      <c r="D10742" s="1">
        <v>0</v>
      </c>
      <c r="E10742" s="1">
        <v>8.8000000000000007</v>
      </c>
    </row>
    <row r="10743" spans="1:5" x14ac:dyDescent="0.25">
      <c r="A10743" t="s">
        <v>1244</v>
      </c>
      <c r="B10743" s="1" t="s">
        <v>2051</v>
      </c>
      <c r="C10743" s="291" t="s">
        <v>2056</v>
      </c>
      <c r="D10743" s="1">
        <v>0</v>
      </c>
      <c r="E10743" s="1">
        <v>8.1</v>
      </c>
    </row>
    <row r="10744" spans="1:5" x14ac:dyDescent="0.25">
      <c r="A10744" t="s">
        <v>1244</v>
      </c>
      <c r="B10744" s="1" t="s">
        <v>2051</v>
      </c>
      <c r="C10744" s="291" t="s">
        <v>2054</v>
      </c>
      <c r="D10744" s="1">
        <v>0</v>
      </c>
      <c r="E10744" s="1">
        <v>17.3</v>
      </c>
    </row>
    <row r="10745" spans="1:5" x14ac:dyDescent="0.25">
      <c r="A10745" t="s">
        <v>1244</v>
      </c>
      <c r="B10745" s="1" t="s">
        <v>2051</v>
      </c>
      <c r="C10745" s="291" t="s">
        <v>2053</v>
      </c>
      <c r="D10745" s="1">
        <v>0</v>
      </c>
      <c r="E10745" s="1">
        <v>25.1</v>
      </c>
    </row>
    <row r="10746" spans="1:5" x14ac:dyDescent="0.25">
      <c r="A10746" t="s">
        <v>1244</v>
      </c>
      <c r="B10746" s="1" t="s">
        <v>2057</v>
      </c>
      <c r="C10746" s="291" t="s">
        <v>2058</v>
      </c>
      <c r="D10746" s="1">
        <v>0</v>
      </c>
      <c r="E10746" s="1">
        <v>3.4</v>
      </c>
    </row>
    <row r="10747" spans="1:5" x14ac:dyDescent="0.25">
      <c r="A10747" t="s">
        <v>1244</v>
      </c>
      <c r="B10747" s="1" t="s">
        <v>2057</v>
      </c>
      <c r="C10747" s="291" t="s">
        <v>2059</v>
      </c>
      <c r="D10747" s="1">
        <v>0</v>
      </c>
      <c r="E10747" s="1">
        <v>6</v>
      </c>
    </row>
    <row r="10748" spans="1:5" x14ac:dyDescent="0.25">
      <c r="A10748" t="s">
        <v>1244</v>
      </c>
      <c r="B10748" s="1" t="s">
        <v>2057</v>
      </c>
      <c r="C10748" s="291" t="s">
        <v>2060</v>
      </c>
      <c r="D10748" s="1">
        <v>0</v>
      </c>
      <c r="E10748" s="1">
        <v>10.3</v>
      </c>
    </row>
    <row r="10749" spans="1:5" x14ac:dyDescent="0.25">
      <c r="A10749" t="s">
        <v>1244</v>
      </c>
      <c r="B10749" s="1" t="s">
        <v>2057</v>
      </c>
      <c r="C10749" s="291" t="s">
        <v>2061</v>
      </c>
      <c r="D10749" s="1">
        <v>0</v>
      </c>
      <c r="E10749" s="1">
        <v>14.1</v>
      </c>
    </row>
    <row r="10750" spans="1:5" x14ac:dyDescent="0.25">
      <c r="A10750" t="s">
        <v>1244</v>
      </c>
      <c r="B10750" s="1" t="s">
        <v>2057</v>
      </c>
      <c r="C10750" s="291" t="s">
        <v>2062</v>
      </c>
      <c r="D10750" s="1">
        <v>0</v>
      </c>
      <c r="E10750" s="1">
        <v>25</v>
      </c>
    </row>
    <row r="10751" spans="1:5" x14ac:dyDescent="0.25">
      <c r="A10751" t="s">
        <v>1244</v>
      </c>
      <c r="B10751" s="1" t="s">
        <v>2057</v>
      </c>
      <c r="C10751" s="291" t="s">
        <v>2063</v>
      </c>
      <c r="D10751" s="1">
        <v>0</v>
      </c>
      <c r="E10751" s="1">
        <v>35.700000000000003</v>
      </c>
    </row>
    <row r="10752" spans="1:5" x14ac:dyDescent="0.25">
      <c r="A10752" t="s">
        <v>1244</v>
      </c>
      <c r="B10752" s="1" t="s">
        <v>2057</v>
      </c>
      <c r="C10752" s="291" t="s">
        <v>2064</v>
      </c>
      <c r="D10752" s="1">
        <v>0</v>
      </c>
      <c r="E10752" s="1">
        <v>68</v>
      </c>
    </row>
    <row r="10753" spans="1:5" x14ac:dyDescent="0.25">
      <c r="A10753" t="s">
        <v>1244</v>
      </c>
      <c r="B10753" s="1" t="s">
        <v>2057</v>
      </c>
      <c r="C10753" s="291" t="s">
        <v>2065</v>
      </c>
      <c r="D10753" s="1">
        <v>0</v>
      </c>
      <c r="E10753" s="1">
        <v>3.1</v>
      </c>
    </row>
    <row r="10754" spans="1:5" x14ac:dyDescent="0.25">
      <c r="A10754" t="s">
        <v>1244</v>
      </c>
      <c r="B10754" s="1" t="s">
        <v>2057</v>
      </c>
      <c r="C10754" s="291" t="s">
        <v>2066</v>
      </c>
      <c r="D10754" s="1">
        <v>0</v>
      </c>
      <c r="E10754" s="1">
        <v>4.8</v>
      </c>
    </row>
    <row r="10755" spans="1:5" x14ac:dyDescent="0.25">
      <c r="A10755" t="s">
        <v>1244</v>
      </c>
      <c r="B10755" s="1" t="s">
        <v>2057</v>
      </c>
      <c r="C10755" s="291" t="s">
        <v>2067</v>
      </c>
      <c r="D10755" s="1">
        <v>0</v>
      </c>
      <c r="E10755" s="1">
        <v>8.3000000000000007</v>
      </c>
    </row>
    <row r="10756" spans="1:5" x14ac:dyDescent="0.25">
      <c r="A10756" t="s">
        <v>1244</v>
      </c>
      <c r="B10756" s="1" t="s">
        <v>2057</v>
      </c>
      <c r="C10756" s="291" t="s">
        <v>2068</v>
      </c>
      <c r="D10756" s="1">
        <v>0</v>
      </c>
      <c r="E10756" s="1">
        <v>13.8</v>
      </c>
    </row>
    <row r="10757" spans="1:5" x14ac:dyDescent="0.25">
      <c r="A10757" t="s">
        <v>1244</v>
      </c>
      <c r="B10757" s="1" t="s">
        <v>2057</v>
      </c>
      <c r="C10757" s="291" t="s">
        <v>2069</v>
      </c>
      <c r="D10757" s="1">
        <v>0</v>
      </c>
      <c r="E10757" s="1">
        <v>22.3</v>
      </c>
    </row>
    <row r="10758" spans="1:5" x14ac:dyDescent="0.25">
      <c r="A10758" t="s">
        <v>1244</v>
      </c>
      <c r="B10758" s="1" t="s">
        <v>2057</v>
      </c>
      <c r="C10758" s="291" t="s">
        <v>2070</v>
      </c>
      <c r="D10758" s="1">
        <v>0</v>
      </c>
      <c r="E10758" s="1">
        <v>38.9</v>
      </c>
    </row>
    <row r="10759" spans="1:5" x14ac:dyDescent="0.25">
      <c r="A10759" t="s">
        <v>1244</v>
      </c>
      <c r="B10759" s="1" t="s">
        <v>2057</v>
      </c>
      <c r="C10759" s="291" t="s">
        <v>2071</v>
      </c>
      <c r="D10759" s="1">
        <v>0</v>
      </c>
      <c r="E10759" s="1">
        <v>64.3</v>
      </c>
    </row>
    <row r="10760" spans="1:5" x14ac:dyDescent="0.25">
      <c r="A10760" t="s">
        <v>1244</v>
      </c>
      <c r="B10760" s="1" t="s">
        <v>2057</v>
      </c>
      <c r="C10760" s="291" t="s">
        <v>2072</v>
      </c>
      <c r="D10760" s="1">
        <v>0</v>
      </c>
      <c r="E10760" s="1">
        <v>4.4000000000000004</v>
      </c>
    </row>
    <row r="10761" spans="1:5" x14ac:dyDescent="0.25">
      <c r="A10761" t="s">
        <v>1244</v>
      </c>
      <c r="B10761" s="1" t="s">
        <v>2057</v>
      </c>
      <c r="C10761" s="291" t="s">
        <v>2073</v>
      </c>
      <c r="D10761" s="1">
        <v>0</v>
      </c>
      <c r="E10761" s="1">
        <v>3.7</v>
      </c>
    </row>
    <row r="10762" spans="1:5" x14ac:dyDescent="0.25">
      <c r="A10762" t="s">
        <v>1244</v>
      </c>
      <c r="B10762" s="1" t="s">
        <v>2057</v>
      </c>
      <c r="C10762" s="291" t="s">
        <v>2074</v>
      </c>
      <c r="D10762" s="1">
        <v>0</v>
      </c>
      <c r="E10762" s="1">
        <v>8</v>
      </c>
    </row>
    <row r="10763" spans="1:5" x14ac:dyDescent="0.25">
      <c r="A10763" t="s">
        <v>1244</v>
      </c>
      <c r="B10763" s="1" t="s">
        <v>2057</v>
      </c>
      <c r="C10763" s="291" t="s">
        <v>2075</v>
      </c>
      <c r="D10763" s="1">
        <v>0</v>
      </c>
      <c r="E10763" s="1">
        <v>14</v>
      </c>
    </row>
    <row r="10764" spans="1:5" x14ac:dyDescent="0.25">
      <c r="A10764" t="s">
        <v>1244</v>
      </c>
      <c r="B10764" s="1" t="s">
        <v>2057</v>
      </c>
      <c r="C10764" s="291" t="s">
        <v>2076</v>
      </c>
      <c r="D10764" s="1">
        <v>0</v>
      </c>
      <c r="E10764" s="1">
        <v>17.7</v>
      </c>
    </row>
    <row r="10765" spans="1:5" x14ac:dyDescent="0.25">
      <c r="A10765" t="s">
        <v>1244</v>
      </c>
      <c r="B10765" s="1" t="s">
        <v>2057</v>
      </c>
      <c r="C10765" s="291" t="s">
        <v>2077</v>
      </c>
      <c r="D10765" s="1">
        <v>0</v>
      </c>
      <c r="E10765" s="1">
        <v>26.1</v>
      </c>
    </row>
    <row r="10766" spans="1:5" x14ac:dyDescent="0.25">
      <c r="A10766" t="s">
        <v>1244</v>
      </c>
      <c r="B10766" s="1" t="s">
        <v>2057</v>
      </c>
      <c r="C10766" s="291" t="s">
        <v>2078</v>
      </c>
      <c r="D10766" s="1">
        <v>0</v>
      </c>
      <c r="E10766" s="1">
        <v>43.9</v>
      </c>
    </row>
    <row r="10767" spans="1:5" x14ac:dyDescent="0.25">
      <c r="A10767" t="s">
        <v>1244</v>
      </c>
      <c r="B10767" s="1" t="s">
        <v>2057</v>
      </c>
      <c r="C10767" s="291" t="s">
        <v>2079</v>
      </c>
      <c r="D10767" s="1">
        <v>0</v>
      </c>
      <c r="E10767" s="1">
        <v>60.6</v>
      </c>
    </row>
    <row r="10768" spans="1:5" x14ac:dyDescent="0.25">
      <c r="A10768" t="s">
        <v>1244</v>
      </c>
      <c r="B10768" s="1" t="s">
        <v>2057</v>
      </c>
      <c r="C10768" s="291" t="s">
        <v>2080</v>
      </c>
      <c r="D10768" s="1">
        <v>0</v>
      </c>
      <c r="E10768" s="1">
        <v>5.5</v>
      </c>
    </row>
    <row r="10769" spans="1:5" x14ac:dyDescent="0.25">
      <c r="A10769" t="s">
        <v>1244</v>
      </c>
      <c r="B10769" s="1" t="s">
        <v>2057</v>
      </c>
      <c r="C10769" s="291" t="s">
        <v>2081</v>
      </c>
      <c r="D10769" s="1">
        <v>0</v>
      </c>
      <c r="E10769" s="1">
        <v>9.6</v>
      </c>
    </row>
    <row r="10770" spans="1:5" x14ac:dyDescent="0.25">
      <c r="A10770" t="s">
        <v>1244</v>
      </c>
      <c r="B10770" s="1" t="s">
        <v>2057</v>
      </c>
      <c r="C10770" s="291" t="s">
        <v>2082</v>
      </c>
      <c r="D10770" s="1">
        <v>0</v>
      </c>
      <c r="E10770" s="1">
        <v>14.7</v>
      </c>
    </row>
    <row r="10771" spans="1:5" x14ac:dyDescent="0.25">
      <c r="A10771" t="s">
        <v>1244</v>
      </c>
      <c r="B10771" s="1" t="s">
        <v>2057</v>
      </c>
      <c r="C10771" s="291" t="s">
        <v>2083</v>
      </c>
      <c r="D10771" s="1">
        <v>0</v>
      </c>
      <c r="E10771" s="1">
        <v>23.1</v>
      </c>
    </row>
    <row r="10772" spans="1:5" x14ac:dyDescent="0.25">
      <c r="A10772" t="s">
        <v>1244</v>
      </c>
      <c r="B10772" s="1" t="s">
        <v>2057</v>
      </c>
      <c r="C10772" s="291" t="s">
        <v>2084</v>
      </c>
      <c r="D10772" s="1">
        <v>0</v>
      </c>
      <c r="E10772" s="1">
        <v>33</v>
      </c>
    </row>
    <row r="10773" spans="1:5" x14ac:dyDescent="0.25">
      <c r="A10773" t="s">
        <v>1244</v>
      </c>
      <c r="B10773" s="1" t="s">
        <v>2057</v>
      </c>
      <c r="C10773" s="291" t="s">
        <v>2085</v>
      </c>
      <c r="D10773" s="1">
        <v>0</v>
      </c>
      <c r="E10773" s="1">
        <v>53</v>
      </c>
    </row>
    <row r="10774" spans="1:5" x14ac:dyDescent="0.25">
      <c r="A10774" t="s">
        <v>1244</v>
      </c>
      <c r="B10774" s="1" t="s">
        <v>2086</v>
      </c>
      <c r="C10774" s="291" t="s">
        <v>2087</v>
      </c>
      <c r="D10774" s="1">
        <v>0</v>
      </c>
      <c r="E10774" s="1">
        <v>17.899999999999999</v>
      </c>
    </row>
    <row r="10775" spans="1:5" x14ac:dyDescent="0.25">
      <c r="A10775" t="s">
        <v>1244</v>
      </c>
      <c r="B10775" s="1" t="s">
        <v>2086</v>
      </c>
      <c r="C10775" s="291" t="s">
        <v>2087</v>
      </c>
      <c r="D10775" s="1">
        <v>0</v>
      </c>
      <c r="E10775" s="1">
        <v>18.399999999999999</v>
      </c>
    </row>
    <row r="10776" spans="1:5" x14ac:dyDescent="0.25">
      <c r="A10776" t="s">
        <v>1244</v>
      </c>
      <c r="B10776" s="1" t="s">
        <v>2088</v>
      </c>
      <c r="C10776" s="291" t="s">
        <v>2089</v>
      </c>
      <c r="D10776" s="1">
        <v>0</v>
      </c>
      <c r="E10776" s="1">
        <v>11.7</v>
      </c>
    </row>
    <row r="10777" spans="1:5" x14ac:dyDescent="0.25">
      <c r="A10777" t="s">
        <v>1244</v>
      </c>
      <c r="B10777" s="1" t="s">
        <v>2088</v>
      </c>
      <c r="C10777" s="291" t="s">
        <v>2090</v>
      </c>
      <c r="D10777" s="1">
        <v>0</v>
      </c>
      <c r="E10777" s="1">
        <v>16.7</v>
      </c>
    </row>
    <row r="10778" spans="1:5" x14ac:dyDescent="0.25">
      <c r="A10778" t="s">
        <v>1244</v>
      </c>
      <c r="B10778" s="1" t="s">
        <v>2088</v>
      </c>
      <c r="C10778" s="291" t="s">
        <v>2091</v>
      </c>
      <c r="D10778" s="1">
        <v>0</v>
      </c>
      <c r="E10778" s="1">
        <v>27.2</v>
      </c>
    </row>
    <row r="10779" spans="1:5" x14ac:dyDescent="0.25">
      <c r="A10779" t="s">
        <v>1244</v>
      </c>
      <c r="B10779" s="1" t="s">
        <v>2088</v>
      </c>
      <c r="C10779" s="291" t="s">
        <v>2092</v>
      </c>
      <c r="D10779" s="1">
        <v>0</v>
      </c>
      <c r="E10779" s="1">
        <v>40</v>
      </c>
    </row>
    <row r="10780" spans="1:5" x14ac:dyDescent="0.25">
      <c r="A10780" t="s">
        <v>1244</v>
      </c>
      <c r="B10780" s="1" t="s">
        <v>2088</v>
      </c>
      <c r="C10780" s="291" t="s">
        <v>2093</v>
      </c>
      <c r="D10780" s="1">
        <v>0</v>
      </c>
      <c r="E10780" s="1">
        <v>50.3</v>
      </c>
    </row>
    <row r="10781" spans="1:5" x14ac:dyDescent="0.25">
      <c r="A10781" t="s">
        <v>1244</v>
      </c>
      <c r="B10781" s="1" t="s">
        <v>2088</v>
      </c>
      <c r="C10781" s="291" t="s">
        <v>2094</v>
      </c>
      <c r="D10781" s="1">
        <v>0</v>
      </c>
      <c r="E10781" s="1">
        <v>8.9</v>
      </c>
    </row>
    <row r="10782" spans="1:5" x14ac:dyDescent="0.25">
      <c r="A10782" t="s">
        <v>1244</v>
      </c>
      <c r="B10782" s="1" t="s">
        <v>2088</v>
      </c>
      <c r="C10782" s="291" t="s">
        <v>2095</v>
      </c>
      <c r="D10782" s="1">
        <v>0</v>
      </c>
      <c r="E10782" s="1">
        <v>14</v>
      </c>
    </row>
    <row r="10783" spans="1:5" x14ac:dyDescent="0.25">
      <c r="A10783" t="s">
        <v>1244</v>
      </c>
      <c r="B10783" s="1" t="s">
        <v>2088</v>
      </c>
      <c r="C10783" s="291" t="s">
        <v>2096</v>
      </c>
      <c r="D10783" s="1">
        <v>0</v>
      </c>
      <c r="E10783" s="1">
        <v>22.4</v>
      </c>
    </row>
    <row r="10784" spans="1:5" x14ac:dyDescent="0.25">
      <c r="A10784" t="s">
        <v>1244</v>
      </c>
      <c r="B10784" s="1" t="s">
        <v>2088</v>
      </c>
      <c r="C10784" s="291" t="s">
        <v>2097</v>
      </c>
      <c r="D10784" s="1">
        <v>0</v>
      </c>
      <c r="E10784" s="1">
        <v>36.299999999999997</v>
      </c>
    </row>
    <row r="10785" spans="1:5" x14ac:dyDescent="0.25">
      <c r="A10785" t="s">
        <v>1244</v>
      </c>
      <c r="B10785" s="1" t="s">
        <v>2088</v>
      </c>
      <c r="C10785" s="291" t="s">
        <v>2098</v>
      </c>
      <c r="D10785" s="1">
        <v>0</v>
      </c>
      <c r="E10785" s="1">
        <v>44.1</v>
      </c>
    </row>
    <row r="10786" spans="1:5" x14ac:dyDescent="0.25">
      <c r="A10786" t="s">
        <v>1244</v>
      </c>
      <c r="B10786" s="1" t="s">
        <v>2088</v>
      </c>
      <c r="C10786" s="291" t="s">
        <v>2099</v>
      </c>
      <c r="D10786" s="1">
        <v>0</v>
      </c>
      <c r="E10786" s="1">
        <v>10</v>
      </c>
    </row>
    <row r="10787" spans="1:5" x14ac:dyDescent="0.25">
      <c r="A10787" t="s">
        <v>1244</v>
      </c>
      <c r="B10787" s="1" t="s">
        <v>2088</v>
      </c>
      <c r="C10787" s="291" t="s">
        <v>2100</v>
      </c>
      <c r="D10787" s="1">
        <v>0</v>
      </c>
      <c r="E10787" s="1">
        <v>7.5</v>
      </c>
    </row>
    <row r="10788" spans="1:5" x14ac:dyDescent="0.25">
      <c r="A10788" t="s">
        <v>1244</v>
      </c>
      <c r="B10788" s="1" t="s">
        <v>2088</v>
      </c>
      <c r="C10788" s="291" t="s">
        <v>2101</v>
      </c>
      <c r="D10788" s="1">
        <v>0</v>
      </c>
      <c r="E10788" s="1">
        <v>16.100000000000001</v>
      </c>
    </row>
    <row r="10789" spans="1:5" x14ac:dyDescent="0.25">
      <c r="A10789" t="s">
        <v>1244</v>
      </c>
      <c r="B10789" s="1" t="s">
        <v>2088</v>
      </c>
      <c r="C10789" s="291" t="s">
        <v>2102</v>
      </c>
      <c r="D10789" s="1">
        <v>0</v>
      </c>
      <c r="E10789" s="1">
        <v>12.1</v>
      </c>
    </row>
    <row r="10790" spans="1:5" x14ac:dyDescent="0.25">
      <c r="A10790" t="s">
        <v>1244</v>
      </c>
      <c r="B10790" s="1" t="s">
        <v>2088</v>
      </c>
      <c r="C10790" s="291" t="s">
        <v>2103</v>
      </c>
      <c r="D10790" s="1">
        <v>0</v>
      </c>
      <c r="E10790" s="1">
        <v>29.7</v>
      </c>
    </row>
    <row r="10791" spans="1:5" x14ac:dyDescent="0.25">
      <c r="A10791" t="s">
        <v>1244</v>
      </c>
      <c r="B10791" s="1" t="s">
        <v>2088</v>
      </c>
      <c r="C10791" s="291" t="s">
        <v>2104</v>
      </c>
      <c r="D10791" s="1">
        <v>0</v>
      </c>
      <c r="E10791" s="1">
        <v>21.6</v>
      </c>
    </row>
    <row r="10792" spans="1:5" x14ac:dyDescent="0.25">
      <c r="A10792" t="s">
        <v>1244</v>
      </c>
      <c r="B10792" s="1" t="s">
        <v>2088</v>
      </c>
      <c r="C10792" s="291" t="s">
        <v>2105</v>
      </c>
      <c r="D10792" s="1">
        <v>0</v>
      </c>
      <c r="E10792" s="1">
        <v>37.4</v>
      </c>
    </row>
    <row r="10793" spans="1:5" x14ac:dyDescent="0.25">
      <c r="A10793" t="s">
        <v>1244</v>
      </c>
      <c r="B10793" s="1" t="s">
        <v>2088</v>
      </c>
      <c r="C10793" s="291" t="s">
        <v>2106</v>
      </c>
      <c r="D10793" s="1">
        <v>0</v>
      </c>
      <c r="E10793" s="1">
        <v>33.9</v>
      </c>
    </row>
    <row r="10794" spans="1:5" x14ac:dyDescent="0.25">
      <c r="A10794" t="s">
        <v>1244</v>
      </c>
      <c r="B10794" s="1" t="s">
        <v>2088</v>
      </c>
      <c r="C10794" s="291" t="s">
        <v>2107</v>
      </c>
      <c r="D10794" s="1">
        <v>0</v>
      </c>
      <c r="E10794" s="1">
        <v>38.299999999999997</v>
      </c>
    </row>
    <row r="10795" spans="1:5" x14ac:dyDescent="0.25">
      <c r="A10795" t="s">
        <v>1244</v>
      </c>
      <c r="B10795" s="1" t="s">
        <v>2088</v>
      </c>
      <c r="C10795" s="291" t="s">
        <v>2108</v>
      </c>
      <c r="D10795" s="1">
        <v>0</v>
      </c>
      <c r="E10795" s="1">
        <v>40.700000000000003</v>
      </c>
    </row>
    <row r="10796" spans="1:5" x14ac:dyDescent="0.25">
      <c r="A10796" t="s">
        <v>1244</v>
      </c>
      <c r="B10796" s="1" t="s">
        <v>2109</v>
      </c>
      <c r="C10796" s="291" t="s">
        <v>2110</v>
      </c>
      <c r="D10796" s="1">
        <v>0</v>
      </c>
      <c r="E10796" s="1">
        <v>3.6</v>
      </c>
    </row>
    <row r="10797" spans="1:5" x14ac:dyDescent="0.25">
      <c r="A10797" t="s">
        <v>1244</v>
      </c>
      <c r="B10797" s="1" t="s">
        <v>2109</v>
      </c>
      <c r="C10797" s="291" t="s">
        <v>2111</v>
      </c>
      <c r="D10797" s="1">
        <v>0</v>
      </c>
      <c r="E10797" s="1">
        <v>6.8</v>
      </c>
    </row>
    <row r="10798" spans="1:5" x14ac:dyDescent="0.25">
      <c r="A10798" t="s">
        <v>1244</v>
      </c>
      <c r="B10798" s="1" t="s">
        <v>2109</v>
      </c>
      <c r="C10798" s="291" t="s">
        <v>2112</v>
      </c>
      <c r="D10798" s="1">
        <v>0</v>
      </c>
      <c r="E10798" s="1">
        <v>9.6</v>
      </c>
    </row>
    <row r="10799" spans="1:5" x14ac:dyDescent="0.25">
      <c r="A10799" t="s">
        <v>1244</v>
      </c>
      <c r="B10799" s="1" t="s">
        <v>2109</v>
      </c>
      <c r="C10799" s="291" t="s">
        <v>2113</v>
      </c>
      <c r="D10799" s="1">
        <v>0</v>
      </c>
      <c r="E10799" s="1">
        <v>16.399999999999999</v>
      </c>
    </row>
    <row r="10800" spans="1:5" x14ac:dyDescent="0.25">
      <c r="A10800" t="s">
        <v>1244</v>
      </c>
      <c r="B10800" s="1" t="s">
        <v>2109</v>
      </c>
      <c r="C10800" s="291" t="s">
        <v>2114</v>
      </c>
      <c r="D10800" s="1">
        <v>0</v>
      </c>
      <c r="E10800" s="1">
        <v>29</v>
      </c>
    </row>
    <row r="10801" spans="1:5" x14ac:dyDescent="0.25">
      <c r="A10801" t="s">
        <v>1244</v>
      </c>
      <c r="B10801" s="1" t="s">
        <v>2115</v>
      </c>
      <c r="C10801" s="291" t="s">
        <v>2116</v>
      </c>
      <c r="D10801" s="1">
        <v>0</v>
      </c>
      <c r="E10801" s="1">
        <v>5.6</v>
      </c>
    </row>
    <row r="10802" spans="1:5" x14ac:dyDescent="0.25">
      <c r="A10802" t="s">
        <v>1244</v>
      </c>
      <c r="B10802" s="1" t="s">
        <v>2115</v>
      </c>
      <c r="C10802" s="291" t="s">
        <v>2117</v>
      </c>
      <c r="D10802" s="1">
        <v>0</v>
      </c>
      <c r="E10802" s="1">
        <v>4.9000000000000004</v>
      </c>
    </row>
    <row r="10803" spans="1:5" x14ac:dyDescent="0.25">
      <c r="A10803" t="s">
        <v>1244</v>
      </c>
      <c r="B10803" s="1" t="s">
        <v>2115</v>
      </c>
      <c r="C10803" s="291" t="s">
        <v>2118</v>
      </c>
      <c r="D10803" s="1">
        <v>0</v>
      </c>
      <c r="E10803" s="1">
        <v>7.4</v>
      </c>
    </row>
    <row r="10804" spans="1:5" x14ac:dyDescent="0.25">
      <c r="A10804" t="s">
        <v>1244</v>
      </c>
      <c r="B10804" s="1" t="s">
        <v>2115</v>
      </c>
      <c r="C10804" s="291" t="s">
        <v>2119</v>
      </c>
      <c r="D10804" s="1">
        <v>0</v>
      </c>
      <c r="E10804" s="1">
        <v>8.4</v>
      </c>
    </row>
    <row r="10805" spans="1:5" x14ac:dyDescent="0.25">
      <c r="A10805" t="s">
        <v>1244</v>
      </c>
      <c r="B10805" s="1" t="s">
        <v>2115</v>
      </c>
      <c r="C10805" s="291" t="s">
        <v>2120</v>
      </c>
      <c r="D10805" s="1">
        <v>0</v>
      </c>
      <c r="E10805" s="1">
        <v>14.2</v>
      </c>
    </row>
    <row r="10806" spans="1:5" x14ac:dyDescent="0.25">
      <c r="A10806" t="s">
        <v>1244</v>
      </c>
      <c r="B10806" s="1" t="s">
        <v>2115</v>
      </c>
      <c r="C10806" s="291" t="s">
        <v>2121</v>
      </c>
      <c r="D10806" s="1">
        <v>0</v>
      </c>
      <c r="E10806" s="1">
        <v>11.4</v>
      </c>
    </row>
    <row r="10807" spans="1:5" x14ac:dyDescent="0.25">
      <c r="A10807" t="s">
        <v>1244</v>
      </c>
      <c r="B10807" s="1" t="s">
        <v>2115</v>
      </c>
      <c r="C10807" s="291" t="s">
        <v>2122</v>
      </c>
      <c r="D10807" s="1">
        <v>0</v>
      </c>
      <c r="E10807" s="1">
        <v>18.7</v>
      </c>
    </row>
    <row r="10808" spans="1:5" x14ac:dyDescent="0.25">
      <c r="A10808" t="s">
        <v>1244</v>
      </c>
      <c r="B10808" s="1" t="s">
        <v>2115</v>
      </c>
      <c r="C10808" s="291" t="s">
        <v>2123</v>
      </c>
      <c r="D10808" s="1">
        <v>0</v>
      </c>
      <c r="E10808" s="1">
        <v>22.1</v>
      </c>
    </row>
    <row r="10809" spans="1:5" x14ac:dyDescent="0.25">
      <c r="A10809" t="s">
        <v>1244</v>
      </c>
      <c r="B10809" s="1" t="s">
        <v>2115</v>
      </c>
      <c r="C10809" s="291" t="s">
        <v>2124</v>
      </c>
      <c r="D10809" s="1">
        <v>0</v>
      </c>
      <c r="E10809" s="1">
        <v>34.5</v>
      </c>
    </row>
    <row r="10810" spans="1:5" x14ac:dyDescent="0.25">
      <c r="A10810" t="s">
        <v>1244</v>
      </c>
      <c r="B10810" s="1" t="s">
        <v>2115</v>
      </c>
      <c r="C10810" s="291" t="s">
        <v>2125</v>
      </c>
      <c r="D10810" s="1">
        <v>0</v>
      </c>
      <c r="E10810" s="1">
        <v>29.9</v>
      </c>
    </row>
    <row r="10811" spans="1:5" x14ac:dyDescent="0.25">
      <c r="A10811" t="s">
        <v>1244</v>
      </c>
      <c r="B10811" s="1" t="s">
        <v>2115</v>
      </c>
      <c r="C10811" s="291" t="s">
        <v>2126</v>
      </c>
      <c r="D10811" s="1">
        <v>0</v>
      </c>
      <c r="E10811" s="1">
        <v>37.9</v>
      </c>
    </row>
    <row r="10812" spans="1:5" x14ac:dyDescent="0.25">
      <c r="A10812" t="s">
        <v>1244</v>
      </c>
      <c r="B10812" s="1" t="s">
        <v>2115</v>
      </c>
      <c r="C10812" s="291" t="s">
        <v>2127</v>
      </c>
      <c r="D10812" s="1">
        <v>0</v>
      </c>
      <c r="E10812" s="1">
        <v>48.6</v>
      </c>
    </row>
    <row r="10813" spans="1:5" x14ac:dyDescent="0.25">
      <c r="A10813" t="s">
        <v>1244</v>
      </c>
      <c r="B10813" s="1" t="s">
        <v>2115</v>
      </c>
      <c r="C10813" s="291" t="s">
        <v>2128</v>
      </c>
      <c r="D10813" s="1">
        <v>0</v>
      </c>
      <c r="E10813" s="1">
        <v>69.900000000000006</v>
      </c>
    </row>
    <row r="10814" spans="1:5" x14ac:dyDescent="0.25">
      <c r="A10814" t="s">
        <v>1244</v>
      </c>
      <c r="B10814" s="1" t="s">
        <v>2129</v>
      </c>
      <c r="C10814" s="291" t="s">
        <v>2130</v>
      </c>
      <c r="D10814" s="1">
        <v>0</v>
      </c>
      <c r="E10814" s="1">
        <v>7.1</v>
      </c>
    </row>
    <row r="10815" spans="1:5" x14ac:dyDescent="0.25">
      <c r="A10815" t="s">
        <v>1244</v>
      </c>
      <c r="B10815" s="1" t="s">
        <v>2129</v>
      </c>
      <c r="C10815" s="291" t="s">
        <v>2131</v>
      </c>
      <c r="D10815" s="1">
        <v>0</v>
      </c>
      <c r="E10815" s="1">
        <v>11.2</v>
      </c>
    </row>
    <row r="10816" spans="1:5" x14ac:dyDescent="0.25">
      <c r="A10816" t="s">
        <v>1244</v>
      </c>
      <c r="B10816" s="1" t="s">
        <v>2132</v>
      </c>
      <c r="C10816" s="291" t="s">
        <v>2133</v>
      </c>
      <c r="D10816" s="1">
        <v>0</v>
      </c>
      <c r="E10816" s="1">
        <v>9.6999999999999993</v>
      </c>
    </row>
    <row r="10817" spans="1:5" x14ac:dyDescent="0.25">
      <c r="A10817" t="s">
        <v>1244</v>
      </c>
      <c r="B10817" s="1" t="s">
        <v>2132</v>
      </c>
      <c r="C10817" s="291" t="s">
        <v>2133</v>
      </c>
      <c r="D10817" s="1">
        <v>0</v>
      </c>
      <c r="E10817" s="1">
        <v>10.8</v>
      </c>
    </row>
    <row r="10818" spans="1:5" x14ac:dyDescent="0.25">
      <c r="A10818" t="s">
        <v>1244</v>
      </c>
      <c r="B10818" s="1" t="s">
        <v>2132</v>
      </c>
      <c r="C10818" s="291" t="s">
        <v>2134</v>
      </c>
      <c r="D10818" s="1">
        <v>0</v>
      </c>
      <c r="E10818" s="1">
        <v>18.100000000000001</v>
      </c>
    </row>
    <row r="10819" spans="1:5" x14ac:dyDescent="0.25">
      <c r="A10819" t="s">
        <v>1244</v>
      </c>
      <c r="B10819" s="1" t="s">
        <v>2132</v>
      </c>
      <c r="C10819" s="291" t="s">
        <v>2134</v>
      </c>
      <c r="D10819" s="1">
        <v>0</v>
      </c>
      <c r="E10819" s="1">
        <v>15.5</v>
      </c>
    </row>
    <row r="10820" spans="1:5" x14ac:dyDescent="0.25">
      <c r="A10820" t="s">
        <v>1244</v>
      </c>
      <c r="B10820" s="1" t="s">
        <v>2132</v>
      </c>
      <c r="C10820" s="291" t="s">
        <v>2135</v>
      </c>
      <c r="D10820" s="1">
        <v>0</v>
      </c>
      <c r="E10820" s="1">
        <v>10</v>
      </c>
    </row>
    <row r="10821" spans="1:5" x14ac:dyDescent="0.25">
      <c r="A10821" t="s">
        <v>1244</v>
      </c>
      <c r="B10821" s="1" t="s">
        <v>2132</v>
      </c>
      <c r="C10821" s="291" t="s">
        <v>2135</v>
      </c>
      <c r="D10821" s="1">
        <v>0</v>
      </c>
      <c r="E10821" s="1">
        <v>9.9</v>
      </c>
    </row>
    <row r="10822" spans="1:5" x14ac:dyDescent="0.25">
      <c r="A10822" t="s">
        <v>1244</v>
      </c>
      <c r="B10822" s="1" t="s">
        <v>2132</v>
      </c>
      <c r="C10822" s="291" t="s">
        <v>2136</v>
      </c>
      <c r="D10822" s="1">
        <v>0</v>
      </c>
      <c r="E10822" s="1">
        <v>15</v>
      </c>
    </row>
    <row r="10823" spans="1:5" x14ac:dyDescent="0.25">
      <c r="A10823" t="s">
        <v>1244</v>
      </c>
      <c r="B10823" s="1" t="s">
        <v>2132</v>
      </c>
      <c r="C10823" s="291" t="s">
        <v>2136</v>
      </c>
      <c r="D10823" s="1">
        <v>0</v>
      </c>
      <c r="E10823" s="1">
        <v>14.3</v>
      </c>
    </row>
    <row r="10824" spans="1:5" x14ac:dyDescent="0.25">
      <c r="A10824" t="s">
        <v>1244</v>
      </c>
      <c r="B10824" s="1" t="s">
        <v>2137</v>
      </c>
      <c r="C10824" s="291" t="s">
        <v>2138</v>
      </c>
      <c r="D10824" s="1">
        <v>0</v>
      </c>
      <c r="E10824" s="1">
        <v>7.9</v>
      </c>
    </row>
    <row r="10825" spans="1:5" x14ac:dyDescent="0.25">
      <c r="A10825" t="s">
        <v>1244</v>
      </c>
      <c r="B10825" s="1" t="s">
        <v>2137</v>
      </c>
      <c r="C10825" s="291" t="s">
        <v>2139</v>
      </c>
      <c r="D10825" s="1">
        <v>0</v>
      </c>
      <c r="E10825" s="1">
        <v>12.5</v>
      </c>
    </row>
    <row r="10826" spans="1:5" x14ac:dyDescent="0.25">
      <c r="A10826" t="s">
        <v>1244</v>
      </c>
      <c r="B10826" s="1" t="s">
        <v>2137</v>
      </c>
      <c r="C10826" s="291" t="s">
        <v>2138</v>
      </c>
      <c r="D10826" s="1">
        <v>0</v>
      </c>
      <c r="E10826" s="1">
        <v>17.5</v>
      </c>
    </row>
    <row r="10827" spans="1:5" x14ac:dyDescent="0.25">
      <c r="A10827" t="s">
        <v>1244</v>
      </c>
      <c r="B10827" s="1" t="s">
        <v>2137</v>
      </c>
      <c r="C10827" s="291" t="s">
        <v>2139</v>
      </c>
      <c r="D10827" s="1">
        <v>0</v>
      </c>
      <c r="E10827" s="1">
        <v>25.3</v>
      </c>
    </row>
    <row r="10828" spans="1:5" x14ac:dyDescent="0.25">
      <c r="A10828" t="s">
        <v>1244</v>
      </c>
      <c r="B10828" s="1" t="s">
        <v>2137</v>
      </c>
      <c r="C10828" s="291" t="s">
        <v>2138</v>
      </c>
      <c r="D10828" s="1">
        <v>0</v>
      </c>
      <c r="E10828" s="1">
        <v>27.5</v>
      </c>
    </row>
    <row r="10829" spans="1:5" x14ac:dyDescent="0.25">
      <c r="A10829" t="s">
        <v>1244</v>
      </c>
      <c r="B10829" s="1" t="s">
        <v>2137</v>
      </c>
      <c r="C10829" s="291" t="s">
        <v>2139</v>
      </c>
      <c r="D10829" s="1">
        <v>0</v>
      </c>
      <c r="E10829" s="1">
        <v>35.4</v>
      </c>
    </row>
    <row r="10830" spans="1:5" x14ac:dyDescent="0.25">
      <c r="A10830" t="s">
        <v>1244</v>
      </c>
      <c r="B10830" s="1" t="s">
        <v>2140</v>
      </c>
      <c r="C10830" s="291" t="s">
        <v>2141</v>
      </c>
      <c r="D10830" s="1">
        <v>0</v>
      </c>
      <c r="E10830" s="1">
        <v>4.5</v>
      </c>
    </row>
    <row r="10831" spans="1:5" x14ac:dyDescent="0.25">
      <c r="A10831" t="s">
        <v>1244</v>
      </c>
      <c r="B10831" s="1" t="s">
        <v>2140</v>
      </c>
      <c r="C10831" s="291" t="s">
        <v>2142</v>
      </c>
      <c r="D10831" s="1">
        <v>0</v>
      </c>
      <c r="E10831" s="1">
        <v>5.3</v>
      </c>
    </row>
    <row r="10832" spans="1:5" x14ac:dyDescent="0.25">
      <c r="A10832" t="s">
        <v>1244</v>
      </c>
      <c r="B10832" s="1" t="s">
        <v>2140</v>
      </c>
      <c r="C10832" s="291" t="s">
        <v>2143</v>
      </c>
      <c r="D10832" s="1">
        <v>0</v>
      </c>
      <c r="E10832" s="1">
        <v>5.8</v>
      </c>
    </row>
    <row r="10833" spans="1:5" x14ac:dyDescent="0.25">
      <c r="A10833" t="s">
        <v>1244</v>
      </c>
      <c r="B10833" s="1" t="s">
        <v>2140</v>
      </c>
      <c r="C10833" s="291" t="s">
        <v>2144</v>
      </c>
      <c r="D10833" s="1">
        <v>0</v>
      </c>
      <c r="E10833" s="1">
        <v>4.5999999999999996</v>
      </c>
    </row>
    <row r="10834" spans="1:5" x14ac:dyDescent="0.25">
      <c r="A10834" t="s">
        <v>1244</v>
      </c>
      <c r="B10834" s="1" t="s">
        <v>2140</v>
      </c>
      <c r="C10834" s="291" t="s">
        <v>2145</v>
      </c>
      <c r="D10834" s="1">
        <v>0</v>
      </c>
      <c r="E10834" s="1">
        <v>10.3</v>
      </c>
    </row>
    <row r="10835" spans="1:5" x14ac:dyDescent="0.25">
      <c r="A10835" t="s">
        <v>1244</v>
      </c>
      <c r="B10835" s="1" t="s">
        <v>2140</v>
      </c>
      <c r="C10835" s="291" t="s">
        <v>2146</v>
      </c>
      <c r="D10835" s="1">
        <v>0</v>
      </c>
      <c r="E10835" s="1">
        <v>10.6</v>
      </c>
    </row>
    <row r="10836" spans="1:5" x14ac:dyDescent="0.25">
      <c r="A10836" t="s">
        <v>1244</v>
      </c>
      <c r="B10836" s="1" t="s">
        <v>2140</v>
      </c>
      <c r="C10836" s="291" t="s">
        <v>2147</v>
      </c>
      <c r="D10836" s="1">
        <v>0</v>
      </c>
      <c r="E10836" s="1">
        <v>8.6</v>
      </c>
    </row>
    <row r="10837" spans="1:5" x14ac:dyDescent="0.25">
      <c r="A10837" t="s">
        <v>1244</v>
      </c>
      <c r="B10837" s="1" t="s">
        <v>2140</v>
      </c>
      <c r="C10837" s="291" t="s">
        <v>2148</v>
      </c>
      <c r="D10837" s="1">
        <v>0</v>
      </c>
      <c r="E10837" s="1">
        <v>8.6</v>
      </c>
    </row>
    <row r="10838" spans="1:5" x14ac:dyDescent="0.25">
      <c r="A10838" t="s">
        <v>1244</v>
      </c>
      <c r="B10838" s="1" t="s">
        <v>2140</v>
      </c>
      <c r="C10838" s="291" t="s">
        <v>2149</v>
      </c>
      <c r="D10838" s="1">
        <v>0</v>
      </c>
      <c r="E10838" s="1">
        <v>12.3</v>
      </c>
    </row>
    <row r="10839" spans="1:5" x14ac:dyDescent="0.25">
      <c r="A10839" t="s">
        <v>1244</v>
      </c>
      <c r="B10839" s="1" t="s">
        <v>2140</v>
      </c>
      <c r="C10839" s="291" t="s">
        <v>2150</v>
      </c>
      <c r="D10839" s="1">
        <v>0</v>
      </c>
      <c r="E10839" s="1">
        <v>16.899999999999999</v>
      </c>
    </row>
    <row r="10840" spans="1:5" x14ac:dyDescent="0.25">
      <c r="A10840" t="s">
        <v>1244</v>
      </c>
      <c r="B10840" s="1" t="s">
        <v>2140</v>
      </c>
      <c r="C10840" s="291" t="s">
        <v>2151</v>
      </c>
      <c r="D10840" s="1">
        <v>0</v>
      </c>
      <c r="E10840" s="1">
        <v>14.8</v>
      </c>
    </row>
    <row r="10841" spans="1:5" x14ac:dyDescent="0.25">
      <c r="A10841" t="s">
        <v>1244</v>
      </c>
      <c r="B10841" s="1" t="s">
        <v>2140</v>
      </c>
      <c r="C10841" s="291" t="s">
        <v>2152</v>
      </c>
      <c r="D10841" s="1">
        <v>0</v>
      </c>
      <c r="E10841" s="1">
        <v>19.8</v>
      </c>
    </row>
    <row r="10842" spans="1:5" x14ac:dyDescent="0.25">
      <c r="A10842" t="s">
        <v>1244</v>
      </c>
      <c r="B10842" s="1" t="s">
        <v>2140</v>
      </c>
      <c r="C10842" s="291" t="s">
        <v>2153</v>
      </c>
      <c r="D10842" s="1">
        <v>0</v>
      </c>
      <c r="E10842" s="1">
        <v>3.4</v>
      </c>
    </row>
    <row r="10843" spans="1:5" x14ac:dyDescent="0.25">
      <c r="A10843" t="s">
        <v>1244</v>
      </c>
      <c r="B10843" s="1" t="s">
        <v>2140</v>
      </c>
      <c r="C10843" s="291" t="s">
        <v>2154</v>
      </c>
      <c r="D10843" s="1">
        <v>0</v>
      </c>
      <c r="E10843" s="1">
        <v>6.5</v>
      </c>
    </row>
    <row r="10844" spans="1:5" x14ac:dyDescent="0.25">
      <c r="A10844" t="s">
        <v>1244</v>
      </c>
      <c r="B10844" s="1" t="s">
        <v>2140</v>
      </c>
      <c r="C10844" s="291" t="s">
        <v>2155</v>
      </c>
      <c r="D10844" s="1">
        <v>0</v>
      </c>
      <c r="E10844" s="1">
        <v>9.6</v>
      </c>
    </row>
    <row r="10845" spans="1:5" x14ac:dyDescent="0.25">
      <c r="A10845" t="s">
        <v>1244</v>
      </c>
      <c r="B10845" s="1" t="s">
        <v>2140</v>
      </c>
      <c r="C10845" s="291" t="s">
        <v>2156</v>
      </c>
      <c r="D10845" s="1">
        <v>0</v>
      </c>
      <c r="E10845" s="1">
        <v>13</v>
      </c>
    </row>
    <row r="10846" spans="1:5" x14ac:dyDescent="0.25">
      <c r="A10846" t="s">
        <v>1244</v>
      </c>
      <c r="B10846" s="1" t="s">
        <v>2140</v>
      </c>
      <c r="C10846" s="291" t="s">
        <v>2157</v>
      </c>
      <c r="D10846" s="1">
        <v>0</v>
      </c>
      <c r="E10846" s="1">
        <v>4.2</v>
      </c>
    </row>
    <row r="10847" spans="1:5" x14ac:dyDescent="0.25">
      <c r="A10847" t="s">
        <v>1244</v>
      </c>
      <c r="B10847" s="1" t="s">
        <v>2140</v>
      </c>
      <c r="C10847" s="291" t="s">
        <v>2158</v>
      </c>
      <c r="D10847" s="1">
        <v>0</v>
      </c>
      <c r="E10847" s="1">
        <v>7.8</v>
      </c>
    </row>
    <row r="10848" spans="1:5" x14ac:dyDescent="0.25">
      <c r="A10848" t="s">
        <v>1244</v>
      </c>
      <c r="B10848" s="1" t="s">
        <v>2140</v>
      </c>
      <c r="C10848" s="291" t="s">
        <v>2159</v>
      </c>
      <c r="D10848" s="1">
        <v>0</v>
      </c>
      <c r="E10848" s="1">
        <v>16</v>
      </c>
    </row>
    <row r="10849" spans="1:5" x14ac:dyDescent="0.25">
      <c r="A10849" t="s">
        <v>1244</v>
      </c>
      <c r="B10849" s="1" t="s">
        <v>2140</v>
      </c>
      <c r="C10849" s="291" t="s">
        <v>2160</v>
      </c>
      <c r="D10849" s="1">
        <v>0</v>
      </c>
      <c r="E10849" s="1">
        <v>11.4</v>
      </c>
    </row>
    <row r="10850" spans="1:5" x14ac:dyDescent="0.25">
      <c r="A10850" t="s">
        <v>1244</v>
      </c>
      <c r="B10850" s="1" t="s">
        <v>2140</v>
      </c>
      <c r="C10850" s="291" t="s">
        <v>2161</v>
      </c>
      <c r="D10850" s="1">
        <v>0</v>
      </c>
      <c r="E10850" s="1">
        <v>21.7</v>
      </c>
    </row>
    <row r="10851" spans="1:5" x14ac:dyDescent="0.25">
      <c r="A10851" t="s">
        <v>1244</v>
      </c>
      <c r="B10851" s="1" t="s">
        <v>2140</v>
      </c>
      <c r="C10851" s="291" t="s">
        <v>2162</v>
      </c>
      <c r="D10851" s="1">
        <v>0</v>
      </c>
      <c r="E10851" s="1">
        <v>15.6</v>
      </c>
    </row>
    <row r="10852" spans="1:5" x14ac:dyDescent="0.25">
      <c r="A10852" t="s">
        <v>1244</v>
      </c>
      <c r="B10852" s="1" t="s">
        <v>2140</v>
      </c>
      <c r="C10852" s="291" t="s">
        <v>2163</v>
      </c>
      <c r="D10852" s="1">
        <v>0</v>
      </c>
      <c r="E10852" s="1">
        <v>13</v>
      </c>
    </row>
    <row r="10853" spans="1:5" x14ac:dyDescent="0.25">
      <c r="A10853" t="s">
        <v>1244</v>
      </c>
      <c r="B10853" s="1" t="s">
        <v>2140</v>
      </c>
      <c r="C10853" s="291" t="s">
        <v>2164</v>
      </c>
      <c r="D10853" s="1">
        <v>0</v>
      </c>
      <c r="E10853" s="1">
        <v>17.2</v>
      </c>
    </row>
    <row r="10854" spans="1:5" x14ac:dyDescent="0.25">
      <c r="A10854" t="s">
        <v>1244</v>
      </c>
      <c r="B10854" s="1" t="s">
        <v>2140</v>
      </c>
      <c r="C10854" s="291" t="s">
        <v>2165</v>
      </c>
      <c r="D10854" s="1">
        <v>0</v>
      </c>
      <c r="E10854" s="1">
        <v>3.4</v>
      </c>
    </row>
    <row r="10855" spans="1:5" x14ac:dyDescent="0.25">
      <c r="A10855" t="s">
        <v>1244</v>
      </c>
      <c r="B10855" s="1" t="s">
        <v>2140</v>
      </c>
      <c r="C10855" s="291" t="s">
        <v>2166</v>
      </c>
      <c r="D10855" s="1">
        <v>0</v>
      </c>
      <c r="E10855" s="1">
        <v>6.5</v>
      </c>
    </row>
    <row r="10856" spans="1:5" x14ac:dyDescent="0.25">
      <c r="A10856" t="s">
        <v>1244</v>
      </c>
      <c r="B10856" s="1" t="s">
        <v>2140</v>
      </c>
      <c r="C10856" s="291" t="s">
        <v>2167</v>
      </c>
      <c r="D10856" s="1">
        <v>0</v>
      </c>
      <c r="E10856" s="1">
        <v>9.6</v>
      </c>
    </row>
    <row r="10857" spans="1:5" x14ac:dyDescent="0.25">
      <c r="A10857" t="s">
        <v>1244</v>
      </c>
      <c r="B10857" s="1" t="s">
        <v>2140</v>
      </c>
      <c r="C10857" s="291" t="s">
        <v>2168</v>
      </c>
      <c r="D10857" s="1">
        <v>0</v>
      </c>
      <c r="E10857" s="1">
        <v>13</v>
      </c>
    </row>
    <row r="10858" spans="1:5" x14ac:dyDescent="0.25">
      <c r="A10858" t="s">
        <v>1244</v>
      </c>
      <c r="B10858" s="1" t="s">
        <v>2140</v>
      </c>
      <c r="C10858" s="291" t="s">
        <v>2149</v>
      </c>
      <c r="D10858" s="1">
        <v>0</v>
      </c>
      <c r="E10858" s="1">
        <v>12.4</v>
      </c>
    </row>
    <row r="10859" spans="1:5" x14ac:dyDescent="0.25">
      <c r="A10859" t="s">
        <v>1244</v>
      </c>
      <c r="B10859" s="1" t="s">
        <v>2140</v>
      </c>
      <c r="C10859" s="291" t="s">
        <v>2150</v>
      </c>
      <c r="D10859" s="1">
        <v>0</v>
      </c>
      <c r="E10859" s="1">
        <v>16.2</v>
      </c>
    </row>
    <row r="10860" spans="1:5" x14ac:dyDescent="0.25">
      <c r="A10860" t="s">
        <v>1244</v>
      </c>
      <c r="B10860" s="1" t="s">
        <v>2140</v>
      </c>
      <c r="C10860" s="291" t="s">
        <v>2155</v>
      </c>
      <c r="D10860" s="1">
        <v>0</v>
      </c>
      <c r="E10860" s="1">
        <v>9.4</v>
      </c>
    </row>
    <row r="10861" spans="1:5" x14ac:dyDescent="0.25">
      <c r="A10861" t="s">
        <v>1244</v>
      </c>
      <c r="B10861" s="1" t="s">
        <v>2140</v>
      </c>
      <c r="C10861" s="291" t="s">
        <v>2156</v>
      </c>
      <c r="D10861" s="1">
        <v>0</v>
      </c>
      <c r="E10861" s="1">
        <v>12.5</v>
      </c>
    </row>
    <row r="10862" spans="1:5" x14ac:dyDescent="0.25">
      <c r="A10862" t="s">
        <v>1244</v>
      </c>
      <c r="B10862" s="1" t="s">
        <v>2140</v>
      </c>
      <c r="C10862" s="291" t="s">
        <v>2162</v>
      </c>
      <c r="D10862" s="1">
        <v>0</v>
      </c>
      <c r="E10862" s="1">
        <v>14.3</v>
      </c>
    </row>
    <row r="10863" spans="1:5" x14ac:dyDescent="0.25">
      <c r="A10863" t="s">
        <v>1244</v>
      </c>
      <c r="B10863" s="1" t="s">
        <v>2140</v>
      </c>
      <c r="C10863" s="291" t="s">
        <v>2168</v>
      </c>
      <c r="D10863" s="1">
        <v>0</v>
      </c>
      <c r="E10863" s="1">
        <v>12.4</v>
      </c>
    </row>
    <row r="10864" spans="1:5" x14ac:dyDescent="0.25">
      <c r="A10864" t="s">
        <v>1244</v>
      </c>
      <c r="B10864" s="1" t="s">
        <v>2169</v>
      </c>
      <c r="C10864" s="291" t="s">
        <v>2170</v>
      </c>
      <c r="D10864" s="1">
        <v>0</v>
      </c>
      <c r="E10864" s="1">
        <v>22.4</v>
      </c>
    </row>
    <row r="10865" spans="1:5" x14ac:dyDescent="0.25">
      <c r="A10865" t="s">
        <v>1244</v>
      </c>
      <c r="B10865" s="1" t="s">
        <v>2169</v>
      </c>
      <c r="C10865" s="291" t="s">
        <v>2170</v>
      </c>
      <c r="D10865" s="1">
        <v>0</v>
      </c>
      <c r="E10865" s="1">
        <v>19.8</v>
      </c>
    </row>
    <row r="10866" spans="1:5" x14ac:dyDescent="0.25">
      <c r="A10866" t="s">
        <v>1244</v>
      </c>
      <c r="B10866" s="1" t="s">
        <v>2169</v>
      </c>
      <c r="C10866" s="291" t="s">
        <v>2170</v>
      </c>
      <c r="D10866" s="1">
        <v>0</v>
      </c>
      <c r="E10866" s="1">
        <v>18.8</v>
      </c>
    </row>
    <row r="10867" spans="1:5" x14ac:dyDescent="0.25">
      <c r="A10867" t="s">
        <v>1244</v>
      </c>
      <c r="B10867" s="1" t="s">
        <v>2169</v>
      </c>
      <c r="C10867" s="291" t="s">
        <v>2170</v>
      </c>
      <c r="D10867" s="1">
        <v>0</v>
      </c>
      <c r="E10867" s="1">
        <v>21</v>
      </c>
    </row>
    <row r="10868" spans="1:5" x14ac:dyDescent="0.25">
      <c r="A10868" t="s">
        <v>1244</v>
      </c>
      <c r="B10868" s="1" t="s">
        <v>2169</v>
      </c>
      <c r="C10868" s="291" t="s">
        <v>2171</v>
      </c>
      <c r="D10868" s="1">
        <v>0</v>
      </c>
      <c r="E10868" s="1">
        <v>13</v>
      </c>
    </row>
    <row r="10869" spans="1:5" x14ac:dyDescent="0.25">
      <c r="A10869" t="s">
        <v>1244</v>
      </c>
      <c r="B10869" s="1" t="s">
        <v>2169</v>
      </c>
      <c r="C10869" s="291" t="s">
        <v>2171</v>
      </c>
      <c r="D10869" s="1">
        <v>0</v>
      </c>
      <c r="E10869" s="1">
        <v>16.600000000000001</v>
      </c>
    </row>
    <row r="10870" spans="1:5" x14ac:dyDescent="0.25">
      <c r="A10870" t="s">
        <v>1244</v>
      </c>
      <c r="B10870" s="1" t="s">
        <v>2169</v>
      </c>
      <c r="C10870" s="291" t="s">
        <v>2171</v>
      </c>
      <c r="D10870" s="1">
        <v>0</v>
      </c>
      <c r="E10870" s="1">
        <v>18.7</v>
      </c>
    </row>
    <row r="10871" spans="1:5" x14ac:dyDescent="0.25">
      <c r="A10871" t="s">
        <v>1244</v>
      </c>
      <c r="B10871" s="1" t="s">
        <v>2169</v>
      </c>
      <c r="C10871" s="291" t="s">
        <v>2172</v>
      </c>
      <c r="D10871" s="1">
        <v>0</v>
      </c>
      <c r="E10871" s="1">
        <v>15.8</v>
      </c>
    </row>
    <row r="10872" spans="1:5" x14ac:dyDescent="0.25">
      <c r="A10872" t="s">
        <v>1244</v>
      </c>
      <c r="B10872" s="1" t="s">
        <v>2169</v>
      </c>
      <c r="C10872" s="291" t="s">
        <v>2172</v>
      </c>
      <c r="D10872" s="1">
        <v>0</v>
      </c>
      <c r="E10872" s="1">
        <v>22.8</v>
      </c>
    </row>
    <row r="10873" spans="1:5" x14ac:dyDescent="0.25">
      <c r="A10873" t="s">
        <v>1244</v>
      </c>
      <c r="B10873" s="1" t="s">
        <v>2169</v>
      </c>
      <c r="C10873" s="291" t="s">
        <v>2170</v>
      </c>
      <c r="D10873" s="1">
        <v>0</v>
      </c>
      <c r="E10873" s="1">
        <v>19.8</v>
      </c>
    </row>
    <row r="10874" spans="1:5" x14ac:dyDescent="0.25">
      <c r="A10874" t="s">
        <v>1244</v>
      </c>
      <c r="B10874" s="1" t="s">
        <v>2169</v>
      </c>
      <c r="C10874" s="291" t="s">
        <v>2172</v>
      </c>
      <c r="D10874" s="1">
        <v>0</v>
      </c>
      <c r="E10874" s="1">
        <v>19.3</v>
      </c>
    </row>
    <row r="10875" spans="1:5" x14ac:dyDescent="0.25">
      <c r="A10875" t="s">
        <v>1244</v>
      </c>
      <c r="B10875" s="1" t="s">
        <v>2169</v>
      </c>
      <c r="C10875" s="291" t="s">
        <v>2173</v>
      </c>
      <c r="D10875" s="1">
        <v>0</v>
      </c>
      <c r="E10875" s="1">
        <v>22.5</v>
      </c>
    </row>
    <row r="10876" spans="1:5" x14ac:dyDescent="0.25">
      <c r="A10876" t="s">
        <v>1244</v>
      </c>
      <c r="B10876" s="1" t="s">
        <v>2169</v>
      </c>
      <c r="C10876" s="291" t="s">
        <v>2173</v>
      </c>
      <c r="D10876" s="1">
        <v>0</v>
      </c>
      <c r="E10876" s="1">
        <v>16.7</v>
      </c>
    </row>
    <row r="10877" spans="1:5" x14ac:dyDescent="0.25">
      <c r="A10877" t="s">
        <v>1244</v>
      </c>
      <c r="B10877" s="1" t="s">
        <v>2169</v>
      </c>
      <c r="C10877" s="291" t="s">
        <v>2170</v>
      </c>
      <c r="D10877" s="1">
        <v>0</v>
      </c>
      <c r="E10877" s="1">
        <v>23.4</v>
      </c>
    </row>
    <row r="10878" spans="1:5" x14ac:dyDescent="0.25">
      <c r="A10878" t="s">
        <v>1244</v>
      </c>
      <c r="B10878" s="1" t="s">
        <v>2169</v>
      </c>
      <c r="C10878" s="291" t="s">
        <v>2174</v>
      </c>
      <c r="D10878" s="1">
        <v>0</v>
      </c>
      <c r="E10878" s="1">
        <v>25.1</v>
      </c>
    </row>
    <row r="10879" spans="1:5" x14ac:dyDescent="0.25">
      <c r="A10879" t="s">
        <v>1244</v>
      </c>
      <c r="B10879" s="1" t="s">
        <v>2169</v>
      </c>
      <c r="C10879" s="291" t="s">
        <v>2174</v>
      </c>
      <c r="D10879" s="1">
        <v>0</v>
      </c>
      <c r="E10879" s="1">
        <v>27.6</v>
      </c>
    </row>
    <row r="10880" spans="1:5" x14ac:dyDescent="0.25">
      <c r="A10880" t="s">
        <v>1244</v>
      </c>
      <c r="B10880" s="1" t="s">
        <v>2169</v>
      </c>
      <c r="C10880" s="291" t="s">
        <v>2173</v>
      </c>
      <c r="D10880" s="1">
        <v>0</v>
      </c>
      <c r="E10880" s="1">
        <v>29.1</v>
      </c>
    </row>
    <row r="10881" spans="1:5" x14ac:dyDescent="0.25">
      <c r="A10881" t="s">
        <v>1244</v>
      </c>
      <c r="B10881" s="1" t="s">
        <v>2169</v>
      </c>
      <c r="C10881" s="291" t="s">
        <v>2175</v>
      </c>
      <c r="D10881" s="1">
        <v>0</v>
      </c>
      <c r="E10881" s="1">
        <v>27.1</v>
      </c>
    </row>
    <row r="10882" spans="1:5" x14ac:dyDescent="0.25">
      <c r="A10882" t="s">
        <v>1244</v>
      </c>
      <c r="B10882" s="1" t="s">
        <v>2169</v>
      </c>
      <c r="C10882" s="291" t="s">
        <v>2174</v>
      </c>
      <c r="D10882" s="1">
        <v>0</v>
      </c>
      <c r="E10882" s="1">
        <v>35.4</v>
      </c>
    </row>
    <row r="10883" spans="1:5" x14ac:dyDescent="0.25">
      <c r="A10883" t="s">
        <v>1244</v>
      </c>
      <c r="B10883" s="1" t="s">
        <v>2169</v>
      </c>
      <c r="C10883" s="291" t="s">
        <v>2174</v>
      </c>
      <c r="D10883" s="1">
        <v>0</v>
      </c>
      <c r="E10883" s="1">
        <v>34.200000000000003</v>
      </c>
    </row>
    <row r="10884" spans="1:5" x14ac:dyDescent="0.25">
      <c r="A10884" t="s">
        <v>1244</v>
      </c>
      <c r="B10884" s="1" t="s">
        <v>2169</v>
      </c>
      <c r="C10884" s="291" t="s">
        <v>2174</v>
      </c>
      <c r="D10884" s="1">
        <v>0</v>
      </c>
      <c r="E10884" s="1">
        <v>39</v>
      </c>
    </row>
    <row r="10885" spans="1:5" x14ac:dyDescent="0.25">
      <c r="A10885" t="s">
        <v>1244</v>
      </c>
      <c r="B10885" s="1" t="s">
        <v>2169</v>
      </c>
      <c r="C10885" s="291" t="s">
        <v>2175</v>
      </c>
      <c r="D10885" s="1">
        <v>0</v>
      </c>
      <c r="E10885" s="1">
        <v>29.4</v>
      </c>
    </row>
    <row r="10886" spans="1:5" x14ac:dyDescent="0.25">
      <c r="A10886" t="s">
        <v>1244</v>
      </c>
      <c r="B10886" s="1" t="s">
        <v>2169</v>
      </c>
      <c r="C10886" s="291" t="s">
        <v>2175</v>
      </c>
      <c r="D10886" s="1">
        <v>0</v>
      </c>
      <c r="E10886" s="1">
        <v>32.200000000000003</v>
      </c>
    </row>
    <row r="10887" spans="1:5" x14ac:dyDescent="0.25">
      <c r="A10887" t="s">
        <v>1244</v>
      </c>
      <c r="B10887" s="1" t="s">
        <v>2169</v>
      </c>
      <c r="C10887" s="291" t="s">
        <v>2175</v>
      </c>
      <c r="D10887" s="1">
        <v>0</v>
      </c>
      <c r="E10887" s="1">
        <v>25.8</v>
      </c>
    </row>
    <row r="10888" spans="1:5" x14ac:dyDescent="0.25">
      <c r="A10888" t="s">
        <v>1244</v>
      </c>
      <c r="B10888" s="1" t="s">
        <v>2169</v>
      </c>
      <c r="C10888" s="291" t="s">
        <v>2175</v>
      </c>
      <c r="D10888" s="1">
        <v>0</v>
      </c>
      <c r="E10888" s="1">
        <v>25.8</v>
      </c>
    </row>
    <row r="10889" spans="1:5" x14ac:dyDescent="0.25">
      <c r="A10889" t="s">
        <v>1244</v>
      </c>
      <c r="B10889" s="1" t="s">
        <v>2169</v>
      </c>
      <c r="C10889" s="291" t="s">
        <v>2174</v>
      </c>
      <c r="D10889" s="1">
        <v>0</v>
      </c>
      <c r="E10889" s="1">
        <v>30.8</v>
      </c>
    </row>
    <row r="10890" spans="1:5" x14ac:dyDescent="0.25">
      <c r="A10890" t="s">
        <v>1244</v>
      </c>
      <c r="B10890" s="1" t="s">
        <v>2169</v>
      </c>
      <c r="C10890" s="291" t="s">
        <v>2175</v>
      </c>
      <c r="D10890" s="1">
        <v>0</v>
      </c>
      <c r="E10890" s="1">
        <v>24.9</v>
      </c>
    </row>
    <row r="10891" spans="1:5" x14ac:dyDescent="0.25">
      <c r="A10891" t="s">
        <v>1244</v>
      </c>
      <c r="B10891" s="1" t="s">
        <v>2176</v>
      </c>
      <c r="C10891" s="291" t="s">
        <v>2177</v>
      </c>
      <c r="D10891" s="1">
        <v>0</v>
      </c>
      <c r="E10891" s="1">
        <v>12.6</v>
      </c>
    </row>
    <row r="10892" spans="1:5" x14ac:dyDescent="0.25">
      <c r="A10892" t="s">
        <v>1244</v>
      </c>
      <c r="B10892" s="1" t="s">
        <v>2176</v>
      </c>
      <c r="C10892" s="291" t="s">
        <v>2178</v>
      </c>
      <c r="D10892" s="1">
        <v>0</v>
      </c>
      <c r="E10892" s="1">
        <v>18.100000000000001</v>
      </c>
    </row>
    <row r="10893" spans="1:5" x14ac:dyDescent="0.25">
      <c r="A10893" t="s">
        <v>1244</v>
      </c>
      <c r="B10893" s="1" t="s">
        <v>2176</v>
      </c>
      <c r="C10893" s="291" t="s">
        <v>2179</v>
      </c>
      <c r="D10893" s="1">
        <v>0</v>
      </c>
      <c r="E10893" s="1">
        <v>22.2</v>
      </c>
    </row>
    <row r="10894" spans="1:5" x14ac:dyDescent="0.25">
      <c r="A10894" t="s">
        <v>1244</v>
      </c>
      <c r="B10894" s="1" t="s">
        <v>2176</v>
      </c>
      <c r="C10894" s="291" t="s">
        <v>2180</v>
      </c>
      <c r="D10894" s="1">
        <v>0</v>
      </c>
      <c r="E10894" s="1">
        <v>13.7</v>
      </c>
    </row>
    <row r="10895" spans="1:5" x14ac:dyDescent="0.25">
      <c r="A10895" t="s">
        <v>1244</v>
      </c>
      <c r="B10895" s="1" t="s">
        <v>2176</v>
      </c>
      <c r="C10895" s="291" t="s">
        <v>2181</v>
      </c>
      <c r="D10895" s="1">
        <v>0</v>
      </c>
      <c r="E10895" s="1">
        <v>20.7</v>
      </c>
    </row>
    <row r="10896" spans="1:5" x14ac:dyDescent="0.25">
      <c r="A10896" t="s">
        <v>1244</v>
      </c>
      <c r="B10896" s="1" t="s">
        <v>2176</v>
      </c>
      <c r="C10896" s="291" t="s">
        <v>2182</v>
      </c>
      <c r="D10896" s="1">
        <v>0</v>
      </c>
      <c r="E10896" s="1">
        <v>28</v>
      </c>
    </row>
    <row r="10897" spans="1:5" x14ac:dyDescent="0.25">
      <c r="A10897" t="s">
        <v>1244</v>
      </c>
      <c r="B10897" s="1" t="s">
        <v>2176</v>
      </c>
      <c r="C10897" s="291" t="s">
        <v>2183</v>
      </c>
      <c r="D10897" s="1">
        <v>0</v>
      </c>
      <c r="E10897" s="1">
        <v>32.4</v>
      </c>
    </row>
    <row r="10898" spans="1:5" x14ac:dyDescent="0.25">
      <c r="A10898" t="s">
        <v>1244</v>
      </c>
      <c r="B10898" s="1" t="s">
        <v>2176</v>
      </c>
      <c r="C10898" s="291" t="s">
        <v>2184</v>
      </c>
      <c r="D10898" s="1">
        <v>0</v>
      </c>
      <c r="E10898" s="1">
        <v>15.9</v>
      </c>
    </row>
    <row r="10899" spans="1:5" x14ac:dyDescent="0.25">
      <c r="A10899" t="s">
        <v>1244</v>
      </c>
      <c r="B10899" s="1" t="s">
        <v>2176</v>
      </c>
      <c r="C10899" s="291" t="s">
        <v>2185</v>
      </c>
      <c r="D10899" s="1">
        <v>0</v>
      </c>
      <c r="E10899" s="1">
        <v>22.6</v>
      </c>
    </row>
    <row r="10900" spans="1:5" x14ac:dyDescent="0.25">
      <c r="A10900" t="s">
        <v>1244</v>
      </c>
      <c r="B10900" s="1" t="s">
        <v>2176</v>
      </c>
      <c r="C10900" s="291" t="s">
        <v>2186</v>
      </c>
      <c r="D10900" s="1">
        <v>0</v>
      </c>
      <c r="E10900" s="1">
        <v>14.2</v>
      </c>
    </row>
    <row r="10901" spans="1:5" x14ac:dyDescent="0.25">
      <c r="A10901" t="s">
        <v>1244</v>
      </c>
      <c r="B10901" s="1" t="s">
        <v>2187</v>
      </c>
      <c r="C10901" s="291" t="s">
        <v>2188</v>
      </c>
      <c r="D10901" s="1">
        <v>0</v>
      </c>
      <c r="E10901" s="1">
        <v>7.6</v>
      </c>
    </row>
    <row r="10902" spans="1:5" x14ac:dyDescent="0.25">
      <c r="A10902" t="s">
        <v>1244</v>
      </c>
      <c r="B10902" s="1" t="s">
        <v>2187</v>
      </c>
      <c r="C10902" s="291" t="s">
        <v>2189</v>
      </c>
      <c r="D10902" s="1">
        <v>0</v>
      </c>
      <c r="E10902" s="1">
        <v>9.5</v>
      </c>
    </row>
    <row r="10903" spans="1:5" x14ac:dyDescent="0.25">
      <c r="A10903" t="s">
        <v>1244</v>
      </c>
      <c r="B10903" s="1" t="s">
        <v>2187</v>
      </c>
      <c r="C10903" s="291" t="s">
        <v>2190</v>
      </c>
      <c r="D10903" s="1">
        <v>0</v>
      </c>
      <c r="E10903" s="1">
        <v>14.5</v>
      </c>
    </row>
    <row r="10904" spans="1:5" x14ac:dyDescent="0.25">
      <c r="A10904" t="s">
        <v>1244</v>
      </c>
      <c r="B10904" s="1" t="s">
        <v>2187</v>
      </c>
      <c r="C10904" s="291" t="s">
        <v>2191</v>
      </c>
      <c r="D10904" s="1">
        <v>0</v>
      </c>
      <c r="E10904" s="1">
        <v>9.5</v>
      </c>
    </row>
    <row r="10905" spans="1:5" x14ac:dyDescent="0.25">
      <c r="A10905" t="s">
        <v>1244</v>
      </c>
      <c r="B10905" s="1" t="s">
        <v>2187</v>
      </c>
      <c r="C10905" s="291" t="s">
        <v>2192</v>
      </c>
      <c r="D10905" s="1">
        <v>0</v>
      </c>
      <c r="E10905" s="1">
        <v>14</v>
      </c>
    </row>
    <row r="10906" spans="1:5" x14ac:dyDescent="0.25">
      <c r="A10906" t="s">
        <v>1244</v>
      </c>
      <c r="B10906" s="1" t="s">
        <v>2187</v>
      </c>
      <c r="C10906" s="291" t="s">
        <v>2193</v>
      </c>
      <c r="D10906" s="1">
        <v>0</v>
      </c>
      <c r="E10906" s="1">
        <v>20.100000000000001</v>
      </c>
    </row>
    <row r="10907" spans="1:5" x14ac:dyDescent="0.25">
      <c r="A10907" t="s">
        <v>1244</v>
      </c>
      <c r="B10907" s="1" t="s">
        <v>2187</v>
      </c>
      <c r="C10907" s="291" t="s">
        <v>2194</v>
      </c>
      <c r="D10907" s="1">
        <v>0</v>
      </c>
      <c r="E10907" s="1">
        <v>22.7</v>
      </c>
    </row>
    <row r="10908" spans="1:5" x14ac:dyDescent="0.25">
      <c r="A10908" t="s">
        <v>1244</v>
      </c>
      <c r="B10908" s="1" t="s">
        <v>2187</v>
      </c>
      <c r="C10908" s="291" t="s">
        <v>2195</v>
      </c>
      <c r="D10908" s="1">
        <v>0</v>
      </c>
      <c r="E10908" s="1">
        <v>30</v>
      </c>
    </row>
    <row r="10909" spans="1:5" x14ac:dyDescent="0.25">
      <c r="A10909" t="s">
        <v>1244</v>
      </c>
      <c r="B10909" s="1" t="s">
        <v>2187</v>
      </c>
      <c r="C10909" s="291" t="s">
        <v>2196</v>
      </c>
      <c r="D10909" s="1">
        <v>0</v>
      </c>
      <c r="E10909" s="1">
        <v>27.7</v>
      </c>
    </row>
    <row r="10910" spans="1:5" x14ac:dyDescent="0.25">
      <c r="A10910" t="s">
        <v>1244</v>
      </c>
      <c r="B10910" s="1" t="s">
        <v>2187</v>
      </c>
      <c r="C10910" s="291" t="s">
        <v>2197</v>
      </c>
      <c r="D10910" s="1">
        <v>0</v>
      </c>
      <c r="E10910" s="1">
        <v>39.6</v>
      </c>
    </row>
    <row r="10911" spans="1:5" x14ac:dyDescent="0.25">
      <c r="A10911" t="s">
        <v>1244</v>
      </c>
      <c r="B10911" s="1" t="s">
        <v>2187</v>
      </c>
      <c r="C10911" s="291" t="s">
        <v>2198</v>
      </c>
      <c r="D10911" s="1">
        <v>0</v>
      </c>
      <c r="E10911" s="1">
        <v>7.6</v>
      </c>
    </row>
    <row r="10912" spans="1:5" x14ac:dyDescent="0.25">
      <c r="A10912" t="s">
        <v>1244</v>
      </c>
      <c r="B10912" s="1" t="s">
        <v>2187</v>
      </c>
      <c r="C10912" s="291" t="s">
        <v>2199</v>
      </c>
      <c r="D10912" s="1">
        <v>0</v>
      </c>
      <c r="E10912" s="1">
        <v>9.5</v>
      </c>
    </row>
    <row r="10913" spans="1:5" x14ac:dyDescent="0.25">
      <c r="A10913" t="s">
        <v>1244</v>
      </c>
      <c r="B10913" s="1" t="s">
        <v>2187</v>
      </c>
      <c r="C10913" s="291" t="s">
        <v>2200</v>
      </c>
      <c r="D10913" s="1">
        <v>0</v>
      </c>
      <c r="E10913" s="1">
        <v>9.5</v>
      </c>
    </row>
    <row r="10914" spans="1:5" x14ac:dyDescent="0.25">
      <c r="A10914" t="s">
        <v>1244</v>
      </c>
      <c r="B10914" s="1" t="s">
        <v>2187</v>
      </c>
      <c r="C10914" s="291" t="s">
        <v>2201</v>
      </c>
      <c r="D10914" s="1">
        <v>0</v>
      </c>
      <c r="E10914" s="1">
        <v>14.5</v>
      </c>
    </row>
    <row r="10915" spans="1:5" x14ac:dyDescent="0.25">
      <c r="A10915" t="s">
        <v>1244</v>
      </c>
      <c r="B10915" s="1" t="s">
        <v>2187</v>
      </c>
      <c r="C10915" s="291" t="s">
        <v>2202</v>
      </c>
      <c r="D10915" s="1">
        <v>0</v>
      </c>
      <c r="E10915" s="1">
        <v>14</v>
      </c>
    </row>
    <row r="10916" spans="1:5" x14ac:dyDescent="0.25">
      <c r="A10916" t="s">
        <v>1244</v>
      </c>
      <c r="B10916" s="1" t="s">
        <v>2187</v>
      </c>
      <c r="C10916" s="291" t="s">
        <v>2203</v>
      </c>
      <c r="D10916" s="1">
        <v>0</v>
      </c>
      <c r="E10916" s="1">
        <v>20.100000000000001</v>
      </c>
    </row>
    <row r="10917" spans="1:5" x14ac:dyDescent="0.25">
      <c r="A10917" t="s">
        <v>1244</v>
      </c>
      <c r="B10917" s="1" t="s">
        <v>2187</v>
      </c>
      <c r="C10917" s="291" t="s">
        <v>2204</v>
      </c>
      <c r="D10917" s="1">
        <v>0</v>
      </c>
      <c r="E10917" s="1">
        <v>22.7</v>
      </c>
    </row>
    <row r="10918" spans="1:5" x14ac:dyDescent="0.25">
      <c r="A10918" t="s">
        <v>1244</v>
      </c>
      <c r="B10918" s="1" t="s">
        <v>2187</v>
      </c>
      <c r="C10918" s="291" t="s">
        <v>2205</v>
      </c>
      <c r="D10918" s="1">
        <v>0</v>
      </c>
      <c r="E10918" s="1">
        <v>30</v>
      </c>
    </row>
    <row r="10919" spans="1:5" x14ac:dyDescent="0.25">
      <c r="A10919" t="s">
        <v>1244</v>
      </c>
      <c r="B10919" s="1" t="s">
        <v>2187</v>
      </c>
      <c r="C10919" s="291" t="s">
        <v>2206</v>
      </c>
      <c r="D10919" s="1">
        <v>0</v>
      </c>
      <c r="E10919" s="1">
        <v>27.7</v>
      </c>
    </row>
    <row r="10920" spans="1:5" x14ac:dyDescent="0.25">
      <c r="A10920" t="s">
        <v>1244</v>
      </c>
      <c r="B10920" s="1" t="s">
        <v>2187</v>
      </c>
      <c r="C10920" s="291" t="s">
        <v>2207</v>
      </c>
      <c r="D10920" s="1">
        <v>0</v>
      </c>
      <c r="E10920" s="1">
        <v>39.6</v>
      </c>
    </row>
    <row r="10921" spans="1:5" x14ac:dyDescent="0.25">
      <c r="A10921" t="s">
        <v>1244</v>
      </c>
      <c r="B10921" s="1" t="s">
        <v>2208</v>
      </c>
      <c r="C10921" s="291" t="s">
        <v>2209</v>
      </c>
      <c r="D10921" s="1">
        <v>0</v>
      </c>
      <c r="E10921" s="1">
        <v>6.7</v>
      </c>
    </row>
    <row r="10922" spans="1:5" x14ac:dyDescent="0.25">
      <c r="A10922" t="s">
        <v>1244</v>
      </c>
      <c r="B10922" s="1" t="s">
        <v>2208</v>
      </c>
      <c r="C10922" s="291" t="s">
        <v>2210</v>
      </c>
      <c r="D10922" s="1">
        <v>0</v>
      </c>
      <c r="E10922" s="1">
        <v>8.8000000000000007</v>
      </c>
    </row>
    <row r="10923" spans="1:5" x14ac:dyDescent="0.25">
      <c r="A10923" t="s">
        <v>1244</v>
      </c>
      <c r="B10923" s="1" t="s">
        <v>2208</v>
      </c>
      <c r="C10923" s="291" t="s">
        <v>2211</v>
      </c>
      <c r="D10923" s="1">
        <v>0</v>
      </c>
      <c r="E10923" s="1">
        <v>7.1</v>
      </c>
    </row>
    <row r="10924" spans="1:5" x14ac:dyDescent="0.25">
      <c r="A10924" t="s">
        <v>1244</v>
      </c>
      <c r="B10924" s="1" t="s">
        <v>2208</v>
      </c>
      <c r="C10924" s="291" t="s">
        <v>2212</v>
      </c>
      <c r="D10924" s="1">
        <v>0</v>
      </c>
      <c r="E10924" s="1">
        <v>9</v>
      </c>
    </row>
    <row r="10925" spans="1:5" x14ac:dyDescent="0.25">
      <c r="A10925" t="s">
        <v>1244</v>
      </c>
      <c r="B10925" s="1" t="s">
        <v>2208</v>
      </c>
      <c r="C10925" s="291" t="s">
        <v>2213</v>
      </c>
      <c r="D10925" s="1">
        <v>0</v>
      </c>
      <c r="E10925" s="1">
        <v>13.5</v>
      </c>
    </row>
    <row r="10926" spans="1:5" x14ac:dyDescent="0.25">
      <c r="A10926" t="s">
        <v>1244</v>
      </c>
      <c r="B10926" s="1" t="s">
        <v>2208</v>
      </c>
      <c r="C10926" s="291" t="s">
        <v>2214</v>
      </c>
      <c r="D10926" s="1">
        <v>0</v>
      </c>
      <c r="E10926" s="1">
        <v>8.6999999999999993</v>
      </c>
    </row>
    <row r="10927" spans="1:5" x14ac:dyDescent="0.25">
      <c r="A10927" t="s">
        <v>1244</v>
      </c>
      <c r="B10927" s="1" t="s">
        <v>2208</v>
      </c>
      <c r="C10927" s="291" t="s">
        <v>2215</v>
      </c>
      <c r="D10927" s="1">
        <v>0</v>
      </c>
      <c r="E10927" s="1">
        <v>13.2</v>
      </c>
    </row>
    <row r="10928" spans="1:5" x14ac:dyDescent="0.25">
      <c r="A10928" t="s">
        <v>1244</v>
      </c>
      <c r="B10928" s="1" t="s">
        <v>2208</v>
      </c>
      <c r="C10928" s="291" t="s">
        <v>2216</v>
      </c>
      <c r="D10928" s="1">
        <v>0</v>
      </c>
      <c r="E10928" s="1">
        <v>8.3000000000000007</v>
      </c>
    </row>
    <row r="10929" spans="1:5" x14ac:dyDescent="0.25">
      <c r="A10929" t="s">
        <v>1244</v>
      </c>
      <c r="B10929" s="1" t="s">
        <v>2208</v>
      </c>
      <c r="C10929" s="291" t="s">
        <v>2217</v>
      </c>
      <c r="D10929" s="1">
        <v>0</v>
      </c>
      <c r="E10929" s="1">
        <v>15</v>
      </c>
    </row>
    <row r="10930" spans="1:5" x14ac:dyDescent="0.25">
      <c r="A10930" t="s">
        <v>1244</v>
      </c>
      <c r="B10930" s="1" t="s">
        <v>2208</v>
      </c>
      <c r="C10930" s="291" t="s">
        <v>2218</v>
      </c>
      <c r="D10930" s="1">
        <v>0</v>
      </c>
      <c r="E10930" s="1">
        <v>12.3</v>
      </c>
    </row>
    <row r="10931" spans="1:5" x14ac:dyDescent="0.25">
      <c r="A10931" t="s">
        <v>1244</v>
      </c>
      <c r="B10931" s="1" t="s">
        <v>2208</v>
      </c>
      <c r="C10931" s="291" t="s">
        <v>2219</v>
      </c>
      <c r="D10931" s="1">
        <v>0</v>
      </c>
      <c r="E10931" s="1">
        <v>21.4</v>
      </c>
    </row>
    <row r="10932" spans="1:5" x14ac:dyDescent="0.25">
      <c r="A10932" t="s">
        <v>1244</v>
      </c>
      <c r="B10932" s="1" t="s">
        <v>2208</v>
      </c>
      <c r="C10932" s="291" t="s">
        <v>2220</v>
      </c>
      <c r="D10932" s="1">
        <v>0</v>
      </c>
      <c r="E10932" s="1">
        <v>20</v>
      </c>
    </row>
    <row r="10933" spans="1:5" x14ac:dyDescent="0.25">
      <c r="A10933" t="s">
        <v>1244</v>
      </c>
      <c r="B10933" s="1" t="s">
        <v>2208</v>
      </c>
      <c r="C10933" s="291" t="s">
        <v>2221</v>
      </c>
      <c r="D10933" s="1">
        <v>0</v>
      </c>
      <c r="E10933" s="1">
        <v>32.700000000000003</v>
      </c>
    </row>
    <row r="10934" spans="1:5" x14ac:dyDescent="0.25">
      <c r="A10934" t="s">
        <v>1244</v>
      </c>
      <c r="B10934" s="1" t="s">
        <v>2208</v>
      </c>
      <c r="C10934" s="291" t="s">
        <v>2222</v>
      </c>
      <c r="D10934" s="1">
        <v>0</v>
      </c>
      <c r="E10934" s="1">
        <v>31.6</v>
      </c>
    </row>
    <row r="10935" spans="1:5" x14ac:dyDescent="0.25">
      <c r="A10935" t="s">
        <v>1244</v>
      </c>
      <c r="B10935" s="1" t="s">
        <v>2208</v>
      </c>
      <c r="C10935" s="291" t="s">
        <v>2223</v>
      </c>
      <c r="D10935" s="1">
        <v>0</v>
      </c>
      <c r="E10935" s="1">
        <v>24.8</v>
      </c>
    </row>
    <row r="10936" spans="1:5" x14ac:dyDescent="0.25">
      <c r="A10936" t="s">
        <v>1244</v>
      </c>
      <c r="B10936" s="1" t="s">
        <v>2208</v>
      </c>
      <c r="C10936" s="291" t="s">
        <v>2224</v>
      </c>
      <c r="D10936" s="1">
        <v>0</v>
      </c>
      <c r="E10936" s="1">
        <v>27.7</v>
      </c>
    </row>
    <row r="10937" spans="1:5" x14ac:dyDescent="0.25">
      <c r="A10937" t="s">
        <v>1244</v>
      </c>
      <c r="B10937" s="1" t="s">
        <v>2208</v>
      </c>
      <c r="C10937" s="291" t="s">
        <v>2225</v>
      </c>
      <c r="D10937" s="1">
        <v>0</v>
      </c>
      <c r="E10937" s="1">
        <v>44.6</v>
      </c>
    </row>
    <row r="10938" spans="1:5" x14ac:dyDescent="0.25">
      <c r="A10938" t="s">
        <v>1244</v>
      </c>
      <c r="B10938" s="1" t="s">
        <v>2208</v>
      </c>
      <c r="C10938" s="291" t="s">
        <v>2226</v>
      </c>
      <c r="D10938" s="1">
        <v>0</v>
      </c>
      <c r="E10938" s="1">
        <v>42.2</v>
      </c>
    </row>
    <row r="10939" spans="1:5" x14ac:dyDescent="0.25">
      <c r="A10939" t="s">
        <v>1244</v>
      </c>
      <c r="B10939" s="1" t="s">
        <v>2208</v>
      </c>
      <c r="C10939" s="291" t="s">
        <v>2227</v>
      </c>
      <c r="D10939" s="1">
        <v>0</v>
      </c>
      <c r="E10939" s="1">
        <v>35.1</v>
      </c>
    </row>
    <row r="10940" spans="1:5" x14ac:dyDescent="0.25">
      <c r="A10940" t="s">
        <v>1244</v>
      </c>
      <c r="B10940" s="1" t="s">
        <v>2208</v>
      </c>
      <c r="C10940" s="291" t="s">
        <v>2228</v>
      </c>
      <c r="D10940" s="1">
        <v>0</v>
      </c>
      <c r="E10940" s="1">
        <v>30.1</v>
      </c>
    </row>
    <row r="10941" spans="1:5" x14ac:dyDescent="0.25">
      <c r="A10941" t="s">
        <v>1244</v>
      </c>
      <c r="B10941" s="1" t="s">
        <v>2208</v>
      </c>
      <c r="C10941" s="291" t="s">
        <v>2229</v>
      </c>
      <c r="D10941" s="1">
        <v>0</v>
      </c>
      <c r="E10941" s="1">
        <v>6.7</v>
      </c>
    </row>
    <row r="10942" spans="1:5" x14ac:dyDescent="0.25">
      <c r="A10942" t="s">
        <v>1244</v>
      </c>
      <c r="B10942" s="1" t="s">
        <v>2208</v>
      </c>
      <c r="C10942" s="291" t="s">
        <v>2230</v>
      </c>
      <c r="D10942" s="1">
        <v>0</v>
      </c>
      <c r="E10942" s="1">
        <v>8.8000000000000007</v>
      </c>
    </row>
    <row r="10943" spans="1:5" x14ac:dyDescent="0.25">
      <c r="A10943" t="s">
        <v>1244</v>
      </c>
      <c r="B10943" s="1" t="s">
        <v>2208</v>
      </c>
      <c r="C10943" s="291" t="s">
        <v>2231</v>
      </c>
      <c r="D10943" s="1">
        <v>0</v>
      </c>
      <c r="E10943" s="1">
        <v>8.3000000000000007</v>
      </c>
    </row>
    <row r="10944" spans="1:5" x14ac:dyDescent="0.25">
      <c r="A10944" t="s">
        <v>1244</v>
      </c>
      <c r="B10944" s="1" t="s">
        <v>2208</v>
      </c>
      <c r="C10944" s="291" t="s">
        <v>2232</v>
      </c>
      <c r="D10944" s="1">
        <v>0</v>
      </c>
      <c r="E10944" s="1">
        <v>13.5</v>
      </c>
    </row>
    <row r="10945" spans="1:5" x14ac:dyDescent="0.25">
      <c r="A10945" t="s">
        <v>1244</v>
      </c>
      <c r="B10945" s="1" t="s">
        <v>2208</v>
      </c>
      <c r="C10945" s="291" t="s">
        <v>2233</v>
      </c>
      <c r="D10945" s="1">
        <v>0</v>
      </c>
      <c r="E10945" s="1">
        <v>12.3</v>
      </c>
    </row>
    <row r="10946" spans="1:5" x14ac:dyDescent="0.25">
      <c r="A10946" t="s">
        <v>1244</v>
      </c>
      <c r="B10946" s="1" t="s">
        <v>2208</v>
      </c>
      <c r="C10946" s="291" t="s">
        <v>2234</v>
      </c>
      <c r="D10946" s="1">
        <v>0</v>
      </c>
      <c r="E10946" s="1">
        <v>20</v>
      </c>
    </row>
    <row r="10947" spans="1:5" x14ac:dyDescent="0.25">
      <c r="A10947" t="s">
        <v>1244</v>
      </c>
      <c r="B10947" s="1" t="s">
        <v>2208</v>
      </c>
      <c r="C10947" s="291" t="s">
        <v>2235</v>
      </c>
      <c r="D10947" s="1">
        <v>0</v>
      </c>
      <c r="E10947" s="1">
        <v>24.8</v>
      </c>
    </row>
    <row r="10948" spans="1:5" x14ac:dyDescent="0.25">
      <c r="A10948" t="s">
        <v>1244</v>
      </c>
      <c r="B10948" s="1" t="s">
        <v>2208</v>
      </c>
      <c r="C10948" s="291" t="s">
        <v>2236</v>
      </c>
      <c r="D10948" s="1">
        <v>0</v>
      </c>
      <c r="E10948" s="1">
        <v>31.6</v>
      </c>
    </row>
    <row r="10949" spans="1:5" x14ac:dyDescent="0.25">
      <c r="A10949" t="s">
        <v>1244</v>
      </c>
      <c r="B10949" s="1" t="s">
        <v>2208</v>
      </c>
      <c r="C10949" s="291" t="s">
        <v>2237</v>
      </c>
      <c r="D10949" s="1">
        <v>0</v>
      </c>
      <c r="E10949" s="1">
        <v>30.1</v>
      </c>
    </row>
    <row r="10950" spans="1:5" x14ac:dyDescent="0.25">
      <c r="A10950" t="s">
        <v>1244</v>
      </c>
      <c r="B10950" s="1" t="s">
        <v>2208</v>
      </c>
      <c r="C10950" s="291" t="s">
        <v>2238</v>
      </c>
      <c r="D10950" s="1">
        <v>0</v>
      </c>
      <c r="E10950" s="1">
        <v>42.2</v>
      </c>
    </row>
    <row r="10951" spans="1:5" x14ac:dyDescent="0.25">
      <c r="A10951" t="s">
        <v>1244</v>
      </c>
      <c r="B10951" s="1" t="s">
        <v>2208</v>
      </c>
      <c r="C10951" s="291" t="s">
        <v>2239</v>
      </c>
      <c r="D10951" s="1">
        <v>0</v>
      </c>
      <c r="E10951" s="1">
        <v>7.1</v>
      </c>
    </row>
    <row r="10952" spans="1:5" x14ac:dyDescent="0.25">
      <c r="A10952" t="s">
        <v>1244</v>
      </c>
      <c r="B10952" s="1" t="s">
        <v>2208</v>
      </c>
      <c r="C10952" s="291" t="s">
        <v>2240</v>
      </c>
      <c r="D10952" s="1">
        <v>0</v>
      </c>
      <c r="E10952" s="1">
        <v>9</v>
      </c>
    </row>
    <row r="10953" spans="1:5" x14ac:dyDescent="0.25">
      <c r="A10953" t="s">
        <v>1244</v>
      </c>
      <c r="B10953" s="1" t="s">
        <v>2208</v>
      </c>
      <c r="C10953" s="291" t="s">
        <v>2241</v>
      </c>
      <c r="D10953" s="1">
        <v>0</v>
      </c>
      <c r="E10953" s="1">
        <v>8.6999999999999993</v>
      </c>
    </row>
    <row r="10954" spans="1:5" x14ac:dyDescent="0.25">
      <c r="A10954" t="s">
        <v>1244</v>
      </c>
      <c r="B10954" s="1" t="s">
        <v>2208</v>
      </c>
      <c r="C10954" s="291" t="s">
        <v>2242</v>
      </c>
      <c r="D10954" s="1">
        <v>0</v>
      </c>
      <c r="E10954" s="1">
        <v>13.2</v>
      </c>
    </row>
    <row r="10955" spans="1:5" x14ac:dyDescent="0.25">
      <c r="A10955" t="s">
        <v>1244</v>
      </c>
      <c r="B10955" s="1" t="s">
        <v>2208</v>
      </c>
      <c r="C10955" s="291" t="s">
        <v>2243</v>
      </c>
      <c r="D10955" s="1">
        <v>0</v>
      </c>
      <c r="E10955" s="1">
        <v>15</v>
      </c>
    </row>
    <row r="10956" spans="1:5" x14ac:dyDescent="0.25">
      <c r="A10956" t="s">
        <v>1244</v>
      </c>
      <c r="B10956" s="1" t="s">
        <v>2208</v>
      </c>
      <c r="C10956" s="291" t="s">
        <v>2244</v>
      </c>
      <c r="D10956" s="1">
        <v>0</v>
      </c>
      <c r="E10956" s="1">
        <v>21.4</v>
      </c>
    </row>
    <row r="10957" spans="1:5" x14ac:dyDescent="0.25">
      <c r="A10957" t="s">
        <v>1244</v>
      </c>
      <c r="B10957" s="1" t="s">
        <v>2208</v>
      </c>
      <c r="C10957" s="291" t="s">
        <v>2245</v>
      </c>
      <c r="D10957" s="1">
        <v>0</v>
      </c>
      <c r="E10957" s="1">
        <v>27.7</v>
      </c>
    </row>
    <row r="10958" spans="1:5" x14ac:dyDescent="0.25">
      <c r="A10958" t="s">
        <v>1244</v>
      </c>
      <c r="B10958" s="1" t="s">
        <v>2208</v>
      </c>
      <c r="C10958" s="291" t="s">
        <v>2246</v>
      </c>
      <c r="D10958" s="1">
        <v>0</v>
      </c>
      <c r="E10958" s="1">
        <v>32.700000000000003</v>
      </c>
    </row>
    <row r="10959" spans="1:5" x14ac:dyDescent="0.25">
      <c r="A10959" t="s">
        <v>1244</v>
      </c>
      <c r="B10959" s="1" t="s">
        <v>2208</v>
      </c>
      <c r="C10959" s="291" t="s">
        <v>2247</v>
      </c>
      <c r="D10959" s="1">
        <v>0</v>
      </c>
      <c r="E10959" s="1">
        <v>35.1</v>
      </c>
    </row>
    <row r="10960" spans="1:5" x14ac:dyDescent="0.25">
      <c r="A10960" t="s">
        <v>1244</v>
      </c>
      <c r="B10960" s="1" t="s">
        <v>2208</v>
      </c>
      <c r="C10960" s="291" t="s">
        <v>2248</v>
      </c>
      <c r="D10960" s="1">
        <v>0</v>
      </c>
      <c r="E10960" s="1">
        <v>44.6</v>
      </c>
    </row>
    <row r="10961" spans="1:5" x14ac:dyDescent="0.25">
      <c r="A10961" t="s">
        <v>1244</v>
      </c>
      <c r="B10961" s="1" t="s">
        <v>2249</v>
      </c>
      <c r="C10961" s="291" t="s">
        <v>2250</v>
      </c>
      <c r="D10961" s="1">
        <v>0</v>
      </c>
      <c r="E10961" s="1">
        <v>5.3</v>
      </c>
    </row>
    <row r="10962" spans="1:5" x14ac:dyDescent="0.25">
      <c r="A10962" t="s">
        <v>1244</v>
      </c>
      <c r="B10962" s="1" t="s">
        <v>2249</v>
      </c>
      <c r="C10962" s="291" t="s">
        <v>2250</v>
      </c>
      <c r="D10962" s="1">
        <v>0</v>
      </c>
      <c r="E10962" s="1">
        <v>3.74</v>
      </c>
    </row>
    <row r="10963" spans="1:5" x14ac:dyDescent="0.25">
      <c r="A10963" t="s">
        <v>1244</v>
      </c>
      <c r="B10963" s="1" t="s">
        <v>2249</v>
      </c>
      <c r="C10963" s="291" t="s">
        <v>2251</v>
      </c>
      <c r="D10963" s="1">
        <v>0</v>
      </c>
      <c r="E10963" s="1">
        <v>7.19</v>
      </c>
    </row>
    <row r="10964" spans="1:5" x14ac:dyDescent="0.25">
      <c r="A10964" t="s">
        <v>1244</v>
      </c>
      <c r="B10964" s="1" t="s">
        <v>2249</v>
      </c>
      <c r="C10964" s="291" t="s">
        <v>2252</v>
      </c>
      <c r="D10964" s="1">
        <v>0</v>
      </c>
      <c r="E10964" s="1">
        <v>18.399999999999999</v>
      </c>
    </row>
    <row r="10965" spans="1:5" x14ac:dyDescent="0.25">
      <c r="A10965" t="s">
        <v>1244</v>
      </c>
      <c r="B10965" s="1" t="s">
        <v>2249</v>
      </c>
      <c r="C10965" s="291" t="s">
        <v>2253</v>
      </c>
      <c r="D10965" s="1">
        <v>0</v>
      </c>
      <c r="E10965" s="1">
        <v>19.7</v>
      </c>
    </row>
    <row r="10966" spans="1:5" x14ac:dyDescent="0.25">
      <c r="A10966" t="s">
        <v>1244</v>
      </c>
      <c r="B10966" s="1" t="s">
        <v>2249</v>
      </c>
      <c r="C10966" s="291" t="s">
        <v>2253</v>
      </c>
      <c r="D10966" s="1">
        <v>0</v>
      </c>
      <c r="E10966" s="1">
        <v>23.9</v>
      </c>
    </row>
    <row r="10967" spans="1:5" x14ac:dyDescent="0.25">
      <c r="A10967" t="s">
        <v>1244</v>
      </c>
      <c r="B10967" s="1" t="s">
        <v>2249</v>
      </c>
      <c r="C10967" s="291" t="s">
        <v>2251</v>
      </c>
      <c r="D10967" s="1">
        <v>0</v>
      </c>
      <c r="E10967" s="1">
        <v>9.9499999999999993</v>
      </c>
    </row>
    <row r="10968" spans="1:5" x14ac:dyDescent="0.25">
      <c r="A10968" t="s">
        <v>1244</v>
      </c>
      <c r="B10968" s="1" t="s">
        <v>2249</v>
      </c>
      <c r="C10968" s="291" t="s">
        <v>2254</v>
      </c>
      <c r="D10968" s="1">
        <v>0</v>
      </c>
      <c r="E10968" s="1">
        <v>9.2200000000000006</v>
      </c>
    </row>
    <row r="10969" spans="1:5" x14ac:dyDescent="0.25">
      <c r="A10969" t="s">
        <v>1244</v>
      </c>
      <c r="B10969" s="1" t="s">
        <v>2249</v>
      </c>
      <c r="C10969" s="291" t="s">
        <v>2254</v>
      </c>
      <c r="D10969" s="1">
        <v>0</v>
      </c>
      <c r="E10969" s="1">
        <v>11.9</v>
      </c>
    </row>
    <row r="10970" spans="1:5" x14ac:dyDescent="0.25">
      <c r="A10970" t="s">
        <v>1244</v>
      </c>
      <c r="B10970" s="1" t="s">
        <v>2249</v>
      </c>
      <c r="C10970" s="291" t="s">
        <v>2252</v>
      </c>
      <c r="D10970" s="1">
        <v>0</v>
      </c>
      <c r="E10970" s="1">
        <v>14.9</v>
      </c>
    </row>
    <row r="10971" spans="1:5" x14ac:dyDescent="0.25">
      <c r="A10971" t="s">
        <v>1244</v>
      </c>
      <c r="B10971" s="1" t="s">
        <v>2249</v>
      </c>
      <c r="C10971" s="291" t="s">
        <v>2255</v>
      </c>
      <c r="D10971" s="1">
        <v>0</v>
      </c>
      <c r="E10971" s="1">
        <v>27.2</v>
      </c>
    </row>
    <row r="10972" spans="1:5" x14ac:dyDescent="0.25">
      <c r="A10972" t="s">
        <v>1244</v>
      </c>
      <c r="B10972" s="1" t="s">
        <v>2249</v>
      </c>
      <c r="C10972" s="291" t="s">
        <v>2256</v>
      </c>
      <c r="D10972" s="1">
        <v>0</v>
      </c>
      <c r="E10972" s="1">
        <v>8.75</v>
      </c>
    </row>
    <row r="10973" spans="1:5" x14ac:dyDescent="0.25">
      <c r="A10973" t="s">
        <v>1244</v>
      </c>
      <c r="B10973" s="1" t="s">
        <v>2249</v>
      </c>
      <c r="C10973" s="291" t="s">
        <v>2256</v>
      </c>
      <c r="D10973" s="1">
        <v>0</v>
      </c>
      <c r="E10973" s="1">
        <v>10.7</v>
      </c>
    </row>
    <row r="10974" spans="1:5" x14ac:dyDescent="0.25">
      <c r="A10974" t="s">
        <v>1244</v>
      </c>
      <c r="B10974" s="1" t="s">
        <v>2249</v>
      </c>
      <c r="C10974" s="291" t="s">
        <v>2257</v>
      </c>
      <c r="D10974" s="1">
        <v>0</v>
      </c>
      <c r="E10974" s="1">
        <v>4.5199999999999996</v>
      </c>
    </row>
    <row r="10975" spans="1:5" x14ac:dyDescent="0.25">
      <c r="A10975" t="s">
        <v>1244</v>
      </c>
      <c r="B10975" s="1" t="s">
        <v>2249</v>
      </c>
      <c r="C10975" s="291" t="s">
        <v>2258</v>
      </c>
      <c r="D10975" s="1">
        <v>0</v>
      </c>
      <c r="E10975" s="1">
        <v>3.41</v>
      </c>
    </row>
    <row r="10976" spans="1:5" x14ac:dyDescent="0.25">
      <c r="A10976" t="s">
        <v>1244</v>
      </c>
      <c r="B10976" s="1" t="s">
        <v>2249</v>
      </c>
      <c r="C10976" s="291" t="s">
        <v>2259</v>
      </c>
      <c r="D10976" s="1">
        <v>0</v>
      </c>
      <c r="E10976" s="1">
        <v>8.33</v>
      </c>
    </row>
    <row r="10977" spans="1:5" x14ac:dyDescent="0.25">
      <c r="A10977" t="s">
        <v>1244</v>
      </c>
      <c r="B10977" s="1" t="s">
        <v>2249</v>
      </c>
      <c r="C10977" s="291" t="s">
        <v>2260</v>
      </c>
      <c r="D10977" s="1">
        <v>0</v>
      </c>
      <c r="E10977" s="1">
        <v>6.59</v>
      </c>
    </row>
    <row r="10978" spans="1:5" x14ac:dyDescent="0.25">
      <c r="A10978" t="s">
        <v>1244</v>
      </c>
      <c r="B10978" s="1" t="s">
        <v>2249</v>
      </c>
      <c r="C10978" s="291" t="s">
        <v>2261</v>
      </c>
      <c r="D10978" s="1">
        <v>0</v>
      </c>
      <c r="E10978" s="1">
        <v>13.8</v>
      </c>
    </row>
    <row r="10979" spans="1:5" x14ac:dyDescent="0.25">
      <c r="A10979" t="s">
        <v>1244</v>
      </c>
      <c r="B10979" s="1" t="s">
        <v>2249</v>
      </c>
      <c r="C10979" s="291" t="s">
        <v>2262</v>
      </c>
      <c r="D10979" s="1">
        <v>0</v>
      </c>
      <c r="E10979" s="1">
        <v>16.5</v>
      </c>
    </row>
    <row r="10980" spans="1:5" x14ac:dyDescent="0.25">
      <c r="A10980" t="s">
        <v>1244</v>
      </c>
      <c r="B10980" s="1" t="s">
        <v>2263</v>
      </c>
      <c r="C10980" s="291" t="s">
        <v>2264</v>
      </c>
      <c r="D10980" s="1">
        <v>0</v>
      </c>
      <c r="E10980" s="1">
        <v>41.1</v>
      </c>
    </row>
    <row r="10981" spans="1:5" x14ac:dyDescent="0.25">
      <c r="A10981" t="s">
        <v>1244</v>
      </c>
      <c r="B10981" s="1" t="s">
        <v>2263</v>
      </c>
      <c r="C10981" s="291" t="s">
        <v>2265</v>
      </c>
      <c r="D10981" s="1">
        <v>0</v>
      </c>
      <c r="E10981" s="1">
        <v>29.8</v>
      </c>
    </row>
    <row r="10982" spans="1:5" x14ac:dyDescent="0.25">
      <c r="A10982" t="s">
        <v>1244</v>
      </c>
      <c r="B10982" s="1" t="s">
        <v>2263</v>
      </c>
      <c r="C10982" s="291" t="s">
        <v>2266</v>
      </c>
      <c r="D10982" s="1">
        <v>0</v>
      </c>
      <c r="E10982" s="1">
        <v>23.7</v>
      </c>
    </row>
    <row r="10983" spans="1:5" x14ac:dyDescent="0.25">
      <c r="A10983" t="s">
        <v>1244</v>
      </c>
      <c r="B10983" s="1" t="s">
        <v>2263</v>
      </c>
      <c r="C10983" s="291" t="s">
        <v>2267</v>
      </c>
      <c r="D10983" s="1">
        <v>0</v>
      </c>
      <c r="E10983" s="1">
        <v>12.9</v>
      </c>
    </row>
    <row r="10984" spans="1:5" x14ac:dyDescent="0.25">
      <c r="A10984" t="s">
        <v>1244</v>
      </c>
      <c r="B10984" s="1" t="s">
        <v>2263</v>
      </c>
      <c r="C10984" s="291" t="s">
        <v>2268</v>
      </c>
      <c r="D10984" s="1">
        <v>0</v>
      </c>
      <c r="E10984" s="1">
        <v>33</v>
      </c>
    </row>
    <row r="10985" spans="1:5" x14ac:dyDescent="0.25">
      <c r="A10985" t="s">
        <v>1244</v>
      </c>
      <c r="B10985" s="1" t="s">
        <v>2263</v>
      </c>
      <c r="C10985" s="291" t="s">
        <v>2269</v>
      </c>
      <c r="D10985" s="1">
        <v>0</v>
      </c>
      <c r="E10985" s="1">
        <v>19.5</v>
      </c>
    </row>
    <row r="10986" spans="1:5" x14ac:dyDescent="0.25">
      <c r="A10986" t="s">
        <v>1244</v>
      </c>
      <c r="B10986" s="1" t="s">
        <v>2263</v>
      </c>
      <c r="C10986" s="291" t="s">
        <v>2270</v>
      </c>
      <c r="D10986" s="1">
        <v>0</v>
      </c>
      <c r="E10986" s="1">
        <v>7.73</v>
      </c>
    </row>
    <row r="10987" spans="1:5" x14ac:dyDescent="0.25">
      <c r="A10987" t="s">
        <v>1244</v>
      </c>
      <c r="B10987" s="1" t="s">
        <v>2263</v>
      </c>
      <c r="C10987" s="291" t="s">
        <v>2271</v>
      </c>
      <c r="D10987" s="1">
        <v>0</v>
      </c>
      <c r="E10987" s="1">
        <v>11.6</v>
      </c>
    </row>
    <row r="10988" spans="1:5" x14ac:dyDescent="0.25">
      <c r="A10988" t="s">
        <v>1244</v>
      </c>
      <c r="B10988" s="1" t="s">
        <v>2263</v>
      </c>
      <c r="C10988" s="291" t="s">
        <v>2272</v>
      </c>
      <c r="D10988" s="1">
        <v>0</v>
      </c>
      <c r="E10988" s="1">
        <v>18.7</v>
      </c>
    </row>
    <row r="10989" spans="1:5" x14ac:dyDescent="0.25">
      <c r="A10989" t="s">
        <v>1244</v>
      </c>
      <c r="B10989" s="1" t="s">
        <v>2263</v>
      </c>
      <c r="C10989" s="291" t="s">
        <v>2266</v>
      </c>
      <c r="D10989" s="1">
        <v>0</v>
      </c>
      <c r="E10989" s="1">
        <v>24.2</v>
      </c>
    </row>
    <row r="10990" spans="1:5" x14ac:dyDescent="0.25">
      <c r="A10990" t="s">
        <v>1244</v>
      </c>
      <c r="B10990" s="1" t="s">
        <v>2263</v>
      </c>
      <c r="C10990" s="291" t="s">
        <v>2267</v>
      </c>
      <c r="D10990" s="1">
        <v>0</v>
      </c>
      <c r="E10990" s="1">
        <v>17.3</v>
      </c>
    </row>
    <row r="10991" spans="1:5" x14ac:dyDescent="0.25">
      <c r="A10991" t="s">
        <v>1244</v>
      </c>
      <c r="B10991" s="1" t="s">
        <v>2263</v>
      </c>
      <c r="C10991" s="291" t="s">
        <v>2268</v>
      </c>
      <c r="D10991" s="1">
        <v>0</v>
      </c>
      <c r="E10991" s="1">
        <v>34.700000000000003</v>
      </c>
    </row>
    <row r="10992" spans="1:5" x14ac:dyDescent="0.25">
      <c r="A10992" t="s">
        <v>1244</v>
      </c>
      <c r="B10992" s="1" t="s">
        <v>2263</v>
      </c>
      <c r="C10992" s="291" t="s">
        <v>2269</v>
      </c>
      <c r="D10992" s="1">
        <v>0</v>
      </c>
      <c r="E10992" s="1">
        <v>26.4</v>
      </c>
    </row>
    <row r="10993" spans="1:5" x14ac:dyDescent="0.25">
      <c r="A10993" t="s">
        <v>1244</v>
      </c>
      <c r="B10993" s="1" t="s">
        <v>2263</v>
      </c>
      <c r="C10993" s="291" t="s">
        <v>2264</v>
      </c>
      <c r="D10993" s="1">
        <v>0</v>
      </c>
      <c r="E10993" s="1">
        <v>43.2</v>
      </c>
    </row>
    <row r="10994" spans="1:5" x14ac:dyDescent="0.25">
      <c r="A10994" t="s">
        <v>1244</v>
      </c>
      <c r="B10994" s="1" t="s">
        <v>2263</v>
      </c>
      <c r="C10994" s="291" t="s">
        <v>2265</v>
      </c>
      <c r="D10994" s="1">
        <v>0</v>
      </c>
      <c r="E10994" s="1">
        <v>38.200000000000003</v>
      </c>
    </row>
    <row r="10995" spans="1:5" x14ac:dyDescent="0.25">
      <c r="A10995" t="s">
        <v>1244</v>
      </c>
      <c r="B10995" s="1" t="s">
        <v>2263</v>
      </c>
      <c r="C10995" s="291" t="s">
        <v>2271</v>
      </c>
      <c r="D10995" s="1">
        <v>0</v>
      </c>
      <c r="E10995" s="1">
        <v>10.7</v>
      </c>
    </row>
    <row r="10996" spans="1:5" x14ac:dyDescent="0.25">
      <c r="A10996" t="s">
        <v>1244</v>
      </c>
      <c r="B10996" s="1" t="s">
        <v>2263</v>
      </c>
      <c r="C10996" s="291" t="s">
        <v>2272</v>
      </c>
      <c r="D10996" s="1">
        <v>0</v>
      </c>
      <c r="E10996" s="1">
        <v>16.899999999999999</v>
      </c>
    </row>
    <row r="10997" spans="1:5" x14ac:dyDescent="0.25">
      <c r="A10997" t="s">
        <v>1244</v>
      </c>
      <c r="B10997" s="1" t="s">
        <v>2273</v>
      </c>
      <c r="C10997" s="291" t="s">
        <v>2250</v>
      </c>
      <c r="D10997" s="1">
        <v>0</v>
      </c>
      <c r="E10997" s="1">
        <v>4.7</v>
      </c>
    </row>
    <row r="10998" spans="1:5" x14ac:dyDescent="0.25">
      <c r="A10998" t="s">
        <v>1244</v>
      </c>
      <c r="B10998" s="1" t="s">
        <v>2273</v>
      </c>
      <c r="C10998" s="291" t="s">
        <v>2251</v>
      </c>
      <c r="D10998" s="1">
        <v>0</v>
      </c>
      <c r="E10998" s="1">
        <v>7.32</v>
      </c>
    </row>
    <row r="10999" spans="1:5" x14ac:dyDescent="0.25">
      <c r="A10999" t="s">
        <v>1244</v>
      </c>
      <c r="B10999" s="1" t="s">
        <v>2273</v>
      </c>
      <c r="C10999" s="291" t="s">
        <v>2254</v>
      </c>
      <c r="D10999" s="1">
        <v>0</v>
      </c>
      <c r="E10999" s="1">
        <v>10.1</v>
      </c>
    </row>
    <row r="11000" spans="1:5" x14ac:dyDescent="0.25">
      <c r="A11000" t="s">
        <v>1244</v>
      </c>
      <c r="B11000" s="1" t="s">
        <v>2273</v>
      </c>
      <c r="C11000" s="291" t="s">
        <v>2252</v>
      </c>
      <c r="D11000" s="1">
        <v>0</v>
      </c>
      <c r="E11000" s="1">
        <v>13.2</v>
      </c>
    </row>
    <row r="11001" spans="1:5" x14ac:dyDescent="0.25">
      <c r="A11001" t="s">
        <v>1244</v>
      </c>
      <c r="B11001" s="1" t="s">
        <v>2273</v>
      </c>
      <c r="C11001" s="291" t="s">
        <v>2253</v>
      </c>
      <c r="D11001" s="1">
        <v>0</v>
      </c>
      <c r="E11001" s="1">
        <v>21.7</v>
      </c>
    </row>
    <row r="11002" spans="1:5" x14ac:dyDescent="0.25">
      <c r="A11002" t="s">
        <v>1244</v>
      </c>
      <c r="B11002" s="1" t="s">
        <v>2273</v>
      </c>
      <c r="C11002" s="291" t="s">
        <v>2274</v>
      </c>
      <c r="D11002" s="1">
        <v>0</v>
      </c>
      <c r="E11002" s="1">
        <v>3.74</v>
      </c>
    </row>
    <row r="11003" spans="1:5" x14ac:dyDescent="0.25">
      <c r="A11003" t="s">
        <v>1244</v>
      </c>
      <c r="B11003" s="1" t="s">
        <v>2273</v>
      </c>
      <c r="C11003" s="291" t="s">
        <v>2275</v>
      </c>
      <c r="D11003" s="1">
        <v>0</v>
      </c>
      <c r="E11003" s="1">
        <v>6.83</v>
      </c>
    </row>
    <row r="11004" spans="1:5" x14ac:dyDescent="0.25">
      <c r="A11004" t="s">
        <v>1244</v>
      </c>
      <c r="B11004" s="1" t="s">
        <v>2273</v>
      </c>
      <c r="C11004" s="291" t="s">
        <v>2256</v>
      </c>
      <c r="D11004" s="1">
        <v>0</v>
      </c>
      <c r="E11004" s="1">
        <v>9.2799999999999994</v>
      </c>
    </row>
    <row r="11005" spans="1:5" x14ac:dyDescent="0.25">
      <c r="A11005" t="s">
        <v>1244</v>
      </c>
      <c r="B11005" s="1" t="s">
        <v>2273</v>
      </c>
      <c r="C11005" s="291" t="s">
        <v>2276</v>
      </c>
      <c r="D11005" s="1">
        <v>0</v>
      </c>
      <c r="E11005" s="1">
        <v>12.5</v>
      </c>
    </row>
    <row r="11006" spans="1:5" x14ac:dyDescent="0.25">
      <c r="A11006" t="s">
        <v>1244</v>
      </c>
      <c r="B11006" s="1" t="s">
        <v>2273</v>
      </c>
      <c r="C11006" s="291" t="s">
        <v>2255</v>
      </c>
      <c r="D11006" s="1">
        <v>0</v>
      </c>
      <c r="E11006" s="1">
        <v>19.399999999999999</v>
      </c>
    </row>
    <row r="11007" spans="1:5" x14ac:dyDescent="0.25">
      <c r="A11007" t="s">
        <v>1244</v>
      </c>
      <c r="B11007" s="1" t="s">
        <v>2277</v>
      </c>
      <c r="C11007" s="291" t="s">
        <v>2250</v>
      </c>
      <c r="D11007" s="1">
        <v>0</v>
      </c>
      <c r="E11007" s="1">
        <v>4.6100000000000003</v>
      </c>
    </row>
    <row r="11008" spans="1:5" x14ac:dyDescent="0.25">
      <c r="A11008" t="s">
        <v>1244</v>
      </c>
      <c r="B11008" s="1" t="s">
        <v>2277</v>
      </c>
      <c r="C11008" s="291" t="s">
        <v>2250</v>
      </c>
      <c r="D11008" s="1">
        <v>0</v>
      </c>
      <c r="E11008" s="1">
        <v>6.58</v>
      </c>
    </row>
    <row r="11009" spans="1:5" x14ac:dyDescent="0.25">
      <c r="A11009" t="s">
        <v>1244</v>
      </c>
      <c r="B11009" s="1" t="s">
        <v>2277</v>
      </c>
      <c r="C11009" s="291" t="s">
        <v>2251</v>
      </c>
      <c r="D11009" s="1">
        <v>0</v>
      </c>
      <c r="E11009" s="1">
        <v>7.51</v>
      </c>
    </row>
    <row r="11010" spans="1:5" x14ac:dyDescent="0.25">
      <c r="A11010" t="s">
        <v>1244</v>
      </c>
      <c r="B11010" s="1" t="s">
        <v>2277</v>
      </c>
      <c r="C11010" s="291" t="s">
        <v>2251</v>
      </c>
      <c r="D11010" s="1">
        <v>0</v>
      </c>
      <c r="E11010" s="1">
        <v>9.98</v>
      </c>
    </row>
    <row r="11011" spans="1:5" x14ac:dyDescent="0.25">
      <c r="A11011" t="s">
        <v>1244</v>
      </c>
      <c r="B11011" s="1" t="s">
        <v>2277</v>
      </c>
      <c r="C11011" s="291" t="s">
        <v>2254</v>
      </c>
      <c r="D11011" s="1">
        <v>0</v>
      </c>
      <c r="E11011" s="1">
        <v>9.17</v>
      </c>
    </row>
    <row r="11012" spans="1:5" x14ac:dyDescent="0.25">
      <c r="A11012" t="s">
        <v>1244</v>
      </c>
      <c r="B11012" s="1" t="s">
        <v>2277</v>
      </c>
      <c r="C11012" s="291" t="s">
        <v>2254</v>
      </c>
      <c r="D11012" s="1">
        <v>0</v>
      </c>
      <c r="E11012" s="1">
        <v>11.8</v>
      </c>
    </row>
    <row r="11013" spans="1:5" x14ac:dyDescent="0.25">
      <c r="A11013" t="s">
        <v>1244</v>
      </c>
      <c r="B11013" s="1" t="s">
        <v>2277</v>
      </c>
      <c r="C11013" s="291" t="s">
        <v>2252</v>
      </c>
      <c r="D11013" s="1">
        <v>0</v>
      </c>
      <c r="E11013" s="1">
        <v>14.7</v>
      </c>
    </row>
    <row r="11014" spans="1:5" x14ac:dyDescent="0.25">
      <c r="A11014" t="s">
        <v>1244</v>
      </c>
      <c r="B11014" s="1" t="s">
        <v>2277</v>
      </c>
      <c r="C11014" s="291" t="s">
        <v>2252</v>
      </c>
      <c r="D11014" s="1">
        <v>0</v>
      </c>
      <c r="E11014" s="1">
        <v>18.3</v>
      </c>
    </row>
    <row r="11015" spans="1:5" x14ac:dyDescent="0.25">
      <c r="A11015" t="s">
        <v>1244</v>
      </c>
      <c r="B11015" s="1" t="s">
        <v>2277</v>
      </c>
      <c r="C11015" s="291" t="s">
        <v>2253</v>
      </c>
      <c r="D11015" s="1">
        <v>0</v>
      </c>
      <c r="E11015" s="1">
        <v>21.3</v>
      </c>
    </row>
    <row r="11016" spans="1:5" x14ac:dyDescent="0.25">
      <c r="A11016" t="s">
        <v>1244</v>
      </c>
      <c r="B11016" s="1" t="s">
        <v>2277</v>
      </c>
      <c r="C11016" s="291" t="s">
        <v>2253</v>
      </c>
      <c r="D11016" s="1">
        <v>0</v>
      </c>
      <c r="E11016" s="1">
        <v>25.6</v>
      </c>
    </row>
    <row r="11017" spans="1:5" x14ac:dyDescent="0.25">
      <c r="A11017" t="s">
        <v>1244</v>
      </c>
      <c r="B11017" s="1" t="s">
        <v>2277</v>
      </c>
      <c r="C11017" s="291" t="s">
        <v>2274</v>
      </c>
      <c r="D11017" s="1">
        <v>0</v>
      </c>
      <c r="E11017" s="1">
        <v>4.08</v>
      </c>
    </row>
    <row r="11018" spans="1:5" x14ac:dyDescent="0.25">
      <c r="A11018" t="s">
        <v>1244</v>
      </c>
      <c r="B11018" s="1" t="s">
        <v>2277</v>
      </c>
      <c r="C11018" s="291" t="s">
        <v>2274</v>
      </c>
      <c r="D11018" s="1">
        <v>0</v>
      </c>
      <c r="E11018" s="1">
        <v>5.27</v>
      </c>
    </row>
    <row r="11019" spans="1:5" x14ac:dyDescent="0.25">
      <c r="A11019" t="s">
        <v>1244</v>
      </c>
      <c r="B11019" s="1" t="s">
        <v>2277</v>
      </c>
      <c r="C11019" s="291" t="s">
        <v>2275</v>
      </c>
      <c r="D11019" s="1">
        <v>0</v>
      </c>
      <c r="E11019" s="1">
        <v>7</v>
      </c>
    </row>
    <row r="11020" spans="1:5" x14ac:dyDescent="0.25">
      <c r="A11020" t="s">
        <v>1244</v>
      </c>
      <c r="B11020" s="1" t="s">
        <v>2277</v>
      </c>
      <c r="C11020" s="291" t="s">
        <v>2275</v>
      </c>
      <c r="D11020" s="1">
        <v>0</v>
      </c>
      <c r="E11020" s="1">
        <v>8.68</v>
      </c>
    </row>
    <row r="11021" spans="1:5" x14ac:dyDescent="0.25">
      <c r="A11021" t="s">
        <v>1244</v>
      </c>
      <c r="B11021" s="1" t="s">
        <v>2277</v>
      </c>
      <c r="C11021" s="291" t="s">
        <v>2256</v>
      </c>
      <c r="D11021" s="1">
        <v>0</v>
      </c>
      <c r="E11021" s="1">
        <v>8.66</v>
      </c>
    </row>
    <row r="11022" spans="1:5" x14ac:dyDescent="0.25">
      <c r="A11022" t="s">
        <v>1244</v>
      </c>
      <c r="B11022" s="1" t="s">
        <v>2277</v>
      </c>
      <c r="C11022" s="291" t="s">
        <v>2256</v>
      </c>
      <c r="D11022" s="1">
        <v>0</v>
      </c>
      <c r="E11022" s="1">
        <v>10.7</v>
      </c>
    </row>
    <row r="11023" spans="1:5" x14ac:dyDescent="0.25">
      <c r="A11023" t="s">
        <v>1244</v>
      </c>
      <c r="B11023" s="1" t="s">
        <v>2277</v>
      </c>
      <c r="C11023" s="291" t="s">
        <v>2276</v>
      </c>
      <c r="D11023" s="1">
        <v>0</v>
      </c>
      <c r="E11023" s="1">
        <v>13.8</v>
      </c>
    </row>
    <row r="11024" spans="1:5" x14ac:dyDescent="0.25">
      <c r="A11024" t="s">
        <v>1244</v>
      </c>
      <c r="B11024" s="1" t="s">
        <v>2277</v>
      </c>
      <c r="C11024" s="291" t="s">
        <v>2276</v>
      </c>
      <c r="D11024" s="1">
        <v>0</v>
      </c>
      <c r="E11024" s="1">
        <v>16.600000000000001</v>
      </c>
    </row>
    <row r="11025" spans="1:5" x14ac:dyDescent="0.25">
      <c r="A11025" t="s">
        <v>1244</v>
      </c>
      <c r="B11025" s="1" t="s">
        <v>2277</v>
      </c>
      <c r="C11025" s="291" t="s">
        <v>2255</v>
      </c>
      <c r="D11025" s="1">
        <v>0</v>
      </c>
      <c r="E11025" s="1">
        <v>23.8</v>
      </c>
    </row>
    <row r="11026" spans="1:5" x14ac:dyDescent="0.25">
      <c r="A11026" t="s">
        <v>1244</v>
      </c>
      <c r="B11026" s="1" t="s">
        <v>2278</v>
      </c>
      <c r="C11026" s="291">
        <v>80</v>
      </c>
      <c r="D11026" s="1" t="s">
        <v>2279</v>
      </c>
      <c r="E11026" s="1">
        <v>8.6999999999999993</v>
      </c>
    </row>
    <row r="11027" spans="1:5" x14ac:dyDescent="0.25">
      <c r="A11027" t="s">
        <v>1244</v>
      </c>
      <c r="B11027" s="1" t="s">
        <v>2278</v>
      </c>
      <c r="C11027" s="291">
        <v>80</v>
      </c>
      <c r="D11027" s="1" t="s">
        <v>2280</v>
      </c>
      <c r="E11027" s="1">
        <v>6.6</v>
      </c>
    </row>
    <row r="11028" spans="1:5" x14ac:dyDescent="0.25">
      <c r="A11028" t="s">
        <v>1244</v>
      </c>
      <c r="B11028" s="1" t="s">
        <v>2278</v>
      </c>
      <c r="C11028" s="291">
        <v>80</v>
      </c>
      <c r="D11028" s="1" t="s">
        <v>2281</v>
      </c>
      <c r="E11028" s="1">
        <v>6.6</v>
      </c>
    </row>
    <row r="11029" spans="1:5" x14ac:dyDescent="0.25">
      <c r="A11029" t="s">
        <v>1244</v>
      </c>
      <c r="B11029" s="1" t="s">
        <v>2278</v>
      </c>
      <c r="C11029" s="291">
        <v>80</v>
      </c>
      <c r="D11029" s="1" t="s">
        <v>2282</v>
      </c>
      <c r="E11029" s="1">
        <v>4.0999999999999996</v>
      </c>
    </row>
    <row r="11030" spans="1:5" x14ac:dyDescent="0.25">
      <c r="A11030" t="s">
        <v>1244</v>
      </c>
      <c r="B11030" s="1" t="s">
        <v>2278</v>
      </c>
      <c r="C11030" s="291">
        <v>80</v>
      </c>
      <c r="D11030" s="1" t="s">
        <v>2283</v>
      </c>
      <c r="E11030" s="1">
        <v>3.4</v>
      </c>
    </row>
    <row r="11031" spans="1:5" x14ac:dyDescent="0.25">
      <c r="A11031" t="s">
        <v>1244</v>
      </c>
      <c r="B11031" s="1" t="s">
        <v>2278</v>
      </c>
      <c r="C11031" s="291">
        <v>80</v>
      </c>
      <c r="D11031" s="1" t="s">
        <v>2284</v>
      </c>
      <c r="E11031" s="1">
        <v>2.1</v>
      </c>
    </row>
    <row r="11032" spans="1:5" x14ac:dyDescent="0.25">
      <c r="A11032" t="s">
        <v>1244</v>
      </c>
      <c r="B11032" s="1" t="s">
        <v>2278</v>
      </c>
      <c r="C11032" s="291">
        <v>80</v>
      </c>
      <c r="D11032" s="1" t="s">
        <v>2285</v>
      </c>
      <c r="E11032" s="1">
        <v>1</v>
      </c>
    </row>
    <row r="11033" spans="1:5" x14ac:dyDescent="0.25">
      <c r="A11033" t="s">
        <v>1244</v>
      </c>
      <c r="B11033" s="1" t="s">
        <v>2278</v>
      </c>
      <c r="C11033" s="291">
        <v>100</v>
      </c>
      <c r="D11033" s="1" t="s">
        <v>2279</v>
      </c>
      <c r="E11033" s="1">
        <v>6.2</v>
      </c>
    </row>
    <row r="11034" spans="1:5" x14ac:dyDescent="0.25">
      <c r="A11034" t="s">
        <v>1244</v>
      </c>
      <c r="B11034" s="1" t="s">
        <v>2278</v>
      </c>
      <c r="C11034" s="291">
        <v>100</v>
      </c>
      <c r="D11034" s="1" t="s">
        <v>2280</v>
      </c>
      <c r="E11034" s="1">
        <v>5.8</v>
      </c>
    </row>
    <row r="11035" spans="1:5" x14ac:dyDescent="0.25">
      <c r="A11035" t="s">
        <v>1244</v>
      </c>
      <c r="B11035" s="1" t="s">
        <v>2278</v>
      </c>
      <c r="C11035" s="291">
        <v>100</v>
      </c>
      <c r="D11035" s="1" t="s">
        <v>2281</v>
      </c>
      <c r="E11035" s="1">
        <v>4.9000000000000004</v>
      </c>
    </row>
    <row r="11036" spans="1:5" x14ac:dyDescent="0.25">
      <c r="A11036" t="s">
        <v>1244</v>
      </c>
      <c r="B11036" s="1" t="s">
        <v>2278</v>
      </c>
      <c r="C11036" s="291">
        <v>100</v>
      </c>
      <c r="D11036" s="1" t="s">
        <v>2282</v>
      </c>
      <c r="E11036" s="1">
        <v>4.2</v>
      </c>
    </row>
    <row r="11037" spans="1:5" x14ac:dyDescent="0.25">
      <c r="A11037" t="s">
        <v>1244</v>
      </c>
      <c r="B11037" s="1" t="s">
        <v>2278</v>
      </c>
      <c r="C11037" s="291">
        <v>100</v>
      </c>
      <c r="D11037" s="1" t="s">
        <v>2283</v>
      </c>
      <c r="E11037" s="1">
        <v>3</v>
      </c>
    </row>
    <row r="11038" spans="1:5" x14ac:dyDescent="0.25">
      <c r="A11038" t="s">
        <v>1244</v>
      </c>
      <c r="B11038" s="1" t="s">
        <v>2278</v>
      </c>
      <c r="C11038" s="291">
        <v>100</v>
      </c>
      <c r="D11038" s="1" t="s">
        <v>2284</v>
      </c>
      <c r="E11038" s="1">
        <v>2</v>
      </c>
    </row>
    <row r="11039" spans="1:5" x14ac:dyDescent="0.25">
      <c r="A11039" t="s">
        <v>1244</v>
      </c>
      <c r="B11039" s="1" t="s">
        <v>2278</v>
      </c>
      <c r="C11039" s="291">
        <v>100</v>
      </c>
      <c r="D11039" s="1" t="s">
        <v>2285</v>
      </c>
      <c r="E11039" s="1">
        <v>1</v>
      </c>
    </row>
    <row r="11040" spans="1:5" x14ac:dyDescent="0.25">
      <c r="A11040" t="s">
        <v>1244</v>
      </c>
      <c r="B11040" s="1" t="s">
        <v>2278</v>
      </c>
      <c r="C11040" s="291">
        <v>125</v>
      </c>
      <c r="D11040" s="1" t="s">
        <v>2279</v>
      </c>
      <c r="E11040" s="1">
        <v>70</v>
      </c>
    </row>
    <row r="11041" spans="1:5" x14ac:dyDescent="0.25">
      <c r="A11041" t="s">
        <v>1244</v>
      </c>
      <c r="B11041" s="1" t="s">
        <v>2278</v>
      </c>
      <c r="C11041" s="291">
        <v>125</v>
      </c>
      <c r="D11041" s="1" t="s">
        <v>2280</v>
      </c>
      <c r="E11041" s="1">
        <v>6.1</v>
      </c>
    </row>
    <row r="11042" spans="1:5" x14ac:dyDescent="0.25">
      <c r="A11042" t="s">
        <v>1244</v>
      </c>
      <c r="B11042" s="1" t="s">
        <v>2278</v>
      </c>
      <c r="C11042" s="291">
        <v>125</v>
      </c>
      <c r="D11042" s="1" t="s">
        <v>2281</v>
      </c>
      <c r="E11042" s="1">
        <v>5.2</v>
      </c>
    </row>
    <row r="11043" spans="1:5" x14ac:dyDescent="0.25">
      <c r="A11043" t="s">
        <v>1244</v>
      </c>
      <c r="B11043" s="1" t="s">
        <v>2278</v>
      </c>
      <c r="C11043" s="291">
        <v>125</v>
      </c>
      <c r="D11043" s="1" t="s">
        <v>2282</v>
      </c>
      <c r="E11043" s="1">
        <v>4.2</v>
      </c>
    </row>
    <row r="11044" spans="1:5" x14ac:dyDescent="0.25">
      <c r="A11044" t="s">
        <v>1244</v>
      </c>
      <c r="B11044" s="1" t="s">
        <v>2278</v>
      </c>
      <c r="C11044" s="291">
        <v>125</v>
      </c>
      <c r="D11044" s="1" t="s">
        <v>2283</v>
      </c>
      <c r="E11044" s="1">
        <v>3</v>
      </c>
    </row>
    <row r="11045" spans="1:5" x14ac:dyDescent="0.25">
      <c r="A11045" t="s">
        <v>1244</v>
      </c>
      <c r="B11045" s="1" t="s">
        <v>2278</v>
      </c>
      <c r="C11045" s="291">
        <v>125</v>
      </c>
      <c r="D11045" s="1" t="s">
        <v>2284</v>
      </c>
      <c r="E11045" s="1">
        <v>2</v>
      </c>
    </row>
    <row r="11046" spans="1:5" x14ac:dyDescent="0.25">
      <c r="A11046" t="s">
        <v>1244</v>
      </c>
      <c r="B11046" s="1" t="s">
        <v>2278</v>
      </c>
      <c r="C11046" s="291">
        <v>125</v>
      </c>
      <c r="D11046" s="1" t="s">
        <v>2285</v>
      </c>
      <c r="E11046" s="1">
        <v>1</v>
      </c>
    </row>
    <row r="11047" spans="1:5" x14ac:dyDescent="0.25">
      <c r="A11047" t="s">
        <v>1244</v>
      </c>
      <c r="B11047" s="1">
        <v>0</v>
      </c>
      <c r="C11047" s="291">
        <v>0</v>
      </c>
      <c r="D11047" s="1">
        <v>0</v>
      </c>
      <c r="E11047" s="1">
        <v>0</v>
      </c>
    </row>
    <row r="11048" spans="1:5" x14ac:dyDescent="0.25">
      <c r="A11048" t="s">
        <v>1244</v>
      </c>
      <c r="B11048" s="1">
        <v>0</v>
      </c>
      <c r="C11048" s="291">
        <v>0</v>
      </c>
      <c r="D11048" s="1">
        <v>0</v>
      </c>
      <c r="E11048" s="1">
        <v>0</v>
      </c>
    </row>
    <row r="11049" spans="1:5" x14ac:dyDescent="0.25">
      <c r="A11049" t="s">
        <v>1244</v>
      </c>
      <c r="B11049" s="1">
        <v>0</v>
      </c>
      <c r="C11049" s="291">
        <v>0</v>
      </c>
      <c r="D11049" s="1">
        <v>0</v>
      </c>
      <c r="E11049" s="1">
        <v>0</v>
      </c>
    </row>
    <row r="11050" spans="1:5" x14ac:dyDescent="0.25">
      <c r="A11050" t="s">
        <v>1244</v>
      </c>
      <c r="B11050" s="1">
        <v>0</v>
      </c>
      <c r="C11050" s="291">
        <v>0</v>
      </c>
      <c r="D11050" s="1">
        <v>0</v>
      </c>
      <c r="E11050" s="1">
        <v>0</v>
      </c>
    </row>
    <row r="11051" spans="1:5" x14ac:dyDescent="0.25">
      <c r="A11051" t="s">
        <v>1244</v>
      </c>
      <c r="B11051" s="1">
        <v>0</v>
      </c>
      <c r="C11051" s="291">
        <v>0</v>
      </c>
      <c r="D11051" s="1">
        <v>0</v>
      </c>
      <c r="E11051" s="1">
        <v>0</v>
      </c>
    </row>
    <row r="11052" spans="1:5" x14ac:dyDescent="0.25">
      <c r="A11052" t="s">
        <v>1244</v>
      </c>
      <c r="B11052" s="1">
        <v>0</v>
      </c>
      <c r="C11052" s="291">
        <v>0</v>
      </c>
      <c r="D11052" s="1">
        <v>0</v>
      </c>
      <c r="E11052" s="1">
        <v>0</v>
      </c>
    </row>
    <row r="11053" spans="1:5" x14ac:dyDescent="0.25">
      <c r="A11053" t="s">
        <v>1244</v>
      </c>
      <c r="B11053" s="1">
        <v>0</v>
      </c>
      <c r="C11053" s="291">
        <v>0</v>
      </c>
      <c r="D11053" s="1">
        <v>0</v>
      </c>
      <c r="E11053" s="1">
        <v>0</v>
      </c>
    </row>
    <row r="11054" spans="1:5" x14ac:dyDescent="0.25">
      <c r="A11054" t="s">
        <v>1244</v>
      </c>
      <c r="B11054" s="1">
        <v>0</v>
      </c>
      <c r="C11054" s="291">
        <v>0</v>
      </c>
      <c r="D11054" s="1">
        <v>0</v>
      </c>
      <c r="E11054" s="1">
        <v>0</v>
      </c>
    </row>
    <row r="11055" spans="1:5" x14ac:dyDescent="0.25">
      <c r="A11055" t="s">
        <v>2286</v>
      </c>
      <c r="B11055" s="1" t="s">
        <v>2287</v>
      </c>
      <c r="C11055" s="291" t="s">
        <v>2288</v>
      </c>
      <c r="D11055" s="1">
        <v>0</v>
      </c>
      <c r="E11055" s="1">
        <v>15.9</v>
      </c>
    </row>
    <row r="11056" spans="1:5" x14ac:dyDescent="0.25">
      <c r="A11056" t="s">
        <v>2286</v>
      </c>
      <c r="B11056" s="1" t="s">
        <v>2289</v>
      </c>
      <c r="C11056" s="291" t="s">
        <v>2290</v>
      </c>
      <c r="D11056" s="1">
        <v>0</v>
      </c>
      <c r="E11056" s="1">
        <v>26</v>
      </c>
    </row>
    <row r="11057" spans="1:5" x14ac:dyDescent="0.25">
      <c r="A11057" t="s">
        <v>2286</v>
      </c>
      <c r="B11057" s="1" t="s">
        <v>2291</v>
      </c>
      <c r="C11057" s="291" t="s">
        <v>2292</v>
      </c>
      <c r="D11057" s="1">
        <v>0</v>
      </c>
      <c r="E11057" s="1">
        <v>41.7</v>
      </c>
    </row>
    <row r="11058" spans="1:5" x14ac:dyDescent="0.25">
      <c r="A11058" t="s">
        <v>2286</v>
      </c>
      <c r="B11058" s="1" t="s">
        <v>2293</v>
      </c>
      <c r="C11058" s="291" t="s">
        <v>2294</v>
      </c>
      <c r="D11058" s="1">
        <v>0</v>
      </c>
      <c r="E11058" s="1">
        <v>71.900000000000006</v>
      </c>
    </row>
    <row r="11059" spans="1:5" x14ac:dyDescent="0.25">
      <c r="A11059" t="s">
        <v>2286</v>
      </c>
      <c r="B11059" s="1" t="s">
        <v>2287</v>
      </c>
      <c r="C11059" s="291" t="s">
        <v>2288</v>
      </c>
      <c r="D11059" s="1">
        <v>0</v>
      </c>
      <c r="E11059" s="1">
        <v>11.8</v>
      </c>
    </row>
    <row r="11060" spans="1:5" x14ac:dyDescent="0.25">
      <c r="A11060" t="s">
        <v>2286</v>
      </c>
      <c r="B11060" s="1" t="s">
        <v>2289</v>
      </c>
      <c r="C11060" s="291" t="s">
        <v>2290</v>
      </c>
      <c r="D11060" s="1">
        <v>0</v>
      </c>
      <c r="E11060" s="1">
        <v>16.399999999999999</v>
      </c>
    </row>
    <row r="11061" spans="1:5" x14ac:dyDescent="0.25">
      <c r="A11061" t="s">
        <v>2286</v>
      </c>
      <c r="B11061" s="1" t="s">
        <v>2291</v>
      </c>
      <c r="C11061" s="291" t="s">
        <v>2292</v>
      </c>
      <c r="D11061" s="1">
        <v>0</v>
      </c>
      <c r="E11061" s="1">
        <v>27.6</v>
      </c>
    </row>
    <row r="11062" spans="1:5" x14ac:dyDescent="0.25">
      <c r="A11062" t="s">
        <v>2286</v>
      </c>
      <c r="B11062" s="1" t="s">
        <v>2293</v>
      </c>
      <c r="C11062" s="291" t="s">
        <v>2294</v>
      </c>
      <c r="D11062" s="1">
        <v>0</v>
      </c>
      <c r="E11062" s="1">
        <v>36.700000000000003</v>
      </c>
    </row>
    <row r="11063" spans="1:5" x14ac:dyDescent="0.25">
      <c r="A11063" t="s">
        <v>2286</v>
      </c>
      <c r="B11063" s="1" t="s">
        <v>2295</v>
      </c>
      <c r="C11063" s="291" t="s">
        <v>2296</v>
      </c>
      <c r="D11063" s="1">
        <v>0</v>
      </c>
      <c r="E11063" s="1">
        <v>5.3</v>
      </c>
    </row>
    <row r="11064" spans="1:5" x14ac:dyDescent="0.25">
      <c r="A11064" t="s">
        <v>2286</v>
      </c>
      <c r="B11064" s="1" t="s">
        <v>2297</v>
      </c>
      <c r="C11064" s="291" t="s">
        <v>2288</v>
      </c>
      <c r="D11064" s="1">
        <v>0</v>
      </c>
      <c r="E11064" s="1">
        <v>9.1999999999999993</v>
      </c>
    </row>
    <row r="11065" spans="1:5" x14ac:dyDescent="0.25">
      <c r="A11065" t="s">
        <v>2286</v>
      </c>
      <c r="B11065" s="1" t="s">
        <v>2298</v>
      </c>
      <c r="C11065" s="291" t="s">
        <v>2290</v>
      </c>
      <c r="D11065" s="1">
        <v>0</v>
      </c>
      <c r="E11065" s="1">
        <v>15.9</v>
      </c>
    </row>
    <row r="11066" spans="1:5" x14ac:dyDescent="0.25">
      <c r="A11066" t="s">
        <v>2286</v>
      </c>
      <c r="B11066" s="1" t="s">
        <v>2299</v>
      </c>
      <c r="C11066" s="291" t="s">
        <v>2292</v>
      </c>
      <c r="D11066" s="1">
        <v>0</v>
      </c>
      <c r="E11066" s="1">
        <v>26</v>
      </c>
    </row>
    <row r="11067" spans="1:5" x14ac:dyDescent="0.25">
      <c r="A11067" t="s">
        <v>2286</v>
      </c>
      <c r="B11067" s="1" t="s">
        <v>2300</v>
      </c>
      <c r="C11067" s="291" t="s">
        <v>2294</v>
      </c>
      <c r="D11067" s="1">
        <v>0</v>
      </c>
      <c r="E11067" s="1">
        <v>41.7</v>
      </c>
    </row>
    <row r="11068" spans="1:5" x14ac:dyDescent="0.25">
      <c r="A11068" t="s">
        <v>2286</v>
      </c>
      <c r="B11068" s="1" t="s">
        <v>2301</v>
      </c>
      <c r="C11068" s="291" t="s">
        <v>2302</v>
      </c>
      <c r="D11068" s="1" t="s">
        <v>2303</v>
      </c>
      <c r="E11068" s="1">
        <v>5.6</v>
      </c>
    </row>
    <row r="11069" spans="1:5" x14ac:dyDescent="0.25">
      <c r="A11069" t="s">
        <v>2286</v>
      </c>
      <c r="B11069" s="1" t="s">
        <v>2301</v>
      </c>
      <c r="C11069" s="291" t="s">
        <v>2302</v>
      </c>
      <c r="D11069" s="1" t="s">
        <v>2304</v>
      </c>
      <c r="E11069" s="1">
        <v>7.5</v>
      </c>
    </row>
    <row r="11070" spans="1:5" x14ac:dyDescent="0.25">
      <c r="A11070" t="s">
        <v>2286</v>
      </c>
      <c r="B11070" s="1" t="s">
        <v>2301</v>
      </c>
      <c r="C11070" s="291" t="s">
        <v>2302</v>
      </c>
      <c r="D11070" s="1" t="s">
        <v>2305</v>
      </c>
      <c r="E11070" s="1">
        <v>8.8000000000000007</v>
      </c>
    </row>
    <row r="11071" spans="1:5" x14ac:dyDescent="0.25">
      <c r="A11071" t="s">
        <v>2286</v>
      </c>
      <c r="B11071" s="1" t="s">
        <v>2301</v>
      </c>
      <c r="C11071" s="291" t="s">
        <v>2302</v>
      </c>
      <c r="D11071" s="1" t="s">
        <v>2306</v>
      </c>
      <c r="E11071" s="1">
        <v>8.8000000000000007</v>
      </c>
    </row>
    <row r="11072" spans="1:5" x14ac:dyDescent="0.25">
      <c r="A11072" t="s">
        <v>2286</v>
      </c>
      <c r="B11072" s="1" t="s">
        <v>2301</v>
      </c>
      <c r="C11072" s="291" t="s">
        <v>2307</v>
      </c>
      <c r="D11072" s="1" t="s">
        <v>2303</v>
      </c>
      <c r="E11072" s="1">
        <v>7.1</v>
      </c>
    </row>
    <row r="11073" spans="1:5" x14ac:dyDescent="0.25">
      <c r="A11073" t="s">
        <v>2286</v>
      </c>
      <c r="B11073" s="1" t="s">
        <v>2301</v>
      </c>
      <c r="C11073" s="291" t="s">
        <v>2307</v>
      </c>
      <c r="D11073" s="1" t="s">
        <v>2304</v>
      </c>
      <c r="E11073" s="1">
        <v>9.6</v>
      </c>
    </row>
    <row r="11074" spans="1:5" x14ac:dyDescent="0.25">
      <c r="A11074" t="s">
        <v>2286</v>
      </c>
      <c r="B11074" s="1" t="s">
        <v>2301</v>
      </c>
      <c r="C11074" s="291" t="s">
        <v>2307</v>
      </c>
      <c r="D11074" s="1" t="s">
        <v>2305</v>
      </c>
      <c r="E11074" s="1">
        <v>11.7</v>
      </c>
    </row>
    <row r="11075" spans="1:5" x14ac:dyDescent="0.25">
      <c r="A11075" t="s">
        <v>2286</v>
      </c>
      <c r="B11075" s="1" t="s">
        <v>2301</v>
      </c>
      <c r="C11075" s="291" t="s">
        <v>2307</v>
      </c>
      <c r="D11075" s="1" t="s">
        <v>2306</v>
      </c>
      <c r="E11075" s="1">
        <v>13.4</v>
      </c>
    </row>
    <row r="11076" spans="1:5" x14ac:dyDescent="0.25">
      <c r="A11076" t="s">
        <v>2286</v>
      </c>
      <c r="B11076" s="1" t="s">
        <v>2301</v>
      </c>
      <c r="C11076" s="291" t="s">
        <v>2308</v>
      </c>
      <c r="D11076" s="1" t="s">
        <v>2303</v>
      </c>
      <c r="E11076" s="1">
        <v>8.1</v>
      </c>
    </row>
    <row r="11077" spans="1:5" x14ac:dyDescent="0.25">
      <c r="A11077" t="s">
        <v>2286</v>
      </c>
      <c r="B11077" s="1" t="s">
        <v>2301</v>
      </c>
      <c r="C11077" s="291" t="s">
        <v>2308</v>
      </c>
      <c r="D11077" s="1" t="s">
        <v>2304</v>
      </c>
      <c r="E11077" s="1">
        <v>11.4</v>
      </c>
    </row>
    <row r="11078" spans="1:5" x14ac:dyDescent="0.25">
      <c r="A11078" t="s">
        <v>2286</v>
      </c>
      <c r="B11078" s="1" t="s">
        <v>2301</v>
      </c>
      <c r="C11078" s="291" t="s">
        <v>2308</v>
      </c>
      <c r="D11078" s="1" t="s">
        <v>2305</v>
      </c>
      <c r="E11078" s="1">
        <v>14.9</v>
      </c>
    </row>
    <row r="11079" spans="1:5" x14ac:dyDescent="0.25">
      <c r="A11079" t="s">
        <v>2286</v>
      </c>
      <c r="B11079" s="1" t="s">
        <v>2301</v>
      </c>
      <c r="C11079" s="291" t="s">
        <v>2308</v>
      </c>
      <c r="D11079" s="1" t="s">
        <v>2306</v>
      </c>
      <c r="E11079" s="1">
        <v>17.5</v>
      </c>
    </row>
    <row r="11080" spans="1:5" x14ac:dyDescent="0.25">
      <c r="A11080" t="s">
        <v>2286</v>
      </c>
      <c r="B11080" s="1" t="s">
        <v>2301</v>
      </c>
      <c r="C11080" s="291" t="s">
        <v>2309</v>
      </c>
      <c r="D11080" s="1" t="s">
        <v>2303</v>
      </c>
      <c r="E11080" s="1">
        <v>12.2</v>
      </c>
    </row>
    <row r="11081" spans="1:5" x14ac:dyDescent="0.25">
      <c r="A11081" t="s">
        <v>2286</v>
      </c>
      <c r="B11081" s="1" t="s">
        <v>2301</v>
      </c>
      <c r="C11081" s="291" t="s">
        <v>2309</v>
      </c>
      <c r="D11081" s="1" t="s">
        <v>2304</v>
      </c>
      <c r="E11081" s="1">
        <v>18.2</v>
      </c>
    </row>
    <row r="11082" spans="1:5" x14ac:dyDescent="0.25">
      <c r="A11082" t="s">
        <v>2286</v>
      </c>
      <c r="B11082" s="1" t="s">
        <v>2301</v>
      </c>
      <c r="C11082" s="291" t="s">
        <v>2309</v>
      </c>
      <c r="D11082" s="1" t="s">
        <v>2305</v>
      </c>
      <c r="E11082" s="1">
        <v>23.2</v>
      </c>
    </row>
    <row r="11083" spans="1:5" x14ac:dyDescent="0.25">
      <c r="A11083" t="s">
        <v>2286</v>
      </c>
      <c r="B11083" s="1" t="s">
        <v>2301</v>
      </c>
      <c r="C11083" s="291" t="s">
        <v>2309</v>
      </c>
      <c r="D11083" s="1" t="s">
        <v>2306</v>
      </c>
      <c r="E11083" s="1">
        <v>28.3</v>
      </c>
    </row>
    <row r="11084" spans="1:5" x14ac:dyDescent="0.25">
      <c r="A11084" t="s">
        <v>2286</v>
      </c>
      <c r="B11084" s="1" t="s">
        <v>2301</v>
      </c>
      <c r="C11084" s="291" t="s">
        <v>2310</v>
      </c>
      <c r="D11084" s="1" t="s">
        <v>2303</v>
      </c>
      <c r="E11084" s="1">
        <v>13.4</v>
      </c>
    </row>
    <row r="11085" spans="1:5" x14ac:dyDescent="0.25">
      <c r="A11085" t="s">
        <v>2286</v>
      </c>
      <c r="B11085" s="1" t="s">
        <v>2301</v>
      </c>
      <c r="C11085" s="291" t="s">
        <v>2310</v>
      </c>
      <c r="D11085" s="1" t="s">
        <v>2304</v>
      </c>
      <c r="E11085" s="1">
        <v>19.600000000000001</v>
      </c>
    </row>
    <row r="11086" spans="1:5" x14ac:dyDescent="0.25">
      <c r="A11086" t="s">
        <v>2286</v>
      </c>
      <c r="B11086" s="1" t="s">
        <v>2301</v>
      </c>
      <c r="C11086" s="291" t="s">
        <v>2310</v>
      </c>
      <c r="D11086" s="1" t="s">
        <v>2305</v>
      </c>
      <c r="E11086" s="1">
        <v>26.4</v>
      </c>
    </row>
    <row r="11087" spans="1:5" x14ac:dyDescent="0.25">
      <c r="A11087" t="s">
        <v>2286</v>
      </c>
      <c r="B11087" s="1" t="s">
        <v>2301</v>
      </c>
      <c r="C11087" s="291" t="s">
        <v>2310</v>
      </c>
      <c r="D11087" s="1" t="s">
        <v>2306</v>
      </c>
      <c r="E11087" s="1">
        <v>32.200000000000003</v>
      </c>
    </row>
    <row r="11088" spans="1:5" x14ac:dyDescent="0.25">
      <c r="A11088" t="s">
        <v>2286</v>
      </c>
      <c r="B11088" s="1" t="s">
        <v>2311</v>
      </c>
      <c r="C11088" s="291" t="s">
        <v>2312</v>
      </c>
      <c r="D11088" s="1">
        <v>0</v>
      </c>
      <c r="E11088" s="1">
        <v>8.9</v>
      </c>
    </row>
    <row r="11089" spans="1:5" x14ac:dyDescent="0.25">
      <c r="A11089" t="s">
        <v>2286</v>
      </c>
      <c r="B11089" s="1" t="s">
        <v>2313</v>
      </c>
      <c r="C11089" s="291" t="s">
        <v>2314</v>
      </c>
      <c r="D11089" s="1">
        <v>0</v>
      </c>
      <c r="E11089" s="1">
        <v>12</v>
      </c>
    </row>
    <row r="11090" spans="1:5" x14ac:dyDescent="0.25">
      <c r="A11090" t="s">
        <v>2286</v>
      </c>
      <c r="B11090" s="1" t="s">
        <v>2315</v>
      </c>
      <c r="C11090" s="291" t="s">
        <v>2316</v>
      </c>
      <c r="D11090" s="1">
        <v>0</v>
      </c>
      <c r="E11090" s="1">
        <v>21.5</v>
      </c>
    </row>
    <row r="11091" spans="1:5" x14ac:dyDescent="0.25">
      <c r="A11091" t="s">
        <v>2286</v>
      </c>
      <c r="B11091" s="1" t="s">
        <v>2317</v>
      </c>
      <c r="C11091" s="291" t="s">
        <v>2318</v>
      </c>
      <c r="D11091" s="1">
        <v>0</v>
      </c>
      <c r="E11091" s="1">
        <v>31.2</v>
      </c>
    </row>
    <row r="11092" spans="1:5" x14ac:dyDescent="0.25">
      <c r="A11092" t="s">
        <v>2286</v>
      </c>
      <c r="B11092" s="1" t="s">
        <v>2319</v>
      </c>
      <c r="C11092" s="291" t="s">
        <v>2320</v>
      </c>
      <c r="D11092" s="1">
        <v>0</v>
      </c>
      <c r="E11092" s="1">
        <v>44.7</v>
      </c>
    </row>
    <row r="11093" spans="1:5" x14ac:dyDescent="0.25">
      <c r="A11093" t="s">
        <v>2286</v>
      </c>
      <c r="B11093" s="1" t="s">
        <v>2321</v>
      </c>
      <c r="C11093" s="291" t="s">
        <v>2312</v>
      </c>
      <c r="D11093" s="1">
        <v>0</v>
      </c>
      <c r="E11093" s="1">
        <v>4.5999999999999996</v>
      </c>
    </row>
    <row r="11094" spans="1:5" x14ac:dyDescent="0.25">
      <c r="A11094" t="s">
        <v>2286</v>
      </c>
      <c r="B11094" s="1" t="s">
        <v>2322</v>
      </c>
      <c r="C11094" s="291" t="s">
        <v>2314</v>
      </c>
      <c r="D11094" s="1">
        <v>0</v>
      </c>
      <c r="E11094" s="1">
        <v>4.5999999999999996</v>
      </c>
    </row>
    <row r="11095" spans="1:5" x14ac:dyDescent="0.25">
      <c r="A11095" t="s">
        <v>2286</v>
      </c>
      <c r="B11095" s="1" t="s">
        <v>2323</v>
      </c>
      <c r="C11095" s="291" t="s">
        <v>2316</v>
      </c>
      <c r="D11095" s="1">
        <v>0</v>
      </c>
      <c r="E11095" s="1">
        <v>7.8</v>
      </c>
    </row>
    <row r="11096" spans="1:5" x14ac:dyDescent="0.25">
      <c r="A11096" t="s">
        <v>2286</v>
      </c>
      <c r="B11096" s="1" t="s">
        <v>2324</v>
      </c>
      <c r="C11096" s="291" t="s">
        <v>2318</v>
      </c>
      <c r="D11096" s="1">
        <v>0</v>
      </c>
      <c r="E11096" s="1">
        <v>14.4</v>
      </c>
    </row>
    <row r="11097" spans="1:5" x14ac:dyDescent="0.25">
      <c r="A11097" t="s">
        <v>2286</v>
      </c>
      <c r="B11097" s="1" t="s">
        <v>2325</v>
      </c>
      <c r="C11097" s="291" t="s">
        <v>2320</v>
      </c>
      <c r="D11097" s="1">
        <v>0</v>
      </c>
      <c r="E11097" s="1">
        <v>23.5</v>
      </c>
    </row>
    <row r="11098" spans="1:5" x14ac:dyDescent="0.25">
      <c r="A11098" t="s">
        <v>2286</v>
      </c>
      <c r="B11098" s="1" t="s">
        <v>2326</v>
      </c>
      <c r="C11098" s="291" t="s">
        <v>2312</v>
      </c>
      <c r="D11098" s="1">
        <v>0</v>
      </c>
      <c r="E11098" s="1">
        <v>4.4000000000000004</v>
      </c>
    </row>
    <row r="11099" spans="1:5" x14ac:dyDescent="0.25">
      <c r="A11099" t="s">
        <v>2286</v>
      </c>
      <c r="B11099" s="1" t="s">
        <v>2327</v>
      </c>
      <c r="C11099" s="291" t="s">
        <v>2314</v>
      </c>
      <c r="D11099" s="1">
        <v>0</v>
      </c>
      <c r="E11099" s="1">
        <v>4.4000000000000004</v>
      </c>
    </row>
    <row r="11100" spans="1:5" x14ac:dyDescent="0.25">
      <c r="A11100" t="s">
        <v>2286</v>
      </c>
      <c r="B11100" s="1" t="s">
        <v>2328</v>
      </c>
      <c r="C11100" s="291" t="s">
        <v>2316</v>
      </c>
      <c r="D11100" s="1">
        <v>0</v>
      </c>
      <c r="E11100" s="1">
        <v>8.1</v>
      </c>
    </row>
    <row r="11101" spans="1:5" x14ac:dyDescent="0.25">
      <c r="A11101" t="s">
        <v>2286</v>
      </c>
      <c r="B11101" s="1" t="s">
        <v>2329</v>
      </c>
      <c r="C11101" s="291" t="s">
        <v>2318</v>
      </c>
      <c r="D11101" s="1">
        <v>0</v>
      </c>
      <c r="E11101" s="1">
        <v>14.6</v>
      </c>
    </row>
    <row r="11102" spans="1:5" x14ac:dyDescent="0.25">
      <c r="A11102" t="s">
        <v>2286</v>
      </c>
      <c r="B11102" s="1" t="s">
        <v>2330</v>
      </c>
      <c r="C11102" s="291" t="s">
        <v>2320</v>
      </c>
      <c r="D11102" s="1">
        <v>0</v>
      </c>
      <c r="E11102" s="1">
        <v>22.9</v>
      </c>
    </row>
    <row r="11103" spans="1:5" x14ac:dyDescent="0.25">
      <c r="A11103" t="s">
        <v>2286</v>
      </c>
      <c r="B11103" s="1" t="s">
        <v>2331</v>
      </c>
      <c r="C11103" s="291" t="s">
        <v>2332</v>
      </c>
      <c r="D11103" s="1">
        <v>0</v>
      </c>
      <c r="E11103" s="1">
        <v>37.299999999999997</v>
      </c>
    </row>
    <row r="11104" spans="1:5" x14ac:dyDescent="0.25">
      <c r="A11104" t="s">
        <v>2286</v>
      </c>
      <c r="B11104" s="1" t="s">
        <v>2331</v>
      </c>
      <c r="C11104" s="291" t="s">
        <v>2333</v>
      </c>
      <c r="D11104" s="1">
        <v>0</v>
      </c>
      <c r="E11104" s="1">
        <v>62.8</v>
      </c>
    </row>
    <row r="11105" spans="1:5" x14ac:dyDescent="0.25">
      <c r="A11105" t="s">
        <v>2286</v>
      </c>
      <c r="B11105" s="1" t="s">
        <v>2326</v>
      </c>
      <c r="C11105" s="291" t="s">
        <v>2312</v>
      </c>
      <c r="D11105" s="1">
        <v>0</v>
      </c>
      <c r="E11105" s="1">
        <v>9.1999999999999993</v>
      </c>
    </row>
    <row r="11106" spans="1:5" x14ac:dyDescent="0.25">
      <c r="A11106" t="s">
        <v>2286</v>
      </c>
      <c r="B11106" s="1" t="s">
        <v>2327</v>
      </c>
      <c r="C11106" s="291" t="s">
        <v>2314</v>
      </c>
      <c r="D11106" s="1">
        <v>0</v>
      </c>
      <c r="E11106" s="1">
        <v>11.2</v>
      </c>
    </row>
    <row r="11107" spans="1:5" x14ac:dyDescent="0.25">
      <c r="A11107" t="s">
        <v>2286</v>
      </c>
      <c r="B11107" s="1" t="s">
        <v>2328</v>
      </c>
      <c r="C11107" s="291" t="s">
        <v>2316</v>
      </c>
      <c r="D11107" s="1">
        <v>0</v>
      </c>
      <c r="E11107" s="1">
        <v>16.100000000000001</v>
      </c>
    </row>
    <row r="11108" spans="1:5" x14ac:dyDescent="0.25">
      <c r="A11108" t="s">
        <v>2286</v>
      </c>
      <c r="B11108" s="1" t="s">
        <v>2329</v>
      </c>
      <c r="C11108" s="291" t="s">
        <v>2318</v>
      </c>
      <c r="D11108" s="1">
        <v>0</v>
      </c>
      <c r="E11108" s="1">
        <v>29.3</v>
      </c>
    </row>
    <row r="11109" spans="1:5" x14ac:dyDescent="0.25">
      <c r="A11109" t="s">
        <v>2286</v>
      </c>
      <c r="B11109" s="1" t="s">
        <v>2330</v>
      </c>
      <c r="C11109" s="291" t="s">
        <v>2320</v>
      </c>
      <c r="D11109" s="1">
        <v>0</v>
      </c>
      <c r="E11109" s="1">
        <v>38.4</v>
      </c>
    </row>
    <row r="11110" spans="1:5" x14ac:dyDescent="0.25">
      <c r="A11110" t="s">
        <v>2286</v>
      </c>
      <c r="B11110" s="1" t="s">
        <v>2331</v>
      </c>
      <c r="C11110" s="291" t="s">
        <v>2332</v>
      </c>
      <c r="D11110" s="1">
        <v>0</v>
      </c>
      <c r="E11110" s="1">
        <v>50.5</v>
      </c>
    </row>
    <row r="11111" spans="1:5" x14ac:dyDescent="0.25">
      <c r="A11111" t="s">
        <v>2286</v>
      </c>
      <c r="B11111" s="1" t="s">
        <v>2331</v>
      </c>
      <c r="C11111" s="291" t="s">
        <v>2333</v>
      </c>
      <c r="D11111" s="1">
        <v>0</v>
      </c>
      <c r="E11111" s="1">
        <v>50.5</v>
      </c>
    </row>
    <row r="11112" spans="1:5" x14ac:dyDescent="0.25">
      <c r="A11112" t="s">
        <v>2286</v>
      </c>
      <c r="B11112" s="1" t="s">
        <v>2334</v>
      </c>
      <c r="C11112" s="291" t="s">
        <v>2296</v>
      </c>
      <c r="D11112" s="1">
        <v>0</v>
      </c>
      <c r="E11112" s="1">
        <v>5.3</v>
      </c>
    </row>
    <row r="11113" spans="1:5" x14ac:dyDescent="0.25">
      <c r="A11113" t="s">
        <v>2286</v>
      </c>
      <c r="B11113" s="1" t="s">
        <v>2335</v>
      </c>
      <c r="C11113" s="291" t="s">
        <v>2288</v>
      </c>
      <c r="D11113" s="1">
        <v>0</v>
      </c>
      <c r="E11113" s="1">
        <v>9.1999999999999993</v>
      </c>
    </row>
    <row r="11114" spans="1:5" x14ac:dyDescent="0.25">
      <c r="A11114" t="s">
        <v>2286</v>
      </c>
      <c r="B11114" s="1" t="s">
        <v>2336</v>
      </c>
      <c r="C11114" s="291" t="s">
        <v>2290</v>
      </c>
      <c r="D11114" s="1">
        <v>0</v>
      </c>
      <c r="E11114" s="1">
        <v>15.9</v>
      </c>
    </row>
    <row r="11115" spans="1:5" x14ac:dyDescent="0.25">
      <c r="A11115" t="s">
        <v>2286</v>
      </c>
      <c r="B11115" s="1" t="s">
        <v>2337</v>
      </c>
      <c r="C11115" s="291" t="s">
        <v>2292</v>
      </c>
      <c r="D11115" s="1">
        <v>0</v>
      </c>
      <c r="E11115" s="1">
        <v>26</v>
      </c>
    </row>
    <row r="11116" spans="1:5" x14ac:dyDescent="0.25">
      <c r="A11116" t="s">
        <v>2286</v>
      </c>
      <c r="B11116" s="1" t="s">
        <v>2338</v>
      </c>
      <c r="C11116" s="291" t="s">
        <v>2294</v>
      </c>
      <c r="D11116" s="1">
        <v>0</v>
      </c>
      <c r="E11116" s="1">
        <v>41.7</v>
      </c>
    </row>
    <row r="11117" spans="1:5" x14ac:dyDescent="0.25">
      <c r="A11117" t="s">
        <v>2286</v>
      </c>
      <c r="B11117" s="1" t="s">
        <v>2339</v>
      </c>
      <c r="C11117" s="291">
        <v>100</v>
      </c>
      <c r="D11117" s="1">
        <v>0</v>
      </c>
      <c r="E11117" s="1">
        <v>4.3</v>
      </c>
    </row>
    <row r="11118" spans="1:5" x14ac:dyDescent="0.25">
      <c r="A11118" t="s">
        <v>2286</v>
      </c>
      <c r="B11118" s="1" t="s">
        <v>2340</v>
      </c>
      <c r="C11118" s="291">
        <v>125</v>
      </c>
      <c r="D11118" s="1">
        <v>0</v>
      </c>
      <c r="E11118" s="1">
        <v>7.5</v>
      </c>
    </row>
    <row r="11119" spans="1:5" x14ac:dyDescent="0.25">
      <c r="A11119" t="s">
        <v>2286</v>
      </c>
      <c r="B11119" s="1" t="s">
        <v>2341</v>
      </c>
      <c r="C11119" s="291">
        <v>160</v>
      </c>
      <c r="D11119" s="1">
        <v>0</v>
      </c>
      <c r="E11119" s="1">
        <v>13.3</v>
      </c>
    </row>
    <row r="11120" spans="1:5" x14ac:dyDescent="0.25">
      <c r="A11120" t="s">
        <v>2286</v>
      </c>
      <c r="B11120" s="1" t="s">
        <v>2342</v>
      </c>
      <c r="C11120" s="291">
        <v>200</v>
      </c>
      <c r="D11120" s="1">
        <v>0</v>
      </c>
      <c r="E11120" s="1">
        <v>21.7</v>
      </c>
    </row>
    <row r="11121" spans="1:5" x14ac:dyDescent="0.25">
      <c r="A11121" t="s">
        <v>2286</v>
      </c>
      <c r="B11121" s="1" t="s">
        <v>2343</v>
      </c>
      <c r="C11121" s="291">
        <v>250</v>
      </c>
      <c r="D11121" s="1">
        <v>0</v>
      </c>
      <c r="E11121" s="1">
        <v>34.6</v>
      </c>
    </row>
    <row r="11122" spans="1:5" x14ac:dyDescent="0.25">
      <c r="A11122" t="s">
        <v>2286</v>
      </c>
      <c r="B11122" s="1" t="s">
        <v>2344</v>
      </c>
      <c r="C11122" s="291">
        <v>315</v>
      </c>
      <c r="D11122" s="1">
        <v>0</v>
      </c>
      <c r="E11122" s="1">
        <v>56.5</v>
      </c>
    </row>
    <row r="11123" spans="1:5" x14ac:dyDescent="0.25">
      <c r="A11123" t="s">
        <v>2286</v>
      </c>
      <c r="B11123" s="1" t="s">
        <v>2345</v>
      </c>
      <c r="C11123" s="291">
        <v>400</v>
      </c>
      <c r="D11123" s="1">
        <v>0</v>
      </c>
      <c r="E11123" s="1">
        <v>105.5</v>
      </c>
    </row>
    <row r="11124" spans="1:5" x14ac:dyDescent="0.25">
      <c r="A11124" t="s">
        <v>2286</v>
      </c>
      <c r="B11124" s="1" t="s">
        <v>2339</v>
      </c>
      <c r="C11124" s="291">
        <v>100</v>
      </c>
      <c r="D11124" s="1">
        <v>0</v>
      </c>
      <c r="E11124" s="1">
        <v>4.8</v>
      </c>
    </row>
    <row r="11125" spans="1:5" x14ac:dyDescent="0.25">
      <c r="A11125" t="s">
        <v>2286</v>
      </c>
      <c r="B11125" s="1" t="s">
        <v>2340</v>
      </c>
      <c r="C11125" s="291">
        <v>125</v>
      </c>
      <c r="D11125" s="1">
        <v>0</v>
      </c>
      <c r="E11125" s="1">
        <v>7.3</v>
      </c>
    </row>
    <row r="11126" spans="1:5" x14ac:dyDescent="0.25">
      <c r="A11126" t="s">
        <v>2286</v>
      </c>
      <c r="B11126" s="1" t="s">
        <v>2341</v>
      </c>
      <c r="C11126" s="291">
        <v>160</v>
      </c>
      <c r="D11126" s="1">
        <v>0</v>
      </c>
      <c r="E11126" s="1">
        <v>11.6</v>
      </c>
    </row>
    <row r="11127" spans="1:5" x14ac:dyDescent="0.25">
      <c r="A11127" t="s">
        <v>2286</v>
      </c>
      <c r="B11127" s="1" t="s">
        <v>2342</v>
      </c>
      <c r="C11127" s="291">
        <v>200</v>
      </c>
      <c r="D11127" s="1">
        <v>0</v>
      </c>
      <c r="E11127" s="1">
        <v>18.2</v>
      </c>
    </row>
    <row r="11128" spans="1:5" x14ac:dyDescent="0.25">
      <c r="A11128" t="s">
        <v>2286</v>
      </c>
      <c r="B11128" s="1" t="s">
        <v>2343</v>
      </c>
      <c r="C11128" s="291">
        <v>250</v>
      </c>
      <c r="D11128" s="1">
        <v>0</v>
      </c>
      <c r="E11128" s="1">
        <v>34.6</v>
      </c>
    </row>
    <row r="11129" spans="1:5" x14ac:dyDescent="0.25">
      <c r="A11129" t="s">
        <v>2286</v>
      </c>
      <c r="B11129" s="1" t="s">
        <v>2344</v>
      </c>
      <c r="C11129" s="291">
        <v>315</v>
      </c>
      <c r="D11129" s="1">
        <v>0</v>
      </c>
      <c r="E11129" s="1">
        <v>38.299999999999997</v>
      </c>
    </row>
    <row r="11130" spans="1:5" x14ac:dyDescent="0.25">
      <c r="A11130" t="s">
        <v>2286</v>
      </c>
      <c r="B11130" s="1" t="s">
        <v>2345</v>
      </c>
      <c r="C11130" s="291">
        <v>400</v>
      </c>
      <c r="D11130" s="1">
        <v>0</v>
      </c>
      <c r="E11130" s="1">
        <v>57.2</v>
      </c>
    </row>
    <row r="11131" spans="1:5" x14ac:dyDescent="0.25">
      <c r="A11131" t="s">
        <v>2286</v>
      </c>
      <c r="B11131" s="1" t="s">
        <v>2346</v>
      </c>
      <c r="C11131" s="291">
        <v>100</v>
      </c>
      <c r="D11131" s="1">
        <v>0</v>
      </c>
      <c r="E11131" s="1">
        <v>4.3</v>
      </c>
    </row>
    <row r="11132" spans="1:5" x14ac:dyDescent="0.25">
      <c r="A11132" t="s">
        <v>2286</v>
      </c>
      <c r="B11132" s="1" t="s">
        <v>2347</v>
      </c>
      <c r="C11132" s="291">
        <v>125</v>
      </c>
      <c r="D11132" s="1">
        <v>0</v>
      </c>
      <c r="E11132" s="1">
        <v>7.5</v>
      </c>
    </row>
    <row r="11133" spans="1:5" x14ac:dyDescent="0.25">
      <c r="A11133" t="s">
        <v>2286</v>
      </c>
      <c r="B11133" s="1" t="s">
        <v>2348</v>
      </c>
      <c r="C11133" s="291">
        <v>160</v>
      </c>
      <c r="D11133" s="1">
        <v>0</v>
      </c>
      <c r="E11133" s="1">
        <v>13.3</v>
      </c>
    </row>
    <row r="11134" spans="1:5" x14ac:dyDescent="0.25">
      <c r="A11134" t="s">
        <v>2286</v>
      </c>
      <c r="B11134" s="1" t="s">
        <v>2349</v>
      </c>
      <c r="C11134" s="291">
        <v>200</v>
      </c>
      <c r="D11134" s="1">
        <v>0</v>
      </c>
      <c r="E11134" s="1">
        <v>21.7</v>
      </c>
    </row>
    <row r="11135" spans="1:5" x14ac:dyDescent="0.25">
      <c r="A11135" t="s">
        <v>2286</v>
      </c>
      <c r="B11135" s="1" t="s">
        <v>2350</v>
      </c>
      <c r="C11135" s="291">
        <v>250</v>
      </c>
      <c r="D11135" s="1">
        <v>0</v>
      </c>
      <c r="E11135" s="1">
        <v>34.6</v>
      </c>
    </row>
    <row r="11136" spans="1:5" x14ac:dyDescent="0.25">
      <c r="A11136" t="s">
        <v>2286</v>
      </c>
      <c r="B11136" s="1" t="s">
        <v>2351</v>
      </c>
      <c r="C11136" s="291">
        <v>315</v>
      </c>
      <c r="D11136" s="1">
        <v>0</v>
      </c>
      <c r="E11136" s="1">
        <v>56.5</v>
      </c>
    </row>
    <row r="11137" spans="1:5" x14ac:dyDescent="0.25">
      <c r="A11137" t="s">
        <v>2286</v>
      </c>
      <c r="B11137" s="1" t="s">
        <v>2352</v>
      </c>
      <c r="C11137" s="291">
        <v>400</v>
      </c>
      <c r="D11137" s="1">
        <v>0</v>
      </c>
      <c r="E11137" s="1">
        <v>105.5</v>
      </c>
    </row>
    <row r="11138" spans="1:5" x14ac:dyDescent="0.25">
      <c r="A11138" t="s">
        <v>2286</v>
      </c>
      <c r="B11138" s="1" t="s">
        <v>2346</v>
      </c>
      <c r="C11138" s="291">
        <v>100</v>
      </c>
      <c r="D11138" s="1">
        <v>0</v>
      </c>
      <c r="E11138" s="1">
        <v>4.4000000000000004</v>
      </c>
    </row>
    <row r="11139" spans="1:5" x14ac:dyDescent="0.25">
      <c r="A11139" t="s">
        <v>2286</v>
      </c>
      <c r="B11139" s="1" t="s">
        <v>2347</v>
      </c>
      <c r="C11139" s="291">
        <v>125</v>
      </c>
      <c r="D11139" s="1">
        <v>0</v>
      </c>
      <c r="E11139" s="1">
        <v>7.2</v>
      </c>
    </row>
    <row r="11140" spans="1:5" x14ac:dyDescent="0.25">
      <c r="A11140" t="s">
        <v>2286</v>
      </c>
      <c r="B11140" s="1" t="s">
        <v>2348</v>
      </c>
      <c r="C11140" s="291">
        <v>160</v>
      </c>
      <c r="D11140" s="1">
        <v>0</v>
      </c>
      <c r="E11140" s="1">
        <v>11.4</v>
      </c>
    </row>
    <row r="11141" spans="1:5" x14ac:dyDescent="0.25">
      <c r="A11141" t="s">
        <v>2286</v>
      </c>
      <c r="B11141" s="1" t="s">
        <v>2349</v>
      </c>
      <c r="C11141" s="291">
        <v>200</v>
      </c>
      <c r="D11141" s="1">
        <v>0</v>
      </c>
      <c r="E11141" s="1">
        <v>18.3</v>
      </c>
    </row>
    <row r="11142" spans="1:5" x14ac:dyDescent="0.25">
      <c r="A11142" t="s">
        <v>2286</v>
      </c>
      <c r="B11142" s="1" t="s">
        <v>2350</v>
      </c>
      <c r="C11142" s="291">
        <v>250</v>
      </c>
      <c r="D11142" s="1">
        <v>0</v>
      </c>
      <c r="E11142" s="1">
        <v>26.3</v>
      </c>
    </row>
    <row r="11143" spans="1:5" x14ac:dyDescent="0.25">
      <c r="A11143" t="s">
        <v>2286</v>
      </c>
      <c r="B11143" s="1" t="s">
        <v>2351</v>
      </c>
      <c r="C11143" s="291">
        <v>315</v>
      </c>
      <c r="D11143" s="1">
        <v>0</v>
      </c>
      <c r="E11143" s="1">
        <v>41.8</v>
      </c>
    </row>
    <row r="11144" spans="1:5" x14ac:dyDescent="0.25">
      <c r="A11144" t="s">
        <v>2286</v>
      </c>
      <c r="B11144" s="1" t="s">
        <v>2352</v>
      </c>
      <c r="C11144" s="291">
        <v>400</v>
      </c>
      <c r="D11144" s="1">
        <v>0</v>
      </c>
      <c r="E11144" s="1">
        <v>56.4</v>
      </c>
    </row>
    <row r="11145" spans="1:5" x14ac:dyDescent="0.25">
      <c r="A11145" t="s">
        <v>2286</v>
      </c>
      <c r="B11145" s="1" t="s">
        <v>2353</v>
      </c>
      <c r="C11145" s="291" t="s">
        <v>2354</v>
      </c>
      <c r="D11145" s="1">
        <v>1</v>
      </c>
      <c r="E11145" s="1">
        <v>2.7</v>
      </c>
    </row>
    <row r="11146" spans="1:5" x14ac:dyDescent="0.25">
      <c r="A11146" t="s">
        <v>2286</v>
      </c>
      <c r="B11146" s="1" t="s">
        <v>2353</v>
      </c>
      <c r="C11146" s="291" t="s">
        <v>2354</v>
      </c>
      <c r="D11146" s="1">
        <v>2</v>
      </c>
      <c r="E11146" s="1">
        <v>2.4</v>
      </c>
    </row>
    <row r="11147" spans="1:5" x14ac:dyDescent="0.25">
      <c r="A11147" t="s">
        <v>2286</v>
      </c>
      <c r="B11147" s="1" t="s">
        <v>2353</v>
      </c>
      <c r="C11147" s="291" t="s">
        <v>2354</v>
      </c>
      <c r="D11147" s="1">
        <v>3</v>
      </c>
      <c r="E11147" s="1">
        <v>2.2000000000000002</v>
      </c>
    </row>
    <row r="11148" spans="1:5" x14ac:dyDescent="0.25">
      <c r="A11148" t="s">
        <v>2286</v>
      </c>
      <c r="B11148" s="1" t="s">
        <v>2353</v>
      </c>
      <c r="C11148" s="291" t="s">
        <v>2354</v>
      </c>
      <c r="D11148" s="1">
        <v>4</v>
      </c>
      <c r="E11148" s="1">
        <v>1.9</v>
      </c>
    </row>
    <row r="11149" spans="1:5" x14ac:dyDescent="0.25">
      <c r="A11149" t="s">
        <v>2286</v>
      </c>
      <c r="B11149" s="1" t="s">
        <v>2353</v>
      </c>
      <c r="C11149" s="291" t="s">
        <v>2354</v>
      </c>
      <c r="D11149" s="1">
        <v>5</v>
      </c>
      <c r="E11149" s="1">
        <v>1.6</v>
      </c>
    </row>
    <row r="11150" spans="1:5" x14ac:dyDescent="0.25">
      <c r="A11150" t="s">
        <v>2286</v>
      </c>
      <c r="B11150" s="1" t="s">
        <v>2353</v>
      </c>
      <c r="C11150" s="291" t="s">
        <v>2355</v>
      </c>
      <c r="D11150" s="1">
        <v>1</v>
      </c>
      <c r="E11150" s="1">
        <v>1.5</v>
      </c>
    </row>
    <row r="11151" spans="1:5" x14ac:dyDescent="0.25">
      <c r="A11151" t="s">
        <v>2286</v>
      </c>
      <c r="B11151" s="1" t="s">
        <v>2353</v>
      </c>
      <c r="C11151" s="291" t="s">
        <v>2355</v>
      </c>
      <c r="D11151" s="1">
        <v>2</v>
      </c>
      <c r="E11151" s="1">
        <v>1.3</v>
      </c>
    </row>
    <row r="11152" spans="1:5" x14ac:dyDescent="0.25">
      <c r="A11152" t="s">
        <v>2286</v>
      </c>
      <c r="B11152" s="1" t="s">
        <v>2353</v>
      </c>
      <c r="C11152" s="291" t="s">
        <v>2355</v>
      </c>
      <c r="D11152" s="1">
        <v>3</v>
      </c>
      <c r="E11152" s="1">
        <v>1.2</v>
      </c>
    </row>
    <row r="11153" spans="1:5" x14ac:dyDescent="0.25">
      <c r="A11153" t="s">
        <v>2286</v>
      </c>
      <c r="B11153" s="1" t="s">
        <v>2353</v>
      </c>
      <c r="C11153" s="291" t="s">
        <v>2355</v>
      </c>
      <c r="D11153" s="1">
        <v>4</v>
      </c>
      <c r="E11153" s="1">
        <v>1.1000000000000001</v>
      </c>
    </row>
    <row r="11154" spans="1:5" x14ac:dyDescent="0.25">
      <c r="A11154" t="s">
        <v>2286</v>
      </c>
      <c r="B11154" s="1" t="s">
        <v>2353</v>
      </c>
      <c r="C11154" s="291" t="s">
        <v>2355</v>
      </c>
      <c r="D11154" s="1">
        <v>5</v>
      </c>
      <c r="E11154" s="1">
        <v>0.9</v>
      </c>
    </row>
    <row r="11155" spans="1:5" x14ac:dyDescent="0.25">
      <c r="A11155" t="s">
        <v>2286</v>
      </c>
      <c r="B11155" s="1" t="s">
        <v>2356</v>
      </c>
      <c r="C11155" s="291" t="s">
        <v>2357</v>
      </c>
      <c r="D11155" s="1">
        <v>1</v>
      </c>
      <c r="E11155" s="1">
        <v>4.9000000000000004</v>
      </c>
    </row>
    <row r="11156" spans="1:5" x14ac:dyDescent="0.25">
      <c r="A11156" t="s">
        <v>2286</v>
      </c>
      <c r="B11156" s="1" t="s">
        <v>2356</v>
      </c>
      <c r="C11156" s="291" t="s">
        <v>2357</v>
      </c>
      <c r="D11156" s="1">
        <v>2</v>
      </c>
      <c r="E11156" s="1">
        <v>4.3</v>
      </c>
    </row>
    <row r="11157" spans="1:5" x14ac:dyDescent="0.25">
      <c r="A11157" t="s">
        <v>2286</v>
      </c>
      <c r="B11157" s="1" t="s">
        <v>2356</v>
      </c>
      <c r="C11157" s="291" t="s">
        <v>2357</v>
      </c>
      <c r="D11157" s="1">
        <v>3</v>
      </c>
      <c r="E11157" s="1">
        <v>3.8</v>
      </c>
    </row>
    <row r="11158" spans="1:5" x14ac:dyDescent="0.25">
      <c r="A11158" t="s">
        <v>2286</v>
      </c>
      <c r="B11158" s="1" t="s">
        <v>2356</v>
      </c>
      <c r="C11158" s="291" t="s">
        <v>2357</v>
      </c>
      <c r="D11158" s="1">
        <v>4</v>
      </c>
      <c r="E11158" s="1">
        <v>3.1</v>
      </c>
    </row>
    <row r="11159" spans="1:5" x14ac:dyDescent="0.25">
      <c r="A11159" t="s">
        <v>2286</v>
      </c>
      <c r="B11159" s="1" t="s">
        <v>2356</v>
      </c>
      <c r="C11159" s="291" t="s">
        <v>2357</v>
      </c>
      <c r="D11159" s="1">
        <v>5</v>
      </c>
      <c r="E11159" s="1">
        <v>2.4</v>
      </c>
    </row>
    <row r="11160" spans="1:5" x14ac:dyDescent="0.25">
      <c r="A11160" t="s">
        <v>2286</v>
      </c>
      <c r="B11160" s="1" t="s">
        <v>2356</v>
      </c>
      <c r="C11160" s="291" t="s">
        <v>2358</v>
      </c>
      <c r="D11160" s="1">
        <v>1</v>
      </c>
      <c r="E11160" s="1">
        <v>2.6</v>
      </c>
    </row>
    <row r="11161" spans="1:5" x14ac:dyDescent="0.25">
      <c r="A11161" t="s">
        <v>2286</v>
      </c>
      <c r="B11161" s="1" t="s">
        <v>2356</v>
      </c>
      <c r="C11161" s="291" t="s">
        <v>2358</v>
      </c>
      <c r="D11161" s="1">
        <v>2</v>
      </c>
      <c r="E11161" s="1">
        <v>2.2000000000000002</v>
      </c>
    </row>
    <row r="11162" spans="1:5" x14ac:dyDescent="0.25">
      <c r="A11162" t="s">
        <v>2286</v>
      </c>
      <c r="B11162" s="1" t="s">
        <v>2356</v>
      </c>
      <c r="C11162" s="291" t="s">
        <v>2358</v>
      </c>
      <c r="D11162" s="1">
        <v>3</v>
      </c>
      <c r="E11162" s="1">
        <v>1.9</v>
      </c>
    </row>
    <row r="11163" spans="1:5" x14ac:dyDescent="0.25">
      <c r="A11163" t="s">
        <v>2286</v>
      </c>
      <c r="B11163" s="1" t="s">
        <v>2356</v>
      </c>
      <c r="C11163" s="291" t="s">
        <v>2358</v>
      </c>
      <c r="D11163" s="1">
        <v>4</v>
      </c>
      <c r="E11163" s="1">
        <v>1.5</v>
      </c>
    </row>
    <row r="11164" spans="1:5" x14ac:dyDescent="0.25">
      <c r="A11164" t="s">
        <v>2286</v>
      </c>
      <c r="B11164" s="1" t="s">
        <v>2356</v>
      </c>
      <c r="C11164" s="291" t="s">
        <v>2358</v>
      </c>
      <c r="D11164" s="1">
        <v>5</v>
      </c>
      <c r="E11164" s="1">
        <v>1.2</v>
      </c>
    </row>
    <row r="11165" spans="1:5" x14ac:dyDescent="0.25">
      <c r="A11165" t="s">
        <v>2286</v>
      </c>
      <c r="B11165" s="1" t="s">
        <v>2359</v>
      </c>
      <c r="C11165" s="291" t="s">
        <v>2360</v>
      </c>
      <c r="D11165" s="1">
        <v>1</v>
      </c>
      <c r="E11165" s="1">
        <v>7.8</v>
      </c>
    </row>
    <row r="11166" spans="1:5" x14ac:dyDescent="0.25">
      <c r="A11166" t="s">
        <v>2286</v>
      </c>
      <c r="B11166" s="1" t="s">
        <v>2359</v>
      </c>
      <c r="C11166" s="291" t="s">
        <v>2360</v>
      </c>
      <c r="D11166" s="1">
        <v>2</v>
      </c>
      <c r="E11166" s="1">
        <v>6.7</v>
      </c>
    </row>
    <row r="11167" spans="1:5" x14ac:dyDescent="0.25">
      <c r="A11167" t="s">
        <v>2286</v>
      </c>
      <c r="B11167" s="1" t="s">
        <v>2359</v>
      </c>
      <c r="C11167" s="291" t="s">
        <v>2360</v>
      </c>
      <c r="D11167" s="1">
        <v>3</v>
      </c>
      <c r="E11167" s="1">
        <v>5.8</v>
      </c>
    </row>
    <row r="11168" spans="1:5" x14ac:dyDescent="0.25">
      <c r="A11168" t="s">
        <v>2286</v>
      </c>
      <c r="B11168" s="1" t="s">
        <v>2359</v>
      </c>
      <c r="C11168" s="291" t="s">
        <v>2360</v>
      </c>
      <c r="D11168" s="1">
        <v>4</v>
      </c>
      <c r="E11168" s="1">
        <v>4.9000000000000004</v>
      </c>
    </row>
    <row r="11169" spans="1:5" x14ac:dyDescent="0.25">
      <c r="A11169" t="s">
        <v>2286</v>
      </c>
      <c r="B11169" s="1" t="s">
        <v>2359</v>
      </c>
      <c r="C11169" s="291" t="s">
        <v>2360</v>
      </c>
      <c r="D11169" s="1">
        <v>5</v>
      </c>
      <c r="E11169" s="1">
        <v>4.2</v>
      </c>
    </row>
    <row r="11170" spans="1:5" x14ac:dyDescent="0.25">
      <c r="A11170" t="s">
        <v>2286</v>
      </c>
      <c r="B11170" s="1" t="s">
        <v>2359</v>
      </c>
      <c r="C11170" s="291" t="s">
        <v>2361</v>
      </c>
      <c r="D11170" s="1">
        <v>1</v>
      </c>
      <c r="E11170" s="1">
        <v>4.7</v>
      </c>
    </row>
    <row r="11171" spans="1:5" x14ac:dyDescent="0.25">
      <c r="A11171" t="s">
        <v>2286</v>
      </c>
      <c r="B11171" s="1" t="s">
        <v>2359</v>
      </c>
      <c r="C11171" s="291" t="s">
        <v>2361</v>
      </c>
      <c r="D11171" s="1">
        <v>2</v>
      </c>
      <c r="E11171" s="1">
        <v>3.7</v>
      </c>
    </row>
    <row r="11172" spans="1:5" x14ac:dyDescent="0.25">
      <c r="A11172" t="s">
        <v>2286</v>
      </c>
      <c r="B11172" s="1" t="s">
        <v>2359</v>
      </c>
      <c r="C11172" s="291" t="s">
        <v>2361</v>
      </c>
      <c r="D11172" s="1">
        <v>3</v>
      </c>
      <c r="E11172" s="1">
        <v>3.3</v>
      </c>
    </row>
    <row r="11173" spans="1:5" x14ac:dyDescent="0.25">
      <c r="A11173" t="s">
        <v>2286</v>
      </c>
      <c r="B11173" s="1" t="s">
        <v>2359</v>
      </c>
      <c r="C11173" s="291" t="s">
        <v>2361</v>
      </c>
      <c r="D11173" s="1">
        <v>4</v>
      </c>
      <c r="E11173" s="1">
        <v>2.8</v>
      </c>
    </row>
    <row r="11174" spans="1:5" x14ac:dyDescent="0.25">
      <c r="A11174" t="s">
        <v>2286</v>
      </c>
      <c r="B11174" s="1" t="s">
        <v>2359</v>
      </c>
      <c r="C11174" s="291" t="s">
        <v>2361</v>
      </c>
      <c r="D11174" s="1">
        <v>5</v>
      </c>
      <c r="E11174" s="1">
        <v>2.2000000000000002</v>
      </c>
    </row>
    <row r="11175" spans="1:5" x14ac:dyDescent="0.25">
      <c r="A11175" t="s">
        <v>2286</v>
      </c>
      <c r="B11175" s="1" t="s">
        <v>2362</v>
      </c>
      <c r="C11175" s="291">
        <v>100</v>
      </c>
      <c r="D11175" s="1">
        <v>1</v>
      </c>
      <c r="E11175" s="1">
        <v>2.5</v>
      </c>
    </row>
    <row r="11176" spans="1:5" x14ac:dyDescent="0.25">
      <c r="A11176" t="s">
        <v>2286</v>
      </c>
      <c r="B11176" s="1" t="s">
        <v>2362</v>
      </c>
      <c r="C11176" s="291">
        <v>100</v>
      </c>
      <c r="D11176" s="1">
        <v>2</v>
      </c>
      <c r="E11176" s="1">
        <v>2.2999999999999998</v>
      </c>
    </row>
    <row r="11177" spans="1:5" x14ac:dyDescent="0.25">
      <c r="A11177" t="s">
        <v>2286</v>
      </c>
      <c r="B11177" s="1" t="s">
        <v>2362</v>
      </c>
      <c r="C11177" s="291">
        <v>100</v>
      </c>
      <c r="D11177" s="1">
        <v>3</v>
      </c>
      <c r="E11177" s="1">
        <v>2.1</v>
      </c>
    </row>
    <row r="11178" spans="1:5" x14ac:dyDescent="0.25">
      <c r="A11178" t="s">
        <v>2286</v>
      </c>
      <c r="B11178" s="1" t="s">
        <v>2362</v>
      </c>
      <c r="C11178" s="291">
        <v>100</v>
      </c>
      <c r="D11178" s="1">
        <v>4</v>
      </c>
      <c r="E11178" s="1">
        <v>2</v>
      </c>
    </row>
    <row r="11179" spans="1:5" x14ac:dyDescent="0.25">
      <c r="A11179" t="s">
        <v>2286</v>
      </c>
      <c r="B11179" s="1" t="s">
        <v>2362</v>
      </c>
      <c r="C11179" s="291">
        <v>100</v>
      </c>
      <c r="D11179" s="1">
        <v>5</v>
      </c>
      <c r="E11179" s="1">
        <v>1.8</v>
      </c>
    </row>
    <row r="11180" spans="1:5" x14ac:dyDescent="0.25">
      <c r="A11180" t="s">
        <v>2286</v>
      </c>
      <c r="B11180" s="1" t="s">
        <v>2362</v>
      </c>
      <c r="C11180" s="291">
        <v>100</v>
      </c>
      <c r="D11180" s="1">
        <v>6</v>
      </c>
      <c r="E11180" s="1">
        <v>1.7</v>
      </c>
    </row>
    <row r="11181" spans="1:5" x14ac:dyDescent="0.25">
      <c r="A11181" t="s">
        <v>2286</v>
      </c>
      <c r="B11181" s="1" t="s">
        <v>2362</v>
      </c>
      <c r="C11181" s="291">
        <v>100</v>
      </c>
      <c r="D11181" s="1">
        <v>7</v>
      </c>
      <c r="E11181" s="1">
        <v>1.6</v>
      </c>
    </row>
    <row r="11182" spans="1:5" x14ac:dyDescent="0.25">
      <c r="A11182" t="s">
        <v>2286</v>
      </c>
      <c r="B11182" s="1" t="s">
        <v>2362</v>
      </c>
      <c r="C11182" s="291">
        <v>100</v>
      </c>
      <c r="D11182" s="1">
        <v>8</v>
      </c>
      <c r="E11182" s="1">
        <v>1.4</v>
      </c>
    </row>
    <row r="11183" spans="1:5" x14ac:dyDescent="0.25">
      <c r="A11183" t="s">
        <v>2286</v>
      </c>
      <c r="B11183" s="1" t="s">
        <v>2363</v>
      </c>
      <c r="C11183" s="291">
        <v>125</v>
      </c>
      <c r="D11183" s="1">
        <v>1</v>
      </c>
      <c r="E11183" s="1">
        <v>3.3</v>
      </c>
    </row>
    <row r="11184" spans="1:5" x14ac:dyDescent="0.25">
      <c r="A11184" t="s">
        <v>2286</v>
      </c>
      <c r="B11184" s="1" t="s">
        <v>2363</v>
      </c>
      <c r="C11184" s="291">
        <v>125</v>
      </c>
      <c r="D11184" s="1">
        <v>2</v>
      </c>
      <c r="E11184" s="1">
        <v>3.1</v>
      </c>
    </row>
    <row r="11185" spans="1:5" x14ac:dyDescent="0.25">
      <c r="A11185" t="s">
        <v>2286</v>
      </c>
      <c r="B11185" s="1" t="s">
        <v>2363</v>
      </c>
      <c r="C11185" s="291">
        <v>125</v>
      </c>
      <c r="D11185" s="1">
        <v>3</v>
      </c>
      <c r="E11185" s="1">
        <v>2.8</v>
      </c>
    </row>
    <row r="11186" spans="1:5" x14ac:dyDescent="0.25">
      <c r="A11186" t="s">
        <v>2286</v>
      </c>
      <c r="B11186" s="1" t="s">
        <v>2363</v>
      </c>
      <c r="C11186" s="291">
        <v>125</v>
      </c>
      <c r="D11186" s="1">
        <v>4</v>
      </c>
      <c r="E11186" s="1">
        <v>2.6</v>
      </c>
    </row>
    <row r="11187" spans="1:5" x14ac:dyDescent="0.25">
      <c r="A11187" t="s">
        <v>2286</v>
      </c>
      <c r="B11187" s="1" t="s">
        <v>2363</v>
      </c>
      <c r="C11187" s="291">
        <v>125</v>
      </c>
      <c r="D11187" s="1">
        <v>5</v>
      </c>
      <c r="E11187" s="1">
        <v>2.4</v>
      </c>
    </row>
    <row r="11188" spans="1:5" x14ac:dyDescent="0.25">
      <c r="A11188" t="s">
        <v>2286</v>
      </c>
      <c r="B11188" s="1" t="s">
        <v>2363</v>
      </c>
      <c r="C11188" s="291">
        <v>125</v>
      </c>
      <c r="D11188" s="1">
        <v>6</v>
      </c>
      <c r="E11188" s="1">
        <v>2.2999999999999998</v>
      </c>
    </row>
    <row r="11189" spans="1:5" x14ac:dyDescent="0.25">
      <c r="A11189" t="s">
        <v>2286</v>
      </c>
      <c r="B11189" s="1" t="s">
        <v>2363</v>
      </c>
      <c r="C11189" s="291">
        <v>125</v>
      </c>
      <c r="D11189" s="1">
        <v>7</v>
      </c>
      <c r="E11189" s="1">
        <v>2.1</v>
      </c>
    </row>
    <row r="11190" spans="1:5" x14ac:dyDescent="0.25">
      <c r="A11190" t="s">
        <v>2286</v>
      </c>
      <c r="B11190" s="1" t="s">
        <v>2363</v>
      </c>
      <c r="C11190" s="291">
        <v>125</v>
      </c>
      <c r="D11190" s="1">
        <v>8</v>
      </c>
      <c r="E11190" s="1">
        <v>1.9</v>
      </c>
    </row>
    <row r="11191" spans="1:5" x14ac:dyDescent="0.25">
      <c r="A11191" t="s">
        <v>2286</v>
      </c>
      <c r="B11191" s="1" t="s">
        <v>2364</v>
      </c>
      <c r="C11191" s="291">
        <v>160</v>
      </c>
      <c r="D11191" s="1">
        <v>1</v>
      </c>
      <c r="E11191" s="1">
        <v>6.4</v>
      </c>
    </row>
    <row r="11192" spans="1:5" x14ac:dyDescent="0.25">
      <c r="A11192" t="s">
        <v>2286</v>
      </c>
      <c r="B11192" s="1" t="s">
        <v>2364</v>
      </c>
      <c r="C11192" s="291">
        <v>160</v>
      </c>
      <c r="D11192" s="1">
        <v>2</v>
      </c>
      <c r="E11192" s="1">
        <v>5.7</v>
      </c>
    </row>
    <row r="11193" spans="1:5" x14ac:dyDescent="0.25">
      <c r="A11193" t="s">
        <v>2286</v>
      </c>
      <c r="B11193" s="1" t="s">
        <v>2364</v>
      </c>
      <c r="C11193" s="291">
        <v>160</v>
      </c>
      <c r="D11193" s="1">
        <v>3</v>
      </c>
      <c r="E11193" s="1">
        <v>5.5</v>
      </c>
    </row>
    <row r="11194" spans="1:5" x14ac:dyDescent="0.25">
      <c r="A11194" t="s">
        <v>2286</v>
      </c>
      <c r="B11194" s="1" t="s">
        <v>2364</v>
      </c>
      <c r="C11194" s="291">
        <v>160</v>
      </c>
      <c r="D11194" s="1">
        <v>4</v>
      </c>
      <c r="E11194" s="1">
        <v>5.2</v>
      </c>
    </row>
    <row r="11195" spans="1:5" x14ac:dyDescent="0.25">
      <c r="A11195" t="s">
        <v>2286</v>
      </c>
      <c r="B11195" s="1" t="s">
        <v>2364</v>
      </c>
      <c r="C11195" s="291">
        <v>160</v>
      </c>
      <c r="D11195" s="1">
        <v>5</v>
      </c>
      <c r="E11195" s="1">
        <v>4.9000000000000004</v>
      </c>
    </row>
    <row r="11196" spans="1:5" x14ac:dyDescent="0.25">
      <c r="A11196" t="s">
        <v>2286</v>
      </c>
      <c r="B11196" s="1" t="s">
        <v>2364</v>
      </c>
      <c r="C11196" s="291">
        <v>160</v>
      </c>
      <c r="D11196" s="1">
        <v>6</v>
      </c>
      <c r="E11196" s="1">
        <v>4.5999999999999996</v>
      </c>
    </row>
    <row r="11197" spans="1:5" x14ac:dyDescent="0.25">
      <c r="A11197" t="s">
        <v>2286</v>
      </c>
      <c r="B11197" s="1" t="s">
        <v>2364</v>
      </c>
      <c r="C11197" s="291">
        <v>160</v>
      </c>
      <c r="D11197" s="1">
        <v>7</v>
      </c>
      <c r="E11197" s="1">
        <v>4.4000000000000004</v>
      </c>
    </row>
    <row r="11198" spans="1:5" x14ac:dyDescent="0.25">
      <c r="A11198" t="s">
        <v>2286</v>
      </c>
      <c r="B11198" s="1" t="s">
        <v>2364</v>
      </c>
      <c r="C11198" s="291">
        <v>160</v>
      </c>
      <c r="D11198" s="1">
        <v>8</v>
      </c>
      <c r="E11198" s="1">
        <v>4.2</v>
      </c>
    </row>
    <row r="11199" spans="1:5" x14ac:dyDescent="0.25">
      <c r="A11199" t="s">
        <v>2286</v>
      </c>
      <c r="B11199" s="1" t="s">
        <v>2365</v>
      </c>
      <c r="C11199" s="291">
        <v>100</v>
      </c>
      <c r="D11199" s="1">
        <v>1</v>
      </c>
      <c r="E11199" s="1">
        <v>2.6</v>
      </c>
    </row>
    <row r="11200" spans="1:5" x14ac:dyDescent="0.25">
      <c r="A11200" t="s">
        <v>2286</v>
      </c>
      <c r="B11200" s="1" t="s">
        <v>2365</v>
      </c>
      <c r="C11200" s="291">
        <v>100</v>
      </c>
      <c r="D11200" s="1">
        <v>2</v>
      </c>
      <c r="E11200" s="1">
        <v>2.5</v>
      </c>
    </row>
    <row r="11201" spans="1:5" x14ac:dyDescent="0.25">
      <c r="A11201" t="s">
        <v>2286</v>
      </c>
      <c r="B11201" s="1" t="s">
        <v>2365</v>
      </c>
      <c r="C11201" s="291">
        <v>100</v>
      </c>
      <c r="D11201" s="1">
        <v>3</v>
      </c>
      <c r="E11201" s="1">
        <v>2.2999999999999998</v>
      </c>
    </row>
    <row r="11202" spans="1:5" x14ac:dyDescent="0.25">
      <c r="A11202" t="s">
        <v>2286</v>
      </c>
      <c r="B11202" s="1" t="s">
        <v>2365</v>
      </c>
      <c r="C11202" s="291">
        <v>100</v>
      </c>
      <c r="D11202" s="1">
        <v>4</v>
      </c>
      <c r="E11202" s="1">
        <v>2.2000000000000002</v>
      </c>
    </row>
    <row r="11203" spans="1:5" x14ac:dyDescent="0.25">
      <c r="A11203" t="s">
        <v>2286</v>
      </c>
      <c r="B11203" s="1" t="s">
        <v>2365</v>
      </c>
      <c r="C11203" s="291">
        <v>100</v>
      </c>
      <c r="D11203" s="1">
        <v>5</v>
      </c>
      <c r="E11203" s="1">
        <v>2.1</v>
      </c>
    </row>
    <row r="11204" spans="1:5" x14ac:dyDescent="0.25">
      <c r="A11204" t="s">
        <v>2286</v>
      </c>
      <c r="B11204" s="1" t="s">
        <v>2365</v>
      </c>
      <c r="C11204" s="291">
        <v>100</v>
      </c>
      <c r="D11204" s="1">
        <v>6</v>
      </c>
      <c r="E11204" s="1">
        <v>1.9</v>
      </c>
    </row>
    <row r="11205" spans="1:5" x14ac:dyDescent="0.25">
      <c r="A11205" t="s">
        <v>2286</v>
      </c>
      <c r="B11205" s="1" t="s">
        <v>2365</v>
      </c>
      <c r="C11205" s="291">
        <v>100</v>
      </c>
      <c r="D11205" s="1">
        <v>7</v>
      </c>
      <c r="E11205" s="1">
        <v>1.8</v>
      </c>
    </row>
    <row r="11206" spans="1:5" x14ac:dyDescent="0.25">
      <c r="A11206" t="s">
        <v>2286</v>
      </c>
      <c r="B11206" s="1" t="s">
        <v>2365</v>
      </c>
      <c r="C11206" s="291">
        <v>100</v>
      </c>
      <c r="D11206" s="1">
        <v>8</v>
      </c>
      <c r="E11206" s="1">
        <v>1.7</v>
      </c>
    </row>
    <row r="11207" spans="1:5" x14ac:dyDescent="0.25">
      <c r="A11207" t="s">
        <v>2286</v>
      </c>
      <c r="B11207" s="1" t="s">
        <v>2365</v>
      </c>
      <c r="C11207" s="291">
        <v>100</v>
      </c>
      <c r="D11207" s="1">
        <v>9</v>
      </c>
      <c r="E11207" s="1">
        <v>1.6</v>
      </c>
    </row>
    <row r="11208" spans="1:5" x14ac:dyDescent="0.25">
      <c r="A11208" t="s">
        <v>2286</v>
      </c>
      <c r="B11208" s="1" t="s">
        <v>2366</v>
      </c>
      <c r="C11208" s="291">
        <v>125</v>
      </c>
      <c r="D11208" s="1">
        <v>1</v>
      </c>
      <c r="E11208" s="1">
        <v>3.3</v>
      </c>
    </row>
    <row r="11209" spans="1:5" x14ac:dyDescent="0.25">
      <c r="A11209" t="s">
        <v>2286</v>
      </c>
      <c r="B11209" s="1" t="s">
        <v>2366</v>
      </c>
      <c r="C11209" s="291">
        <v>125</v>
      </c>
      <c r="D11209" s="1">
        <v>2</v>
      </c>
      <c r="E11209" s="1">
        <v>3.2</v>
      </c>
    </row>
    <row r="11210" spans="1:5" x14ac:dyDescent="0.25">
      <c r="A11210" t="s">
        <v>2286</v>
      </c>
      <c r="B11210" s="1" t="s">
        <v>2366</v>
      </c>
      <c r="C11210" s="291">
        <v>125</v>
      </c>
      <c r="D11210" s="1">
        <v>3</v>
      </c>
      <c r="E11210" s="1">
        <v>3</v>
      </c>
    </row>
    <row r="11211" spans="1:5" x14ac:dyDescent="0.25">
      <c r="A11211" t="s">
        <v>2286</v>
      </c>
      <c r="B11211" s="1" t="s">
        <v>2366</v>
      </c>
      <c r="C11211" s="291">
        <v>125</v>
      </c>
      <c r="D11211" s="1">
        <v>4</v>
      </c>
      <c r="E11211" s="1">
        <v>2.8</v>
      </c>
    </row>
    <row r="11212" spans="1:5" x14ac:dyDescent="0.25">
      <c r="A11212" t="s">
        <v>2286</v>
      </c>
      <c r="B11212" s="1" t="s">
        <v>2366</v>
      </c>
      <c r="C11212" s="291">
        <v>125</v>
      </c>
      <c r="D11212" s="1">
        <v>5</v>
      </c>
      <c r="E11212" s="1">
        <v>2.7</v>
      </c>
    </row>
    <row r="11213" spans="1:5" x14ac:dyDescent="0.25">
      <c r="A11213" t="s">
        <v>2286</v>
      </c>
      <c r="B11213" s="1" t="s">
        <v>2366</v>
      </c>
      <c r="C11213" s="291">
        <v>125</v>
      </c>
      <c r="D11213" s="1">
        <v>6</v>
      </c>
      <c r="E11213" s="1">
        <v>2.5</v>
      </c>
    </row>
    <row r="11214" spans="1:5" x14ac:dyDescent="0.25">
      <c r="A11214" t="s">
        <v>2286</v>
      </c>
      <c r="B11214" s="1" t="s">
        <v>2366</v>
      </c>
      <c r="C11214" s="291">
        <v>125</v>
      </c>
      <c r="D11214" s="1">
        <v>7</v>
      </c>
      <c r="E11214" s="1">
        <v>2.2999999999999998</v>
      </c>
    </row>
    <row r="11215" spans="1:5" x14ac:dyDescent="0.25">
      <c r="A11215" t="s">
        <v>2286</v>
      </c>
      <c r="B11215" s="1" t="s">
        <v>2366</v>
      </c>
      <c r="C11215" s="291">
        <v>125</v>
      </c>
      <c r="D11215" s="1">
        <v>8</v>
      </c>
      <c r="E11215" s="1">
        <v>2.2000000000000002</v>
      </c>
    </row>
    <row r="11216" spans="1:5" x14ac:dyDescent="0.25">
      <c r="A11216" t="s">
        <v>2286</v>
      </c>
      <c r="B11216" s="1" t="s">
        <v>2366</v>
      </c>
      <c r="C11216" s="291">
        <v>125</v>
      </c>
      <c r="D11216" s="1">
        <v>9</v>
      </c>
      <c r="E11216" s="1">
        <v>2</v>
      </c>
    </row>
    <row r="11217" spans="1:5" x14ac:dyDescent="0.25">
      <c r="A11217" t="s">
        <v>2286</v>
      </c>
      <c r="B11217" s="1" t="s">
        <v>2367</v>
      </c>
      <c r="C11217" s="291">
        <v>100</v>
      </c>
      <c r="D11217" s="1">
        <v>1</v>
      </c>
      <c r="E11217" s="1">
        <v>10.3</v>
      </c>
    </row>
    <row r="11218" spans="1:5" x14ac:dyDescent="0.25">
      <c r="A11218" t="s">
        <v>2286</v>
      </c>
      <c r="B11218" s="1" t="s">
        <v>2367</v>
      </c>
      <c r="C11218" s="291">
        <v>100</v>
      </c>
      <c r="D11218" s="1">
        <v>2</v>
      </c>
      <c r="E11218" s="1">
        <v>14</v>
      </c>
    </row>
    <row r="11219" spans="1:5" x14ac:dyDescent="0.25">
      <c r="A11219" t="s">
        <v>2286</v>
      </c>
      <c r="B11219" s="1" t="s">
        <v>2367</v>
      </c>
      <c r="C11219" s="291">
        <v>100</v>
      </c>
      <c r="D11219" s="1">
        <v>3</v>
      </c>
      <c r="E11219" s="1">
        <v>16.5</v>
      </c>
    </row>
    <row r="11220" spans="1:5" x14ac:dyDescent="0.25">
      <c r="A11220" t="s">
        <v>2286</v>
      </c>
      <c r="B11220" s="1" t="s">
        <v>2367</v>
      </c>
      <c r="C11220" s="291">
        <v>100</v>
      </c>
      <c r="D11220" s="1">
        <v>4</v>
      </c>
      <c r="E11220" s="1">
        <v>17.8</v>
      </c>
    </row>
    <row r="11221" spans="1:5" x14ac:dyDescent="0.25">
      <c r="A11221" t="s">
        <v>2286</v>
      </c>
      <c r="B11221" s="1" t="s">
        <v>2368</v>
      </c>
      <c r="C11221" s="291">
        <v>125</v>
      </c>
      <c r="D11221" s="1">
        <v>1</v>
      </c>
      <c r="E11221" s="1">
        <v>14.6</v>
      </c>
    </row>
    <row r="11222" spans="1:5" x14ac:dyDescent="0.25">
      <c r="A11222" t="s">
        <v>2286</v>
      </c>
      <c r="B11222" s="1" t="s">
        <v>2368</v>
      </c>
      <c r="C11222" s="291">
        <v>125</v>
      </c>
      <c r="D11222" s="1">
        <v>2</v>
      </c>
      <c r="E11222" s="1">
        <v>21.8</v>
      </c>
    </row>
    <row r="11223" spans="1:5" x14ac:dyDescent="0.25">
      <c r="A11223" t="s">
        <v>2286</v>
      </c>
      <c r="B11223" s="1" t="s">
        <v>2368</v>
      </c>
      <c r="C11223" s="291">
        <v>125</v>
      </c>
      <c r="D11223" s="1">
        <v>3</v>
      </c>
      <c r="E11223" s="1">
        <v>27.5</v>
      </c>
    </row>
    <row r="11224" spans="1:5" x14ac:dyDescent="0.25">
      <c r="A11224" t="s">
        <v>2286</v>
      </c>
      <c r="B11224" s="1" t="s">
        <v>2368</v>
      </c>
      <c r="C11224" s="291">
        <v>125</v>
      </c>
      <c r="D11224" s="1">
        <v>4</v>
      </c>
      <c r="E11224" s="1">
        <v>32.1</v>
      </c>
    </row>
    <row r="11225" spans="1:5" x14ac:dyDescent="0.25">
      <c r="A11225" t="s">
        <v>2286</v>
      </c>
      <c r="B11225" s="1" t="s">
        <v>2369</v>
      </c>
      <c r="C11225" s="291">
        <v>160</v>
      </c>
      <c r="D11225" s="1">
        <v>1</v>
      </c>
      <c r="E11225" s="1">
        <v>19.399999999999999</v>
      </c>
    </row>
    <row r="11226" spans="1:5" x14ac:dyDescent="0.25">
      <c r="A11226" t="s">
        <v>2286</v>
      </c>
      <c r="B11226" s="1" t="s">
        <v>2369</v>
      </c>
      <c r="C11226" s="291">
        <v>160</v>
      </c>
      <c r="D11226" s="1">
        <v>2</v>
      </c>
      <c r="E11226" s="1">
        <v>31.7</v>
      </c>
    </row>
    <row r="11227" spans="1:5" x14ac:dyDescent="0.25">
      <c r="A11227" t="s">
        <v>2286</v>
      </c>
      <c r="B11227" s="1" t="s">
        <v>2369</v>
      </c>
      <c r="C11227" s="291">
        <v>160</v>
      </c>
      <c r="D11227" s="1">
        <v>3</v>
      </c>
      <c r="E11227" s="1">
        <v>41.3</v>
      </c>
    </row>
    <row r="11228" spans="1:5" x14ac:dyDescent="0.25">
      <c r="A11228" t="s">
        <v>2286</v>
      </c>
      <c r="B11228" s="1" t="s">
        <v>2369</v>
      </c>
      <c r="C11228" s="291">
        <v>160</v>
      </c>
      <c r="D11228" s="1">
        <v>4</v>
      </c>
      <c r="E11228" s="1">
        <v>50.1</v>
      </c>
    </row>
    <row r="11229" spans="1:5" x14ac:dyDescent="0.25">
      <c r="A11229" t="s">
        <v>2286</v>
      </c>
      <c r="B11229" s="1" t="s">
        <v>2370</v>
      </c>
      <c r="C11229" s="291">
        <v>200</v>
      </c>
      <c r="D11229" s="1">
        <v>1</v>
      </c>
      <c r="E11229" s="1">
        <v>41.4</v>
      </c>
    </row>
    <row r="11230" spans="1:5" x14ac:dyDescent="0.25">
      <c r="A11230" t="s">
        <v>2286</v>
      </c>
      <c r="B11230" s="1" t="s">
        <v>2370</v>
      </c>
      <c r="C11230" s="291">
        <v>200</v>
      </c>
      <c r="D11230" s="1">
        <v>2</v>
      </c>
      <c r="E11230" s="1">
        <v>46.9</v>
      </c>
    </row>
    <row r="11231" spans="1:5" x14ac:dyDescent="0.25">
      <c r="A11231" t="s">
        <v>2286</v>
      </c>
      <c r="B11231" s="1" t="s">
        <v>2370</v>
      </c>
      <c r="C11231" s="291">
        <v>200</v>
      </c>
      <c r="D11231" s="1">
        <v>3</v>
      </c>
      <c r="E11231" s="1">
        <v>56.9</v>
      </c>
    </row>
    <row r="11232" spans="1:5" x14ac:dyDescent="0.25">
      <c r="A11232" t="s">
        <v>2286</v>
      </c>
      <c r="B11232" s="1" t="s">
        <v>2370</v>
      </c>
      <c r="C11232" s="291">
        <v>200</v>
      </c>
      <c r="D11232" s="1">
        <v>4</v>
      </c>
      <c r="E11232" s="1">
        <v>70.099999999999994</v>
      </c>
    </row>
    <row r="11233" spans="1:5" x14ac:dyDescent="0.25">
      <c r="A11233" t="s">
        <v>2286</v>
      </c>
      <c r="B11233" s="1" t="s">
        <v>2371</v>
      </c>
      <c r="C11233" s="291" t="s">
        <v>2372</v>
      </c>
      <c r="D11233" s="1">
        <v>0</v>
      </c>
      <c r="E11233" s="1">
        <v>9.1999999999999993</v>
      </c>
    </row>
    <row r="11234" spans="1:5" x14ac:dyDescent="0.25">
      <c r="A11234" t="s">
        <v>2286</v>
      </c>
      <c r="B11234" s="1" t="s">
        <v>2371</v>
      </c>
      <c r="C11234" s="291" t="s">
        <v>2372</v>
      </c>
      <c r="D11234" s="1">
        <v>1</v>
      </c>
      <c r="E11234" s="1">
        <v>0</v>
      </c>
    </row>
    <row r="11235" spans="1:5" x14ac:dyDescent="0.25">
      <c r="A11235" t="s">
        <v>2286</v>
      </c>
      <c r="B11235" s="1" t="s">
        <v>2371</v>
      </c>
      <c r="C11235" s="291" t="s">
        <v>2372</v>
      </c>
      <c r="D11235" s="1">
        <v>3</v>
      </c>
      <c r="E11235" s="1">
        <v>9.82</v>
      </c>
    </row>
    <row r="11236" spans="1:5" x14ac:dyDescent="0.25">
      <c r="A11236" t="s">
        <v>2286</v>
      </c>
      <c r="B11236" s="1" t="s">
        <v>2371</v>
      </c>
      <c r="C11236" s="291" t="s">
        <v>2372</v>
      </c>
      <c r="D11236" s="1">
        <v>4</v>
      </c>
      <c r="E11236" s="1">
        <v>8.57</v>
      </c>
    </row>
    <row r="11237" spans="1:5" x14ac:dyDescent="0.25">
      <c r="A11237" t="s">
        <v>2286</v>
      </c>
      <c r="B11237" s="1" t="s">
        <v>2371</v>
      </c>
      <c r="C11237" s="291" t="s">
        <v>2372</v>
      </c>
      <c r="D11237" s="1">
        <v>5</v>
      </c>
      <c r="E11237" s="1">
        <v>7.33</v>
      </c>
    </row>
    <row r="11238" spans="1:5" x14ac:dyDescent="0.25">
      <c r="A11238" t="s">
        <v>2286</v>
      </c>
      <c r="B11238" s="1" t="s">
        <v>2371</v>
      </c>
      <c r="C11238" s="291" t="s">
        <v>2372</v>
      </c>
      <c r="D11238" s="1">
        <v>6</v>
      </c>
      <c r="E11238" s="1">
        <v>6.31</v>
      </c>
    </row>
    <row r="11239" spans="1:5" x14ac:dyDescent="0.25">
      <c r="A11239" t="s">
        <v>2286</v>
      </c>
      <c r="B11239" s="1" t="s">
        <v>2371</v>
      </c>
      <c r="C11239" s="291" t="s">
        <v>2372</v>
      </c>
      <c r="D11239" s="1">
        <v>7</v>
      </c>
      <c r="E11239" s="1">
        <v>6.31</v>
      </c>
    </row>
    <row r="11240" spans="1:5" x14ac:dyDescent="0.25">
      <c r="A11240" t="s">
        <v>2286</v>
      </c>
      <c r="B11240" s="1" t="s">
        <v>2371</v>
      </c>
      <c r="C11240" s="291" t="s">
        <v>2372</v>
      </c>
      <c r="D11240" s="1">
        <v>8</v>
      </c>
      <c r="E11240" s="1">
        <v>6.31</v>
      </c>
    </row>
    <row r="11241" spans="1:5" x14ac:dyDescent="0.25">
      <c r="A11241" t="s">
        <v>2286</v>
      </c>
      <c r="B11241" s="1" t="s">
        <v>2371</v>
      </c>
      <c r="C11241" s="291" t="s">
        <v>2372</v>
      </c>
      <c r="D11241" s="1">
        <v>9</v>
      </c>
      <c r="E11241" s="1">
        <v>6.31</v>
      </c>
    </row>
    <row r="11242" spans="1:5" x14ac:dyDescent="0.25">
      <c r="A11242" t="s">
        <v>2286</v>
      </c>
      <c r="B11242" s="1" t="s">
        <v>2371</v>
      </c>
      <c r="C11242" s="291" t="s">
        <v>2372</v>
      </c>
      <c r="D11242" s="1">
        <v>10</v>
      </c>
      <c r="E11242" s="1">
        <v>6.31</v>
      </c>
    </row>
    <row r="11243" spans="1:5" x14ac:dyDescent="0.25">
      <c r="A11243" t="s">
        <v>2286</v>
      </c>
      <c r="B11243" s="1" t="s">
        <v>2371</v>
      </c>
      <c r="C11243" s="291" t="s">
        <v>2372</v>
      </c>
      <c r="D11243" s="1">
        <v>11</v>
      </c>
      <c r="E11243" s="1">
        <v>6.31</v>
      </c>
    </row>
    <row r="11244" spans="1:5" x14ac:dyDescent="0.25">
      <c r="A11244" t="s">
        <v>2286</v>
      </c>
      <c r="B11244" s="1" t="s">
        <v>2371</v>
      </c>
      <c r="C11244" s="291" t="s">
        <v>2373</v>
      </c>
      <c r="D11244" s="1">
        <v>0</v>
      </c>
      <c r="E11244" s="1">
        <v>16</v>
      </c>
    </row>
    <row r="11245" spans="1:5" x14ac:dyDescent="0.25">
      <c r="A11245" t="s">
        <v>2286</v>
      </c>
      <c r="B11245" s="1" t="s">
        <v>2371</v>
      </c>
      <c r="C11245" s="291" t="s">
        <v>2373</v>
      </c>
      <c r="D11245" s="1">
        <v>2</v>
      </c>
      <c r="E11245" s="1">
        <v>18.18</v>
      </c>
    </row>
    <row r="11246" spans="1:5" x14ac:dyDescent="0.25">
      <c r="A11246" t="s">
        <v>2286</v>
      </c>
      <c r="B11246" s="1" t="s">
        <v>2371</v>
      </c>
      <c r="C11246" s="291" t="s">
        <v>2373</v>
      </c>
      <c r="D11246" s="1">
        <v>3</v>
      </c>
      <c r="E11246" s="1">
        <v>15.26</v>
      </c>
    </row>
    <row r="11247" spans="1:5" x14ac:dyDescent="0.25">
      <c r="A11247" t="s">
        <v>2286</v>
      </c>
      <c r="B11247" s="1" t="s">
        <v>2371</v>
      </c>
      <c r="C11247" s="291" t="s">
        <v>2373</v>
      </c>
      <c r="D11247" s="1">
        <v>4</v>
      </c>
      <c r="E11247" s="1">
        <v>12.34</v>
      </c>
    </row>
    <row r="11248" spans="1:5" x14ac:dyDescent="0.25">
      <c r="A11248" t="s">
        <v>2286</v>
      </c>
      <c r="B11248" s="1" t="s">
        <v>2371</v>
      </c>
      <c r="C11248" s="291" t="s">
        <v>2373</v>
      </c>
      <c r="D11248" s="1">
        <v>5</v>
      </c>
      <c r="E11248" s="1">
        <v>9.43</v>
      </c>
    </row>
    <row r="11249" spans="1:5" x14ac:dyDescent="0.25">
      <c r="A11249" t="s">
        <v>2286</v>
      </c>
      <c r="B11249" s="1" t="s">
        <v>2371</v>
      </c>
      <c r="C11249" s="291" t="s">
        <v>2373</v>
      </c>
      <c r="D11249" s="1">
        <v>6</v>
      </c>
      <c r="E11249" s="1">
        <v>6.51</v>
      </c>
    </row>
    <row r="11250" spans="1:5" x14ac:dyDescent="0.25">
      <c r="A11250" t="s">
        <v>2286</v>
      </c>
      <c r="B11250" s="1" t="s">
        <v>2371</v>
      </c>
      <c r="C11250" s="291" t="s">
        <v>2373</v>
      </c>
      <c r="D11250" s="1">
        <v>7</v>
      </c>
      <c r="E11250" s="1">
        <v>10.45</v>
      </c>
    </row>
    <row r="11251" spans="1:5" x14ac:dyDescent="0.25">
      <c r="A11251" t="s">
        <v>2286</v>
      </c>
      <c r="B11251" s="1" t="s">
        <v>2371</v>
      </c>
      <c r="C11251" s="291" t="s">
        <v>2373</v>
      </c>
      <c r="D11251" s="1">
        <v>8</v>
      </c>
      <c r="E11251" s="1">
        <v>10.45</v>
      </c>
    </row>
    <row r="11252" spans="1:5" x14ac:dyDescent="0.25">
      <c r="A11252" t="s">
        <v>2286</v>
      </c>
      <c r="B11252" s="1" t="s">
        <v>2371</v>
      </c>
      <c r="C11252" s="291" t="s">
        <v>2373</v>
      </c>
      <c r="D11252" s="1">
        <v>9</v>
      </c>
      <c r="E11252" s="1">
        <v>10.45</v>
      </c>
    </row>
    <row r="11253" spans="1:5" x14ac:dyDescent="0.25">
      <c r="A11253" t="s">
        <v>2286</v>
      </c>
      <c r="B11253" s="1" t="s">
        <v>2371</v>
      </c>
      <c r="C11253" s="291" t="s">
        <v>2373</v>
      </c>
      <c r="D11253" s="1">
        <v>10</v>
      </c>
      <c r="E11253" s="1">
        <v>10.45</v>
      </c>
    </row>
    <row r="11254" spans="1:5" x14ac:dyDescent="0.25">
      <c r="A11254" t="s">
        <v>2286</v>
      </c>
      <c r="B11254" s="1" t="s">
        <v>2371</v>
      </c>
      <c r="C11254" s="291" t="s">
        <v>2373</v>
      </c>
      <c r="D11254" s="1">
        <v>11</v>
      </c>
      <c r="E11254" s="1">
        <v>11.96</v>
      </c>
    </row>
    <row r="11255" spans="1:5" x14ac:dyDescent="0.25">
      <c r="A11255" t="s">
        <v>2286</v>
      </c>
      <c r="B11255" s="1" t="s">
        <v>2371</v>
      </c>
      <c r="C11255" s="291" t="s">
        <v>2373</v>
      </c>
      <c r="D11255" s="1">
        <v>12</v>
      </c>
      <c r="E11255" s="1">
        <v>11.96</v>
      </c>
    </row>
    <row r="11256" spans="1:5" x14ac:dyDescent="0.25">
      <c r="A11256" t="s">
        <v>2286</v>
      </c>
      <c r="B11256" s="1" t="s">
        <v>2374</v>
      </c>
      <c r="C11256" s="291" t="s">
        <v>2373</v>
      </c>
      <c r="D11256" s="1">
        <v>0</v>
      </c>
      <c r="E11256" s="1">
        <v>16</v>
      </c>
    </row>
    <row r="11257" spans="1:5" x14ac:dyDescent="0.25">
      <c r="A11257" t="s">
        <v>2286</v>
      </c>
      <c r="B11257" s="1" t="s">
        <v>2374</v>
      </c>
      <c r="C11257" s="291" t="s">
        <v>2373</v>
      </c>
      <c r="D11257" s="1">
        <v>2</v>
      </c>
      <c r="E11257" s="1">
        <v>14.47</v>
      </c>
    </row>
    <row r="11258" spans="1:5" x14ac:dyDescent="0.25">
      <c r="A11258" t="s">
        <v>2286</v>
      </c>
      <c r="B11258" s="1" t="s">
        <v>2374</v>
      </c>
      <c r="C11258" s="291" t="s">
        <v>2373</v>
      </c>
      <c r="D11258" s="1">
        <v>3</v>
      </c>
      <c r="E11258" s="1">
        <v>12.85</v>
      </c>
    </row>
    <row r="11259" spans="1:5" x14ac:dyDescent="0.25">
      <c r="A11259" t="s">
        <v>2286</v>
      </c>
      <c r="B11259" s="1" t="s">
        <v>2374</v>
      </c>
      <c r="C11259" s="291" t="s">
        <v>2373</v>
      </c>
      <c r="D11259" s="1">
        <v>4</v>
      </c>
      <c r="E11259" s="1">
        <v>11.24</v>
      </c>
    </row>
    <row r="11260" spans="1:5" x14ac:dyDescent="0.25">
      <c r="A11260" t="s">
        <v>2286</v>
      </c>
      <c r="B11260" s="1" t="s">
        <v>2374</v>
      </c>
      <c r="C11260" s="291" t="s">
        <v>2373</v>
      </c>
      <c r="D11260" s="1">
        <v>5</v>
      </c>
      <c r="E11260" s="1">
        <v>9.8800000000000008</v>
      </c>
    </row>
    <row r="11261" spans="1:5" x14ac:dyDescent="0.25">
      <c r="A11261" t="s">
        <v>2286</v>
      </c>
      <c r="B11261" s="1" t="s">
        <v>2374</v>
      </c>
      <c r="C11261" s="291" t="s">
        <v>2373</v>
      </c>
      <c r="D11261" s="1">
        <v>6</v>
      </c>
      <c r="E11261" s="1">
        <v>9.8800000000000008</v>
      </c>
    </row>
    <row r="11262" spans="1:5" x14ac:dyDescent="0.25">
      <c r="A11262" t="s">
        <v>2286</v>
      </c>
      <c r="B11262" s="1" t="s">
        <v>2374</v>
      </c>
      <c r="C11262" s="291" t="s">
        <v>2373</v>
      </c>
      <c r="D11262" s="1">
        <v>7</v>
      </c>
      <c r="E11262" s="1">
        <v>9.8800000000000008</v>
      </c>
    </row>
    <row r="11263" spans="1:5" x14ac:dyDescent="0.25">
      <c r="A11263" t="s">
        <v>2286</v>
      </c>
      <c r="B11263" s="1" t="s">
        <v>2374</v>
      </c>
      <c r="C11263" s="291" t="s">
        <v>2373</v>
      </c>
      <c r="D11263" s="1">
        <v>8</v>
      </c>
      <c r="E11263" s="1">
        <v>9.8800000000000008</v>
      </c>
    </row>
    <row r="11264" spans="1:5" x14ac:dyDescent="0.25">
      <c r="A11264" t="s">
        <v>2286</v>
      </c>
      <c r="B11264" s="1" t="s">
        <v>2374</v>
      </c>
      <c r="C11264" s="291" t="s">
        <v>2373</v>
      </c>
      <c r="D11264" s="1">
        <v>9</v>
      </c>
      <c r="E11264" s="1">
        <v>9.8800000000000008</v>
      </c>
    </row>
    <row r="11265" spans="1:5" x14ac:dyDescent="0.25">
      <c r="A11265" t="s">
        <v>2286</v>
      </c>
      <c r="B11265" s="1" t="s">
        <v>2374</v>
      </c>
      <c r="C11265" s="291" t="s">
        <v>2373</v>
      </c>
      <c r="D11265" s="1">
        <v>10</v>
      </c>
      <c r="E11265" s="1">
        <v>9.8800000000000008</v>
      </c>
    </row>
    <row r="11266" spans="1:5" x14ac:dyDescent="0.25">
      <c r="A11266" t="s">
        <v>2286</v>
      </c>
      <c r="B11266" s="1" t="s">
        <v>2374</v>
      </c>
      <c r="C11266" s="291" t="s">
        <v>2373</v>
      </c>
      <c r="D11266" s="1">
        <v>11</v>
      </c>
      <c r="E11266" s="1">
        <v>11.18</v>
      </c>
    </row>
    <row r="11267" spans="1:5" x14ac:dyDescent="0.25">
      <c r="A11267" t="s">
        <v>2286</v>
      </c>
      <c r="B11267" s="1" t="s">
        <v>2374</v>
      </c>
      <c r="C11267" s="291" t="s">
        <v>2373</v>
      </c>
      <c r="D11267" s="1">
        <v>12</v>
      </c>
      <c r="E11267" s="1">
        <v>11.18</v>
      </c>
    </row>
    <row r="11268" spans="1:5" x14ac:dyDescent="0.25">
      <c r="A11268" t="s">
        <v>2286</v>
      </c>
      <c r="B11268" s="1" t="s">
        <v>2371</v>
      </c>
      <c r="C11268" s="291" t="s">
        <v>2375</v>
      </c>
      <c r="D11268" s="1">
        <v>0</v>
      </c>
      <c r="E11268" s="1">
        <v>16</v>
      </c>
    </row>
    <row r="11269" spans="1:5" x14ac:dyDescent="0.25">
      <c r="A11269" t="s">
        <v>2286</v>
      </c>
      <c r="B11269" s="1" t="s">
        <v>2371</v>
      </c>
      <c r="C11269" s="291" t="s">
        <v>2375</v>
      </c>
      <c r="D11269" s="1">
        <v>2</v>
      </c>
      <c r="E11269" s="1">
        <v>18.64</v>
      </c>
    </row>
    <row r="11270" spans="1:5" x14ac:dyDescent="0.25">
      <c r="A11270" t="s">
        <v>2286</v>
      </c>
      <c r="B11270" s="1" t="s">
        <v>2371</v>
      </c>
      <c r="C11270" s="291" t="s">
        <v>2375</v>
      </c>
      <c r="D11270" s="1">
        <v>3</v>
      </c>
      <c r="E11270" s="1">
        <v>16.23</v>
      </c>
    </row>
    <row r="11271" spans="1:5" x14ac:dyDescent="0.25">
      <c r="A11271" t="s">
        <v>2286</v>
      </c>
      <c r="B11271" s="1" t="s">
        <v>2371</v>
      </c>
      <c r="C11271" s="291" t="s">
        <v>2375</v>
      </c>
      <c r="D11271" s="1">
        <v>4</v>
      </c>
      <c r="E11271" s="1">
        <v>13.81</v>
      </c>
    </row>
    <row r="11272" spans="1:5" x14ac:dyDescent="0.25">
      <c r="A11272" t="s">
        <v>2286</v>
      </c>
      <c r="B11272" s="1" t="s">
        <v>2371</v>
      </c>
      <c r="C11272" s="291" t="s">
        <v>2375</v>
      </c>
      <c r="D11272" s="1">
        <v>5</v>
      </c>
      <c r="E11272" s="1">
        <v>11.39</v>
      </c>
    </row>
    <row r="11273" spans="1:5" x14ac:dyDescent="0.25">
      <c r="A11273" t="s">
        <v>2286</v>
      </c>
      <c r="B11273" s="1" t="s">
        <v>2371</v>
      </c>
      <c r="C11273" s="291" t="s">
        <v>2375</v>
      </c>
      <c r="D11273" s="1">
        <v>6</v>
      </c>
      <c r="E11273" s="1">
        <v>8.9700000000000006</v>
      </c>
    </row>
    <row r="11274" spans="1:5" x14ac:dyDescent="0.25">
      <c r="A11274" t="s">
        <v>2286</v>
      </c>
      <c r="B11274" s="1" t="s">
        <v>2371</v>
      </c>
      <c r="C11274" s="291" t="s">
        <v>2375</v>
      </c>
      <c r="D11274" s="1">
        <v>7</v>
      </c>
      <c r="E11274" s="1">
        <v>9.59</v>
      </c>
    </row>
    <row r="11275" spans="1:5" x14ac:dyDescent="0.25">
      <c r="A11275" t="s">
        <v>2286</v>
      </c>
      <c r="B11275" s="1" t="s">
        <v>2371</v>
      </c>
      <c r="C11275" s="291" t="s">
        <v>2375</v>
      </c>
      <c r="D11275" s="1">
        <v>8</v>
      </c>
      <c r="E11275" s="1">
        <v>9.59</v>
      </c>
    </row>
    <row r="11276" spans="1:5" x14ac:dyDescent="0.25">
      <c r="A11276" t="s">
        <v>2286</v>
      </c>
      <c r="B11276" s="1" t="s">
        <v>2371</v>
      </c>
      <c r="C11276" s="291" t="s">
        <v>2375</v>
      </c>
      <c r="D11276" s="1">
        <v>9</v>
      </c>
      <c r="E11276" s="1">
        <v>9.59</v>
      </c>
    </row>
    <row r="11277" spans="1:5" x14ac:dyDescent="0.25">
      <c r="A11277" t="s">
        <v>2286</v>
      </c>
      <c r="B11277" s="1" t="s">
        <v>2371</v>
      </c>
      <c r="C11277" s="291" t="s">
        <v>2375</v>
      </c>
      <c r="D11277" s="1">
        <v>10</v>
      </c>
      <c r="E11277" s="1">
        <v>10.68</v>
      </c>
    </row>
    <row r="11278" spans="1:5" x14ac:dyDescent="0.25">
      <c r="A11278" t="s">
        <v>2286</v>
      </c>
      <c r="B11278" s="1" t="s">
        <v>2371</v>
      </c>
      <c r="C11278" s="291" t="s">
        <v>2375</v>
      </c>
      <c r="D11278" s="1">
        <v>11</v>
      </c>
      <c r="E11278" s="1">
        <v>10.68</v>
      </c>
    </row>
    <row r="11279" spans="1:5" x14ac:dyDescent="0.25">
      <c r="A11279" t="s">
        <v>2286</v>
      </c>
      <c r="B11279" s="1" t="s">
        <v>2371</v>
      </c>
      <c r="C11279" s="291" t="s">
        <v>2375</v>
      </c>
      <c r="D11279" s="1">
        <v>12</v>
      </c>
      <c r="E11279" s="1">
        <v>10.68</v>
      </c>
    </row>
    <row r="11280" spans="1:5" x14ac:dyDescent="0.25">
      <c r="A11280" t="s">
        <v>2286</v>
      </c>
      <c r="B11280" s="1" t="s">
        <v>2374</v>
      </c>
      <c r="C11280" s="291" t="s">
        <v>2375</v>
      </c>
      <c r="D11280" s="1">
        <v>0</v>
      </c>
      <c r="E11280" s="1">
        <v>16</v>
      </c>
    </row>
    <row r="11281" spans="1:5" x14ac:dyDescent="0.25">
      <c r="A11281" t="s">
        <v>2286</v>
      </c>
      <c r="B11281" s="1" t="s">
        <v>2374</v>
      </c>
      <c r="C11281" s="291" t="s">
        <v>2375</v>
      </c>
      <c r="D11281" s="1">
        <v>2</v>
      </c>
      <c r="E11281" s="1">
        <v>19.61</v>
      </c>
    </row>
    <row r="11282" spans="1:5" x14ac:dyDescent="0.25">
      <c r="A11282" t="s">
        <v>2286</v>
      </c>
      <c r="B11282" s="1" t="s">
        <v>2374</v>
      </c>
      <c r="C11282" s="291" t="s">
        <v>2375</v>
      </c>
      <c r="D11282" s="1">
        <v>3</v>
      </c>
      <c r="E11282" s="1">
        <v>16.97</v>
      </c>
    </row>
    <row r="11283" spans="1:5" x14ac:dyDescent="0.25">
      <c r="A11283" t="s">
        <v>2286</v>
      </c>
      <c r="B11283" s="1" t="s">
        <v>2374</v>
      </c>
      <c r="C11283" s="291" t="s">
        <v>2375</v>
      </c>
      <c r="D11283" s="1">
        <v>4</v>
      </c>
      <c r="E11283" s="1">
        <v>14.34</v>
      </c>
    </row>
    <row r="11284" spans="1:5" x14ac:dyDescent="0.25">
      <c r="A11284" t="s">
        <v>2286</v>
      </c>
      <c r="B11284" s="1" t="s">
        <v>2374</v>
      </c>
      <c r="C11284" s="291" t="s">
        <v>2375</v>
      </c>
      <c r="D11284" s="1">
        <v>5</v>
      </c>
      <c r="E11284" s="1">
        <v>11.7</v>
      </c>
    </row>
    <row r="11285" spans="1:5" x14ac:dyDescent="0.25">
      <c r="A11285" t="s">
        <v>2286</v>
      </c>
      <c r="B11285" s="1" t="s">
        <v>2374</v>
      </c>
      <c r="C11285" s="291" t="s">
        <v>2375</v>
      </c>
      <c r="D11285" s="1">
        <v>6</v>
      </c>
      <c r="E11285" s="1">
        <v>9.33</v>
      </c>
    </row>
    <row r="11286" spans="1:5" x14ac:dyDescent="0.25">
      <c r="A11286" t="s">
        <v>2286</v>
      </c>
      <c r="B11286" s="1" t="s">
        <v>2374</v>
      </c>
      <c r="C11286" s="291" t="s">
        <v>2375</v>
      </c>
      <c r="D11286" s="1">
        <v>7</v>
      </c>
      <c r="E11286" s="1">
        <v>9.33</v>
      </c>
    </row>
    <row r="11287" spans="1:5" x14ac:dyDescent="0.25">
      <c r="A11287" t="s">
        <v>2286</v>
      </c>
      <c r="B11287" s="1" t="s">
        <v>2374</v>
      </c>
      <c r="C11287" s="291" t="s">
        <v>2375</v>
      </c>
      <c r="D11287" s="1">
        <v>8</v>
      </c>
      <c r="E11287" s="1">
        <v>9.33</v>
      </c>
    </row>
    <row r="11288" spans="1:5" x14ac:dyDescent="0.25">
      <c r="A11288" t="s">
        <v>2286</v>
      </c>
      <c r="B11288" s="1" t="s">
        <v>2374</v>
      </c>
      <c r="C11288" s="291" t="s">
        <v>2375</v>
      </c>
      <c r="D11288" s="1">
        <v>9</v>
      </c>
      <c r="E11288" s="1">
        <v>10.57</v>
      </c>
    </row>
    <row r="11289" spans="1:5" x14ac:dyDescent="0.25">
      <c r="A11289" t="s">
        <v>2286</v>
      </c>
      <c r="B11289" s="1" t="s">
        <v>2374</v>
      </c>
      <c r="C11289" s="291" t="s">
        <v>2375</v>
      </c>
      <c r="D11289" s="1">
        <v>10</v>
      </c>
      <c r="E11289" s="1">
        <v>10.57</v>
      </c>
    </row>
    <row r="11290" spans="1:5" x14ac:dyDescent="0.25">
      <c r="A11290" t="s">
        <v>2286</v>
      </c>
      <c r="B11290" s="1" t="s">
        <v>2374</v>
      </c>
      <c r="C11290" s="291" t="s">
        <v>2375</v>
      </c>
      <c r="D11290" s="1">
        <v>11</v>
      </c>
      <c r="E11290" s="1">
        <v>10.57</v>
      </c>
    </row>
    <row r="11291" spans="1:5" x14ac:dyDescent="0.25">
      <c r="A11291" t="s">
        <v>2286</v>
      </c>
      <c r="B11291" s="1" t="s">
        <v>2374</v>
      </c>
      <c r="C11291" s="291" t="s">
        <v>2375</v>
      </c>
      <c r="D11291" s="1">
        <v>12</v>
      </c>
      <c r="E11291" s="1">
        <v>10.57</v>
      </c>
    </row>
    <row r="11292" spans="1:5" x14ac:dyDescent="0.25">
      <c r="A11292" t="s">
        <v>2286</v>
      </c>
      <c r="B11292" s="1" t="s">
        <v>2371</v>
      </c>
      <c r="C11292" s="291" t="s">
        <v>2376</v>
      </c>
      <c r="D11292" s="1">
        <v>0</v>
      </c>
      <c r="E11292" s="1">
        <v>25.3</v>
      </c>
    </row>
    <row r="11293" spans="1:5" x14ac:dyDescent="0.25">
      <c r="A11293" t="s">
        <v>2286</v>
      </c>
      <c r="B11293" s="1" t="s">
        <v>2371</v>
      </c>
      <c r="C11293" s="291" t="s">
        <v>2376</v>
      </c>
      <c r="D11293" s="1">
        <v>2</v>
      </c>
      <c r="E11293" s="1">
        <v>34.590000000000003</v>
      </c>
    </row>
    <row r="11294" spans="1:5" x14ac:dyDescent="0.25">
      <c r="A11294" t="s">
        <v>2286</v>
      </c>
      <c r="B11294" s="1" t="s">
        <v>2371</v>
      </c>
      <c r="C11294" s="291" t="s">
        <v>2376</v>
      </c>
      <c r="D11294" s="1">
        <v>3</v>
      </c>
      <c r="E11294" s="1">
        <v>28.98</v>
      </c>
    </row>
    <row r="11295" spans="1:5" x14ac:dyDescent="0.25">
      <c r="A11295" t="s">
        <v>2286</v>
      </c>
      <c r="B11295" s="1" t="s">
        <v>2371</v>
      </c>
      <c r="C11295" s="291" t="s">
        <v>2376</v>
      </c>
      <c r="D11295" s="1">
        <v>4</v>
      </c>
      <c r="E11295" s="1">
        <v>23.36</v>
      </c>
    </row>
    <row r="11296" spans="1:5" x14ac:dyDescent="0.25">
      <c r="A11296" t="s">
        <v>2286</v>
      </c>
      <c r="B11296" s="1" t="s">
        <v>2371</v>
      </c>
      <c r="C11296" s="291" t="s">
        <v>2376</v>
      </c>
      <c r="D11296" s="1">
        <v>5</v>
      </c>
      <c r="E11296" s="1">
        <v>17.75</v>
      </c>
    </row>
    <row r="11297" spans="1:5" x14ac:dyDescent="0.25">
      <c r="A11297" t="s">
        <v>2286</v>
      </c>
      <c r="B11297" s="1" t="s">
        <v>2371</v>
      </c>
      <c r="C11297" s="291" t="s">
        <v>2376</v>
      </c>
      <c r="D11297" s="1">
        <v>6</v>
      </c>
      <c r="E11297" s="1">
        <v>12.13</v>
      </c>
    </row>
    <row r="11298" spans="1:5" x14ac:dyDescent="0.25">
      <c r="A11298" t="s">
        <v>2286</v>
      </c>
      <c r="B11298" s="1" t="s">
        <v>2371</v>
      </c>
      <c r="C11298" s="291" t="s">
        <v>2376</v>
      </c>
      <c r="D11298" s="1">
        <v>7</v>
      </c>
      <c r="E11298" s="1">
        <v>15.88</v>
      </c>
    </row>
    <row r="11299" spans="1:5" x14ac:dyDescent="0.25">
      <c r="A11299" t="s">
        <v>2286</v>
      </c>
      <c r="B11299" s="1" t="s">
        <v>2371</v>
      </c>
      <c r="C11299" s="291" t="s">
        <v>2376</v>
      </c>
      <c r="D11299" s="1">
        <v>8</v>
      </c>
      <c r="E11299" s="1">
        <v>15.88</v>
      </c>
    </row>
    <row r="11300" spans="1:5" x14ac:dyDescent="0.25">
      <c r="A11300" t="s">
        <v>2286</v>
      </c>
      <c r="B11300" s="1" t="s">
        <v>2371</v>
      </c>
      <c r="C11300" s="291" t="s">
        <v>2376</v>
      </c>
      <c r="D11300" s="1">
        <v>9</v>
      </c>
      <c r="E11300" s="1">
        <v>15.88</v>
      </c>
    </row>
    <row r="11301" spans="1:5" x14ac:dyDescent="0.25">
      <c r="A11301" t="s">
        <v>2286</v>
      </c>
      <c r="B11301" s="1" t="s">
        <v>2371</v>
      </c>
      <c r="C11301" s="291" t="s">
        <v>2376</v>
      </c>
      <c r="D11301" s="1">
        <v>10</v>
      </c>
      <c r="E11301" s="1">
        <v>15.88</v>
      </c>
    </row>
    <row r="11302" spans="1:5" x14ac:dyDescent="0.25">
      <c r="A11302" t="s">
        <v>2286</v>
      </c>
      <c r="B11302" s="1" t="s">
        <v>2371</v>
      </c>
      <c r="C11302" s="291" t="s">
        <v>2376</v>
      </c>
      <c r="D11302" s="1">
        <v>11</v>
      </c>
      <c r="E11302" s="1">
        <v>15.88</v>
      </c>
    </row>
    <row r="11303" spans="1:5" x14ac:dyDescent="0.25">
      <c r="A11303" t="s">
        <v>2286</v>
      </c>
      <c r="B11303" s="1" t="s">
        <v>2371</v>
      </c>
      <c r="C11303" s="291" t="s">
        <v>2376</v>
      </c>
      <c r="D11303" s="1">
        <v>12</v>
      </c>
      <c r="E11303" s="1">
        <v>15.88</v>
      </c>
    </row>
    <row r="11304" spans="1:5" x14ac:dyDescent="0.25">
      <c r="A11304" t="s">
        <v>2286</v>
      </c>
      <c r="B11304" s="1" t="s">
        <v>2374</v>
      </c>
      <c r="C11304" s="291" t="s">
        <v>2376</v>
      </c>
      <c r="D11304" s="1">
        <v>0</v>
      </c>
      <c r="E11304" s="1">
        <v>25.3</v>
      </c>
    </row>
    <row r="11305" spans="1:5" x14ac:dyDescent="0.25">
      <c r="A11305" t="s">
        <v>2286</v>
      </c>
      <c r="B11305" s="1" t="s">
        <v>2374</v>
      </c>
      <c r="C11305" s="291" t="s">
        <v>2376</v>
      </c>
      <c r="D11305" s="1">
        <v>2</v>
      </c>
      <c r="E11305" s="1">
        <v>34.880000000000003</v>
      </c>
    </row>
    <row r="11306" spans="1:5" x14ac:dyDescent="0.25">
      <c r="A11306" t="s">
        <v>2286</v>
      </c>
      <c r="B11306" s="1" t="s">
        <v>2374</v>
      </c>
      <c r="C11306" s="291" t="s">
        <v>2376</v>
      </c>
      <c r="D11306" s="1">
        <v>3</v>
      </c>
      <c r="E11306" s="1">
        <v>29.24</v>
      </c>
    </row>
    <row r="11307" spans="1:5" x14ac:dyDescent="0.25">
      <c r="A11307" t="s">
        <v>2286</v>
      </c>
      <c r="B11307" s="1" t="s">
        <v>2374</v>
      </c>
      <c r="C11307" s="291" t="s">
        <v>2376</v>
      </c>
      <c r="D11307" s="1">
        <v>4</v>
      </c>
      <c r="E11307" s="1">
        <v>23.61</v>
      </c>
    </row>
    <row r="11308" spans="1:5" x14ac:dyDescent="0.25">
      <c r="A11308" t="s">
        <v>2286</v>
      </c>
      <c r="B11308" s="1" t="s">
        <v>2374</v>
      </c>
      <c r="C11308" s="291" t="s">
        <v>2376</v>
      </c>
      <c r="D11308" s="1">
        <v>5</v>
      </c>
      <c r="E11308" s="1">
        <v>17.97</v>
      </c>
    </row>
    <row r="11309" spans="1:5" x14ac:dyDescent="0.25">
      <c r="A11309" t="s">
        <v>2286</v>
      </c>
      <c r="B11309" s="1" t="s">
        <v>2374</v>
      </c>
      <c r="C11309" s="291" t="s">
        <v>2376</v>
      </c>
      <c r="D11309" s="1">
        <v>6</v>
      </c>
      <c r="E11309" s="1">
        <v>12.34</v>
      </c>
    </row>
    <row r="11310" spans="1:5" x14ac:dyDescent="0.25">
      <c r="A11310" t="s">
        <v>2286</v>
      </c>
      <c r="B11310" s="1" t="s">
        <v>2374</v>
      </c>
      <c r="C11310" s="291" t="s">
        <v>2376</v>
      </c>
      <c r="D11310" s="1">
        <v>7</v>
      </c>
      <c r="E11310" s="1">
        <v>16.920000000000002</v>
      </c>
    </row>
    <row r="11311" spans="1:5" x14ac:dyDescent="0.25">
      <c r="A11311" t="s">
        <v>2286</v>
      </c>
      <c r="B11311" s="1" t="s">
        <v>2374</v>
      </c>
      <c r="C11311" s="291" t="s">
        <v>2376</v>
      </c>
      <c r="D11311" s="1">
        <v>8</v>
      </c>
      <c r="E11311" s="1">
        <v>16.920000000000002</v>
      </c>
    </row>
    <row r="11312" spans="1:5" x14ac:dyDescent="0.25">
      <c r="A11312" t="s">
        <v>2286</v>
      </c>
      <c r="B11312" s="1" t="s">
        <v>2374</v>
      </c>
      <c r="C11312" s="291" t="s">
        <v>2376</v>
      </c>
      <c r="D11312" s="1">
        <v>9</v>
      </c>
      <c r="E11312" s="1">
        <v>16.920000000000002</v>
      </c>
    </row>
    <row r="11313" spans="1:5" x14ac:dyDescent="0.25">
      <c r="A11313" t="s">
        <v>2286</v>
      </c>
      <c r="B11313" s="1" t="s">
        <v>2374</v>
      </c>
      <c r="C11313" s="291" t="s">
        <v>2376</v>
      </c>
      <c r="D11313" s="1">
        <v>10</v>
      </c>
      <c r="E11313" s="1">
        <v>16.920000000000002</v>
      </c>
    </row>
    <row r="11314" spans="1:5" x14ac:dyDescent="0.25">
      <c r="A11314" t="s">
        <v>2286</v>
      </c>
      <c r="B11314" s="1" t="s">
        <v>2374</v>
      </c>
      <c r="C11314" s="291" t="s">
        <v>2376</v>
      </c>
      <c r="D11314" s="1">
        <v>11</v>
      </c>
      <c r="E11314" s="1">
        <v>16.920000000000002</v>
      </c>
    </row>
    <row r="11315" spans="1:5" x14ac:dyDescent="0.25">
      <c r="A11315" t="s">
        <v>2286</v>
      </c>
      <c r="B11315" s="1" t="s">
        <v>2374</v>
      </c>
      <c r="C11315" s="291" t="s">
        <v>2376</v>
      </c>
      <c r="D11315" s="1">
        <v>12</v>
      </c>
      <c r="E11315" s="1">
        <v>16.920000000000002</v>
      </c>
    </row>
    <row r="11316" spans="1:5" x14ac:dyDescent="0.25">
      <c r="A11316" t="s">
        <v>2286</v>
      </c>
      <c r="B11316" s="1" t="s">
        <v>2371</v>
      </c>
      <c r="C11316" s="291" t="s">
        <v>2377</v>
      </c>
      <c r="D11316" s="1">
        <v>0</v>
      </c>
      <c r="E11316" s="1">
        <v>25.3</v>
      </c>
    </row>
    <row r="11317" spans="1:5" x14ac:dyDescent="0.25">
      <c r="A11317" t="s">
        <v>2286</v>
      </c>
      <c r="B11317" s="1" t="s">
        <v>2371</v>
      </c>
      <c r="C11317" s="291" t="s">
        <v>2377</v>
      </c>
      <c r="D11317" s="1">
        <v>2</v>
      </c>
      <c r="E11317" s="1">
        <v>35.450000000000003</v>
      </c>
    </row>
    <row r="11318" spans="1:5" x14ac:dyDescent="0.25">
      <c r="A11318" t="s">
        <v>2286</v>
      </c>
      <c r="B11318" s="1" t="s">
        <v>2371</v>
      </c>
      <c r="C11318" s="291" t="s">
        <v>2377</v>
      </c>
      <c r="D11318" s="1">
        <v>3</v>
      </c>
      <c r="E11318" s="1">
        <v>30.84</v>
      </c>
    </row>
    <row r="11319" spans="1:5" x14ac:dyDescent="0.25">
      <c r="A11319" t="s">
        <v>2286</v>
      </c>
      <c r="B11319" s="1" t="s">
        <v>2371</v>
      </c>
      <c r="C11319" s="291" t="s">
        <v>2377</v>
      </c>
      <c r="D11319" s="1">
        <v>4</v>
      </c>
      <c r="E11319" s="1">
        <v>26.24</v>
      </c>
    </row>
    <row r="11320" spans="1:5" x14ac:dyDescent="0.25">
      <c r="A11320" t="s">
        <v>2286</v>
      </c>
      <c r="B11320" s="1" t="s">
        <v>2371</v>
      </c>
      <c r="C11320" s="291" t="s">
        <v>2377</v>
      </c>
      <c r="D11320" s="1">
        <v>5</v>
      </c>
      <c r="E11320" s="1">
        <v>21.63</v>
      </c>
    </row>
    <row r="11321" spans="1:5" x14ac:dyDescent="0.25">
      <c r="A11321" t="s">
        <v>2286</v>
      </c>
      <c r="B11321" s="1" t="s">
        <v>2371</v>
      </c>
      <c r="C11321" s="291" t="s">
        <v>2377</v>
      </c>
      <c r="D11321" s="1">
        <v>6</v>
      </c>
      <c r="E11321" s="1">
        <v>17.03</v>
      </c>
    </row>
    <row r="11322" spans="1:5" x14ac:dyDescent="0.25">
      <c r="A11322" t="s">
        <v>2286</v>
      </c>
      <c r="B11322" s="1" t="s">
        <v>2371</v>
      </c>
      <c r="C11322" s="291" t="s">
        <v>2377</v>
      </c>
      <c r="D11322" s="1">
        <v>7</v>
      </c>
      <c r="E11322" s="1">
        <v>17.03</v>
      </c>
    </row>
    <row r="11323" spans="1:5" x14ac:dyDescent="0.25">
      <c r="A11323" t="s">
        <v>2286</v>
      </c>
      <c r="B11323" s="1" t="s">
        <v>2371</v>
      </c>
      <c r="C11323" s="291" t="s">
        <v>2377</v>
      </c>
      <c r="D11323" s="1">
        <v>8</v>
      </c>
      <c r="E11323" s="1">
        <v>17.03</v>
      </c>
    </row>
    <row r="11324" spans="1:5" x14ac:dyDescent="0.25">
      <c r="A11324" t="s">
        <v>2286</v>
      </c>
      <c r="B11324" s="1" t="s">
        <v>2371</v>
      </c>
      <c r="C11324" s="291" t="s">
        <v>2377</v>
      </c>
      <c r="D11324" s="1">
        <v>9</v>
      </c>
      <c r="E11324" s="1">
        <v>17.03</v>
      </c>
    </row>
    <row r="11325" spans="1:5" x14ac:dyDescent="0.25">
      <c r="A11325" t="s">
        <v>2286</v>
      </c>
      <c r="B11325" s="1" t="s">
        <v>2371</v>
      </c>
      <c r="C11325" s="291" t="s">
        <v>2377</v>
      </c>
      <c r="D11325" s="1">
        <v>10</v>
      </c>
      <c r="E11325" s="1">
        <v>17.03</v>
      </c>
    </row>
    <row r="11326" spans="1:5" x14ac:dyDescent="0.25">
      <c r="A11326" t="s">
        <v>2286</v>
      </c>
      <c r="B11326" s="1" t="s">
        <v>2371</v>
      </c>
      <c r="C11326" s="291" t="s">
        <v>2377</v>
      </c>
      <c r="D11326" s="1">
        <v>11</v>
      </c>
      <c r="E11326" s="1">
        <v>18.88</v>
      </c>
    </row>
    <row r="11327" spans="1:5" x14ac:dyDescent="0.25">
      <c r="A11327" t="s">
        <v>2286</v>
      </c>
      <c r="B11327" s="1" t="s">
        <v>2371</v>
      </c>
      <c r="C11327" s="291" t="s">
        <v>2377</v>
      </c>
      <c r="D11327" s="1">
        <v>12</v>
      </c>
      <c r="E11327" s="1">
        <v>18.88</v>
      </c>
    </row>
    <row r="11328" spans="1:5" x14ac:dyDescent="0.25">
      <c r="A11328" t="s">
        <v>2286</v>
      </c>
      <c r="B11328" s="1" t="s">
        <v>2374</v>
      </c>
      <c r="C11328" s="291" t="s">
        <v>2377</v>
      </c>
      <c r="D11328" s="1">
        <v>0</v>
      </c>
      <c r="E11328" s="1">
        <v>25.3</v>
      </c>
    </row>
    <row r="11329" spans="1:5" x14ac:dyDescent="0.25">
      <c r="A11329" t="s">
        <v>2286</v>
      </c>
      <c r="B11329" s="1" t="s">
        <v>2374</v>
      </c>
      <c r="C11329" s="291" t="s">
        <v>2377</v>
      </c>
      <c r="D11329" s="1">
        <v>2</v>
      </c>
      <c r="E11329" s="1">
        <v>34.799999999999997</v>
      </c>
    </row>
    <row r="11330" spans="1:5" x14ac:dyDescent="0.25">
      <c r="A11330" t="s">
        <v>2286</v>
      </c>
      <c r="B11330" s="1" t="s">
        <v>2374</v>
      </c>
      <c r="C11330" s="291" t="s">
        <v>2377</v>
      </c>
      <c r="D11330" s="1">
        <v>3</v>
      </c>
      <c r="E11330" s="1">
        <v>30.14</v>
      </c>
    </row>
    <row r="11331" spans="1:5" x14ac:dyDescent="0.25">
      <c r="A11331" t="s">
        <v>2286</v>
      </c>
      <c r="B11331" s="1" t="s">
        <v>2374</v>
      </c>
      <c r="C11331" s="291" t="s">
        <v>2377</v>
      </c>
      <c r="D11331" s="1">
        <v>4</v>
      </c>
      <c r="E11331" s="1">
        <v>25.48</v>
      </c>
    </row>
    <row r="11332" spans="1:5" x14ac:dyDescent="0.25">
      <c r="A11332" t="s">
        <v>2286</v>
      </c>
      <c r="B11332" s="1" t="s">
        <v>2374</v>
      </c>
      <c r="C11332" s="291" t="s">
        <v>2377</v>
      </c>
      <c r="D11332" s="1">
        <v>5</v>
      </c>
      <c r="E11332" s="1">
        <v>20.82</v>
      </c>
    </row>
    <row r="11333" spans="1:5" x14ac:dyDescent="0.25">
      <c r="A11333" t="s">
        <v>2286</v>
      </c>
      <c r="B11333" s="1" t="s">
        <v>2374</v>
      </c>
      <c r="C11333" s="291" t="s">
        <v>2377</v>
      </c>
      <c r="D11333" s="1">
        <v>6</v>
      </c>
      <c r="E11333" s="1">
        <v>16.399999999999999</v>
      </c>
    </row>
    <row r="11334" spans="1:5" x14ac:dyDescent="0.25">
      <c r="A11334" t="s">
        <v>2286</v>
      </c>
      <c r="B11334" s="1" t="s">
        <v>2374</v>
      </c>
      <c r="C11334" s="291" t="s">
        <v>2377</v>
      </c>
      <c r="D11334" s="1">
        <v>7</v>
      </c>
      <c r="E11334" s="1">
        <v>16.399999999999999</v>
      </c>
    </row>
    <row r="11335" spans="1:5" x14ac:dyDescent="0.25">
      <c r="A11335" t="s">
        <v>2286</v>
      </c>
      <c r="B11335" s="1" t="s">
        <v>2374</v>
      </c>
      <c r="C11335" s="291" t="s">
        <v>2377</v>
      </c>
      <c r="D11335" s="1">
        <v>8</v>
      </c>
      <c r="E11335" s="1">
        <v>16.399999999999999</v>
      </c>
    </row>
    <row r="11336" spans="1:5" x14ac:dyDescent="0.25">
      <c r="A11336" t="s">
        <v>2286</v>
      </c>
      <c r="B11336" s="1" t="s">
        <v>2374</v>
      </c>
      <c r="C11336" s="291" t="s">
        <v>2377</v>
      </c>
      <c r="D11336" s="1">
        <v>9</v>
      </c>
      <c r="E11336" s="1">
        <v>16.399999999999999</v>
      </c>
    </row>
    <row r="11337" spans="1:5" x14ac:dyDescent="0.25">
      <c r="A11337" t="s">
        <v>2286</v>
      </c>
      <c r="B11337" s="1" t="s">
        <v>2374</v>
      </c>
      <c r="C11337" s="291" t="s">
        <v>2377</v>
      </c>
      <c r="D11337" s="1">
        <v>10</v>
      </c>
      <c r="E11337" s="1">
        <v>16.399999999999999</v>
      </c>
    </row>
    <row r="11338" spans="1:5" x14ac:dyDescent="0.25">
      <c r="A11338" t="s">
        <v>2286</v>
      </c>
      <c r="B11338" s="1" t="s">
        <v>2374</v>
      </c>
      <c r="C11338" s="291" t="s">
        <v>2377</v>
      </c>
      <c r="D11338" s="1">
        <v>11</v>
      </c>
      <c r="E11338" s="1">
        <v>16.399999999999999</v>
      </c>
    </row>
    <row r="11339" spans="1:5" x14ac:dyDescent="0.25">
      <c r="A11339" t="s">
        <v>2286</v>
      </c>
      <c r="B11339" s="1" t="s">
        <v>2374</v>
      </c>
      <c r="C11339" s="291" t="s">
        <v>2377</v>
      </c>
      <c r="D11339" s="1">
        <v>12</v>
      </c>
      <c r="E11339" s="1">
        <v>16.399999999999999</v>
      </c>
    </row>
    <row r="11340" spans="1:5" x14ac:dyDescent="0.25">
      <c r="A11340" t="s">
        <v>2286</v>
      </c>
      <c r="B11340" s="1" t="s">
        <v>2371</v>
      </c>
      <c r="C11340" s="291" t="s">
        <v>2378</v>
      </c>
      <c r="D11340" s="1">
        <v>0</v>
      </c>
      <c r="E11340" s="1">
        <v>39.9</v>
      </c>
    </row>
    <row r="11341" spans="1:5" x14ac:dyDescent="0.25">
      <c r="A11341" t="s">
        <v>2286</v>
      </c>
      <c r="B11341" s="1" t="s">
        <v>2371</v>
      </c>
      <c r="C11341" s="291" t="s">
        <v>2378</v>
      </c>
      <c r="D11341" s="1">
        <v>2</v>
      </c>
      <c r="E11341" s="1">
        <v>55</v>
      </c>
    </row>
    <row r="11342" spans="1:5" x14ac:dyDescent="0.25">
      <c r="A11342" t="s">
        <v>2286</v>
      </c>
      <c r="B11342" s="1" t="s">
        <v>2371</v>
      </c>
      <c r="C11342" s="291" t="s">
        <v>2378</v>
      </c>
      <c r="D11342" s="1">
        <v>3</v>
      </c>
      <c r="E11342" s="1">
        <v>53.2</v>
      </c>
    </row>
    <row r="11343" spans="1:5" x14ac:dyDescent="0.25">
      <c r="A11343" t="s">
        <v>2286</v>
      </c>
      <c r="B11343" s="1" t="s">
        <v>2371</v>
      </c>
      <c r="C11343" s="291" t="s">
        <v>2378</v>
      </c>
      <c r="D11343" s="1">
        <v>4</v>
      </c>
      <c r="E11343" s="1">
        <v>51.41</v>
      </c>
    </row>
    <row r="11344" spans="1:5" x14ac:dyDescent="0.25">
      <c r="A11344" t="s">
        <v>2286</v>
      </c>
      <c r="B11344" s="1" t="s">
        <v>2371</v>
      </c>
      <c r="C11344" s="291" t="s">
        <v>2378</v>
      </c>
      <c r="D11344" s="1">
        <v>5</v>
      </c>
      <c r="E11344" s="1">
        <v>46.89</v>
      </c>
    </row>
    <row r="11345" spans="1:5" x14ac:dyDescent="0.25">
      <c r="A11345" t="s">
        <v>2286</v>
      </c>
      <c r="B11345" s="1" t="s">
        <v>2371</v>
      </c>
      <c r="C11345" s="291" t="s">
        <v>2378</v>
      </c>
      <c r="D11345" s="1">
        <v>6</v>
      </c>
      <c r="E11345" s="1">
        <v>46.89</v>
      </c>
    </row>
    <row r="11346" spans="1:5" x14ac:dyDescent="0.25">
      <c r="A11346" t="s">
        <v>2286</v>
      </c>
      <c r="B11346" s="1" t="s">
        <v>2371</v>
      </c>
      <c r="C11346" s="291" t="s">
        <v>2378</v>
      </c>
      <c r="D11346" s="1">
        <v>7</v>
      </c>
      <c r="E11346" s="1">
        <v>46.89</v>
      </c>
    </row>
    <row r="11347" spans="1:5" x14ac:dyDescent="0.25">
      <c r="A11347" t="s">
        <v>2286</v>
      </c>
      <c r="B11347" s="1" t="s">
        <v>2371</v>
      </c>
      <c r="C11347" s="291" t="s">
        <v>2378</v>
      </c>
      <c r="D11347" s="1">
        <v>8</v>
      </c>
      <c r="E11347" s="1">
        <v>46.89</v>
      </c>
    </row>
    <row r="11348" spans="1:5" x14ac:dyDescent="0.25">
      <c r="A11348" t="s">
        <v>2286</v>
      </c>
      <c r="B11348" s="1" t="s">
        <v>2371</v>
      </c>
      <c r="C11348" s="291" t="s">
        <v>2378</v>
      </c>
      <c r="D11348" s="1">
        <v>9</v>
      </c>
      <c r="E11348" s="1">
        <v>46.89</v>
      </c>
    </row>
    <row r="11349" spans="1:5" x14ac:dyDescent="0.25">
      <c r="A11349" t="s">
        <v>2286</v>
      </c>
      <c r="B11349" s="1" t="s">
        <v>2371</v>
      </c>
      <c r="C11349" s="291" t="s">
        <v>2378</v>
      </c>
      <c r="D11349" s="1">
        <v>10</v>
      </c>
      <c r="E11349" s="1">
        <v>46.89</v>
      </c>
    </row>
    <row r="11350" spans="1:5" x14ac:dyDescent="0.25">
      <c r="A11350" t="s">
        <v>2286</v>
      </c>
      <c r="B11350" s="1" t="s">
        <v>2371</v>
      </c>
      <c r="C11350" s="291" t="s">
        <v>2378</v>
      </c>
      <c r="D11350" s="1">
        <v>11</v>
      </c>
      <c r="E11350" s="1">
        <v>38.71</v>
      </c>
    </row>
    <row r="11351" spans="1:5" x14ac:dyDescent="0.25">
      <c r="A11351" t="s">
        <v>2286</v>
      </c>
      <c r="B11351" s="1" t="s">
        <v>2371</v>
      </c>
      <c r="C11351" s="291" t="s">
        <v>2378</v>
      </c>
      <c r="D11351" s="1">
        <v>12</v>
      </c>
      <c r="E11351" s="1">
        <v>38.71</v>
      </c>
    </row>
    <row r="11352" spans="1:5" x14ac:dyDescent="0.25">
      <c r="A11352" t="s">
        <v>2286</v>
      </c>
      <c r="B11352" s="1" t="s">
        <v>2371</v>
      </c>
      <c r="C11352" s="291" t="s">
        <v>2378</v>
      </c>
      <c r="D11352" s="1">
        <v>13</v>
      </c>
      <c r="E11352" s="1">
        <v>38.71</v>
      </c>
    </row>
    <row r="11353" spans="1:5" x14ac:dyDescent="0.25">
      <c r="A11353" t="s">
        <v>2286</v>
      </c>
      <c r="B11353" s="1" t="s">
        <v>2374</v>
      </c>
      <c r="C11353" s="291" t="s">
        <v>2378</v>
      </c>
      <c r="D11353" s="1">
        <v>0</v>
      </c>
      <c r="E11353" s="1">
        <v>39.9</v>
      </c>
    </row>
    <row r="11354" spans="1:5" x14ac:dyDescent="0.25">
      <c r="A11354" t="s">
        <v>2286</v>
      </c>
      <c r="B11354" s="1" t="s">
        <v>2374</v>
      </c>
      <c r="C11354" s="291" t="s">
        <v>2378</v>
      </c>
      <c r="D11354" s="1">
        <v>2</v>
      </c>
      <c r="E11354" s="1">
        <v>55.08</v>
      </c>
    </row>
    <row r="11355" spans="1:5" x14ac:dyDescent="0.25">
      <c r="A11355" t="s">
        <v>2286</v>
      </c>
      <c r="B11355" s="1" t="s">
        <v>2374</v>
      </c>
      <c r="C11355" s="291" t="s">
        <v>2378</v>
      </c>
      <c r="D11355" s="1">
        <v>3</v>
      </c>
      <c r="E11355" s="1">
        <v>49.02</v>
      </c>
    </row>
    <row r="11356" spans="1:5" x14ac:dyDescent="0.25">
      <c r="A11356" t="s">
        <v>2286</v>
      </c>
      <c r="B11356" s="1" t="s">
        <v>2374</v>
      </c>
      <c r="C11356" s="291" t="s">
        <v>2378</v>
      </c>
      <c r="D11356" s="1">
        <v>4</v>
      </c>
      <c r="E11356" s="1">
        <v>42.97</v>
      </c>
    </row>
    <row r="11357" spans="1:5" x14ac:dyDescent="0.25">
      <c r="A11357" t="s">
        <v>2286</v>
      </c>
      <c r="B11357" s="1" t="s">
        <v>2374</v>
      </c>
      <c r="C11357" s="291" t="s">
        <v>2378</v>
      </c>
      <c r="D11357" s="1">
        <v>5</v>
      </c>
      <c r="E11357" s="1">
        <v>36.92</v>
      </c>
    </row>
    <row r="11358" spans="1:5" x14ac:dyDescent="0.25">
      <c r="A11358" t="s">
        <v>2286</v>
      </c>
      <c r="B11358" s="1" t="s">
        <v>2374</v>
      </c>
      <c r="C11358" s="291" t="s">
        <v>2378</v>
      </c>
      <c r="D11358" s="1">
        <v>6</v>
      </c>
      <c r="E11358" s="1">
        <v>31.95</v>
      </c>
    </row>
    <row r="11359" spans="1:5" x14ac:dyDescent="0.25">
      <c r="A11359" t="s">
        <v>2286</v>
      </c>
      <c r="B11359" s="1" t="s">
        <v>2374</v>
      </c>
      <c r="C11359" s="291" t="s">
        <v>2378</v>
      </c>
      <c r="D11359" s="1">
        <v>7</v>
      </c>
      <c r="E11359" s="1">
        <v>31.95</v>
      </c>
    </row>
    <row r="11360" spans="1:5" x14ac:dyDescent="0.25">
      <c r="A11360" t="s">
        <v>2286</v>
      </c>
      <c r="B11360" s="1" t="s">
        <v>2374</v>
      </c>
      <c r="C11360" s="291" t="s">
        <v>2378</v>
      </c>
      <c r="D11360" s="1">
        <v>8</v>
      </c>
      <c r="E11360" s="1">
        <v>31.95</v>
      </c>
    </row>
    <row r="11361" spans="1:5" x14ac:dyDescent="0.25">
      <c r="A11361" t="s">
        <v>2286</v>
      </c>
      <c r="B11361" s="1" t="s">
        <v>2374</v>
      </c>
      <c r="C11361" s="291" t="s">
        <v>2378</v>
      </c>
      <c r="D11361" s="1">
        <v>9</v>
      </c>
      <c r="E11361" s="1">
        <v>31.95</v>
      </c>
    </row>
    <row r="11362" spans="1:5" x14ac:dyDescent="0.25">
      <c r="A11362" t="s">
        <v>2286</v>
      </c>
      <c r="B11362" s="1" t="s">
        <v>2374</v>
      </c>
      <c r="C11362" s="291" t="s">
        <v>2378</v>
      </c>
      <c r="D11362" s="1">
        <v>10</v>
      </c>
      <c r="E11362" s="1">
        <v>31.95</v>
      </c>
    </row>
    <row r="11363" spans="1:5" x14ac:dyDescent="0.25">
      <c r="A11363" t="s">
        <v>2286</v>
      </c>
      <c r="B11363" s="1" t="s">
        <v>2374</v>
      </c>
      <c r="C11363" s="291" t="s">
        <v>2378</v>
      </c>
      <c r="D11363" s="1">
        <v>11</v>
      </c>
      <c r="E11363" s="1">
        <v>31.95</v>
      </c>
    </row>
    <row r="11364" spans="1:5" x14ac:dyDescent="0.25">
      <c r="A11364" t="s">
        <v>2286</v>
      </c>
      <c r="B11364" s="1" t="s">
        <v>2374</v>
      </c>
      <c r="C11364" s="291" t="s">
        <v>2378</v>
      </c>
      <c r="D11364" s="1">
        <v>12</v>
      </c>
      <c r="E11364" s="1">
        <v>31.95</v>
      </c>
    </row>
    <row r="11365" spans="1:5" x14ac:dyDescent="0.25">
      <c r="A11365" t="s">
        <v>2286</v>
      </c>
      <c r="B11365" s="1" t="s">
        <v>2374</v>
      </c>
      <c r="C11365" s="291" t="s">
        <v>2378</v>
      </c>
      <c r="D11365" s="1">
        <v>13</v>
      </c>
      <c r="E11365" s="1">
        <v>31.95</v>
      </c>
    </row>
    <row r="11366" spans="1:5" x14ac:dyDescent="0.25">
      <c r="A11366" t="s">
        <v>2286</v>
      </c>
      <c r="B11366" s="1" t="s">
        <v>2371</v>
      </c>
      <c r="C11366" s="291" t="s">
        <v>2379</v>
      </c>
      <c r="D11366" s="1">
        <v>0</v>
      </c>
      <c r="E11366" s="1">
        <v>39.9</v>
      </c>
    </row>
    <row r="11367" spans="1:5" x14ac:dyDescent="0.25">
      <c r="A11367" t="s">
        <v>2286</v>
      </c>
      <c r="B11367" s="1" t="s">
        <v>2371</v>
      </c>
      <c r="C11367" s="291" t="s">
        <v>2379</v>
      </c>
      <c r="D11367" s="1">
        <v>2</v>
      </c>
      <c r="E11367" s="1">
        <v>52.38</v>
      </c>
    </row>
    <row r="11368" spans="1:5" x14ac:dyDescent="0.25">
      <c r="A11368" t="s">
        <v>2286</v>
      </c>
      <c r="B11368" s="1" t="s">
        <v>2371</v>
      </c>
      <c r="C11368" s="291" t="s">
        <v>2379</v>
      </c>
      <c r="D11368" s="1">
        <v>3</v>
      </c>
      <c r="E11368" s="1">
        <v>50.53</v>
      </c>
    </row>
    <row r="11369" spans="1:5" x14ac:dyDescent="0.25">
      <c r="A11369" t="s">
        <v>2286</v>
      </c>
      <c r="B11369" s="1" t="s">
        <v>2371</v>
      </c>
      <c r="C11369" s="291" t="s">
        <v>2379</v>
      </c>
      <c r="D11369" s="1">
        <v>4</v>
      </c>
      <c r="E11369" s="1">
        <v>48.68</v>
      </c>
    </row>
    <row r="11370" spans="1:5" x14ac:dyDescent="0.25">
      <c r="A11370" t="s">
        <v>2286</v>
      </c>
      <c r="B11370" s="1" t="s">
        <v>2371</v>
      </c>
      <c r="C11370" s="291" t="s">
        <v>2379</v>
      </c>
      <c r="D11370" s="1">
        <v>5</v>
      </c>
      <c r="E11370" s="1">
        <v>46.82</v>
      </c>
    </row>
    <row r="11371" spans="1:5" x14ac:dyDescent="0.25">
      <c r="A11371" t="s">
        <v>2286</v>
      </c>
      <c r="B11371" s="1" t="s">
        <v>2371</v>
      </c>
      <c r="C11371" s="291" t="s">
        <v>2379</v>
      </c>
      <c r="D11371" s="1">
        <v>6</v>
      </c>
      <c r="E11371" s="1">
        <v>44.97</v>
      </c>
    </row>
    <row r="11372" spans="1:5" x14ac:dyDescent="0.25">
      <c r="A11372" t="s">
        <v>2286</v>
      </c>
      <c r="B11372" s="1" t="s">
        <v>2371</v>
      </c>
      <c r="C11372" s="291" t="s">
        <v>2379</v>
      </c>
      <c r="D11372" s="1">
        <v>7</v>
      </c>
      <c r="E11372" s="1">
        <v>39.81</v>
      </c>
    </row>
    <row r="11373" spans="1:5" x14ac:dyDescent="0.25">
      <c r="A11373" t="s">
        <v>2286</v>
      </c>
      <c r="B11373" s="1" t="s">
        <v>2371</v>
      </c>
      <c r="C11373" s="291" t="s">
        <v>2379</v>
      </c>
      <c r="D11373" s="1">
        <v>8</v>
      </c>
      <c r="E11373" s="1">
        <v>34.64</v>
      </c>
    </row>
    <row r="11374" spans="1:5" x14ac:dyDescent="0.25">
      <c r="A11374" t="s">
        <v>2286</v>
      </c>
      <c r="B11374" s="1" t="s">
        <v>2371</v>
      </c>
      <c r="C11374" s="291" t="s">
        <v>2379</v>
      </c>
      <c r="D11374" s="1">
        <v>9</v>
      </c>
      <c r="E11374" s="1">
        <v>30.01</v>
      </c>
    </row>
    <row r="11375" spans="1:5" x14ac:dyDescent="0.25">
      <c r="A11375" t="s">
        <v>2286</v>
      </c>
      <c r="B11375" s="1" t="s">
        <v>2371</v>
      </c>
      <c r="C11375" s="291" t="s">
        <v>2379</v>
      </c>
      <c r="D11375" s="1">
        <v>10</v>
      </c>
      <c r="E11375" s="1">
        <v>30.01</v>
      </c>
    </row>
    <row r="11376" spans="1:5" x14ac:dyDescent="0.25">
      <c r="A11376" t="s">
        <v>2286</v>
      </c>
      <c r="B11376" s="1" t="s">
        <v>2371</v>
      </c>
      <c r="C11376" s="291" t="s">
        <v>2379</v>
      </c>
      <c r="D11376" s="1">
        <v>11</v>
      </c>
      <c r="E11376" s="1">
        <v>30.01</v>
      </c>
    </row>
    <row r="11377" spans="1:5" x14ac:dyDescent="0.25">
      <c r="A11377" t="s">
        <v>2286</v>
      </c>
      <c r="B11377" s="1" t="s">
        <v>2371</v>
      </c>
      <c r="C11377" s="291" t="s">
        <v>2379</v>
      </c>
      <c r="D11377" s="1">
        <v>12</v>
      </c>
      <c r="E11377" s="1">
        <v>30.01</v>
      </c>
    </row>
    <row r="11378" spans="1:5" x14ac:dyDescent="0.25">
      <c r="A11378" t="s">
        <v>2286</v>
      </c>
      <c r="B11378" s="1" t="s">
        <v>2371</v>
      </c>
      <c r="C11378" s="291" t="s">
        <v>2379</v>
      </c>
      <c r="D11378" s="1">
        <v>13</v>
      </c>
      <c r="E11378" s="1">
        <v>30.01</v>
      </c>
    </row>
    <row r="11379" spans="1:5" x14ac:dyDescent="0.25">
      <c r="A11379" t="s">
        <v>2286</v>
      </c>
      <c r="B11379" s="1" t="s">
        <v>2374</v>
      </c>
      <c r="C11379" s="291" t="s">
        <v>2379</v>
      </c>
      <c r="D11379" s="1">
        <v>0</v>
      </c>
      <c r="E11379" s="1">
        <v>39</v>
      </c>
    </row>
    <row r="11380" spans="1:5" x14ac:dyDescent="0.25">
      <c r="A11380" t="s">
        <v>2286</v>
      </c>
      <c r="B11380" s="1" t="s">
        <v>2374</v>
      </c>
      <c r="C11380" s="291" t="s">
        <v>2379</v>
      </c>
      <c r="D11380" s="1">
        <v>2</v>
      </c>
      <c r="E11380" s="1">
        <v>59.16</v>
      </c>
    </row>
    <row r="11381" spans="1:5" x14ac:dyDescent="0.25">
      <c r="A11381" t="s">
        <v>2286</v>
      </c>
      <c r="B11381" s="1" t="s">
        <v>2374</v>
      </c>
      <c r="C11381" s="291" t="s">
        <v>2379</v>
      </c>
      <c r="D11381" s="1">
        <v>3</v>
      </c>
      <c r="E11381" s="1">
        <v>53.02</v>
      </c>
    </row>
    <row r="11382" spans="1:5" x14ac:dyDescent="0.25">
      <c r="A11382" t="s">
        <v>2286</v>
      </c>
      <c r="B11382" s="1" t="s">
        <v>2374</v>
      </c>
      <c r="C11382" s="291" t="s">
        <v>2379</v>
      </c>
      <c r="D11382" s="1">
        <v>4</v>
      </c>
      <c r="E11382" s="1">
        <v>46.89</v>
      </c>
    </row>
    <row r="11383" spans="1:5" x14ac:dyDescent="0.25">
      <c r="A11383" t="s">
        <v>2286</v>
      </c>
      <c r="B11383" s="1" t="s">
        <v>2374</v>
      </c>
      <c r="C11383" s="291" t="s">
        <v>2379</v>
      </c>
      <c r="D11383" s="1">
        <v>5</v>
      </c>
      <c r="E11383" s="1">
        <v>40.75</v>
      </c>
    </row>
    <row r="11384" spans="1:5" x14ac:dyDescent="0.25">
      <c r="A11384" t="s">
        <v>2286</v>
      </c>
      <c r="B11384" s="1" t="s">
        <v>2374</v>
      </c>
      <c r="C11384" s="291" t="s">
        <v>2379</v>
      </c>
      <c r="D11384" s="1">
        <v>6</v>
      </c>
      <c r="E11384" s="1">
        <v>34.61</v>
      </c>
    </row>
    <row r="11385" spans="1:5" x14ac:dyDescent="0.25">
      <c r="A11385" t="s">
        <v>2286</v>
      </c>
      <c r="B11385" s="1" t="s">
        <v>2374</v>
      </c>
      <c r="C11385" s="291" t="s">
        <v>2379</v>
      </c>
      <c r="D11385" s="1">
        <v>7</v>
      </c>
      <c r="E11385" s="1">
        <v>32.450000000000003</v>
      </c>
    </row>
    <row r="11386" spans="1:5" x14ac:dyDescent="0.25">
      <c r="A11386" t="s">
        <v>2286</v>
      </c>
      <c r="B11386" s="1" t="s">
        <v>2374</v>
      </c>
      <c r="C11386" s="291" t="s">
        <v>2379</v>
      </c>
      <c r="D11386" s="1">
        <v>8</v>
      </c>
      <c r="E11386" s="1">
        <v>29.46</v>
      </c>
    </row>
    <row r="11387" spans="1:5" x14ac:dyDescent="0.25">
      <c r="A11387" t="s">
        <v>2286</v>
      </c>
      <c r="B11387" s="1" t="s">
        <v>2374</v>
      </c>
      <c r="C11387" s="291" t="s">
        <v>2379</v>
      </c>
      <c r="D11387" s="1">
        <v>9</v>
      </c>
      <c r="E11387" s="1">
        <v>29.46</v>
      </c>
    </row>
    <row r="11388" spans="1:5" x14ac:dyDescent="0.25">
      <c r="A11388" t="s">
        <v>2286</v>
      </c>
      <c r="B11388" s="1" t="s">
        <v>2374</v>
      </c>
      <c r="C11388" s="291" t="s">
        <v>2379</v>
      </c>
      <c r="D11388" s="1">
        <v>10</v>
      </c>
      <c r="E11388" s="1">
        <v>29.46</v>
      </c>
    </row>
    <row r="11389" spans="1:5" x14ac:dyDescent="0.25">
      <c r="A11389" t="s">
        <v>2286</v>
      </c>
      <c r="B11389" s="1" t="s">
        <v>2374</v>
      </c>
      <c r="C11389" s="291" t="s">
        <v>2379</v>
      </c>
      <c r="D11389" s="1">
        <v>11</v>
      </c>
      <c r="E11389" s="1">
        <v>29.46</v>
      </c>
    </row>
    <row r="11390" spans="1:5" x14ac:dyDescent="0.25">
      <c r="A11390" t="s">
        <v>2286</v>
      </c>
      <c r="B11390" s="1" t="s">
        <v>2374</v>
      </c>
      <c r="C11390" s="291" t="s">
        <v>2379</v>
      </c>
      <c r="D11390" s="1">
        <v>12</v>
      </c>
      <c r="E11390" s="1">
        <v>29.46</v>
      </c>
    </row>
    <row r="11391" spans="1:5" x14ac:dyDescent="0.25">
      <c r="A11391" t="s">
        <v>2286</v>
      </c>
      <c r="B11391" s="1" t="s">
        <v>2374</v>
      </c>
      <c r="C11391" s="291" t="s">
        <v>2379</v>
      </c>
      <c r="D11391" s="1">
        <v>13</v>
      </c>
      <c r="E11391" s="1">
        <v>29.46</v>
      </c>
    </row>
    <row r="11392" spans="1:5" x14ac:dyDescent="0.25">
      <c r="A11392" t="s">
        <v>2286</v>
      </c>
      <c r="B11392" s="1" t="s">
        <v>2371</v>
      </c>
      <c r="C11392" s="291" t="s">
        <v>2380</v>
      </c>
      <c r="D11392" s="1">
        <v>0</v>
      </c>
      <c r="E11392" s="1">
        <v>68.8</v>
      </c>
    </row>
    <row r="11393" spans="1:5" x14ac:dyDescent="0.25">
      <c r="A11393" t="s">
        <v>2286</v>
      </c>
      <c r="B11393" s="1" t="s">
        <v>2371</v>
      </c>
      <c r="C11393" s="291" t="s">
        <v>2380</v>
      </c>
      <c r="D11393" s="1">
        <v>2</v>
      </c>
      <c r="E11393" s="1">
        <v>102.88</v>
      </c>
    </row>
    <row r="11394" spans="1:5" x14ac:dyDescent="0.25">
      <c r="A11394" t="s">
        <v>2286</v>
      </c>
      <c r="B11394" s="1" t="s">
        <v>2371</v>
      </c>
      <c r="C11394" s="291" t="s">
        <v>2380</v>
      </c>
      <c r="D11394" s="1">
        <v>3</v>
      </c>
      <c r="E11394" s="1">
        <v>90.78</v>
      </c>
    </row>
    <row r="11395" spans="1:5" x14ac:dyDescent="0.25">
      <c r="A11395" t="s">
        <v>2286</v>
      </c>
      <c r="B11395" s="1" t="s">
        <v>2371</v>
      </c>
      <c r="C11395" s="291" t="s">
        <v>2380</v>
      </c>
      <c r="D11395" s="1">
        <v>4</v>
      </c>
      <c r="E11395" s="1">
        <v>78.680000000000007</v>
      </c>
    </row>
    <row r="11396" spans="1:5" x14ac:dyDescent="0.25">
      <c r="A11396" t="s">
        <v>2286</v>
      </c>
      <c r="B11396" s="1" t="s">
        <v>2371</v>
      </c>
      <c r="C11396" s="291" t="s">
        <v>2380</v>
      </c>
      <c r="D11396" s="1">
        <v>5</v>
      </c>
      <c r="E11396" s="1">
        <v>66.58</v>
      </c>
    </row>
    <row r="11397" spans="1:5" x14ac:dyDescent="0.25">
      <c r="A11397" t="s">
        <v>2286</v>
      </c>
      <c r="B11397" s="1" t="s">
        <v>2371</v>
      </c>
      <c r="C11397" s="291" t="s">
        <v>2380</v>
      </c>
      <c r="D11397" s="1">
        <v>6</v>
      </c>
      <c r="E11397" s="1">
        <v>54.48</v>
      </c>
    </row>
    <row r="11398" spans="1:5" x14ac:dyDescent="0.25">
      <c r="A11398" t="s">
        <v>2286</v>
      </c>
      <c r="B11398" s="1" t="s">
        <v>2371</v>
      </c>
      <c r="C11398" s="291" t="s">
        <v>2380</v>
      </c>
      <c r="D11398" s="1">
        <v>7</v>
      </c>
      <c r="E11398" s="1">
        <v>52.08</v>
      </c>
    </row>
    <row r="11399" spans="1:5" x14ac:dyDescent="0.25">
      <c r="A11399" t="s">
        <v>2286</v>
      </c>
      <c r="B11399" s="1" t="s">
        <v>2371</v>
      </c>
      <c r="C11399" s="291" t="s">
        <v>2380</v>
      </c>
      <c r="D11399" s="1">
        <v>8</v>
      </c>
      <c r="E11399" s="1">
        <v>48.3</v>
      </c>
    </row>
    <row r="11400" spans="1:5" x14ac:dyDescent="0.25">
      <c r="A11400" t="s">
        <v>2286</v>
      </c>
      <c r="B11400" s="1" t="s">
        <v>2371</v>
      </c>
      <c r="C11400" s="291" t="s">
        <v>2380</v>
      </c>
      <c r="D11400" s="1">
        <v>9</v>
      </c>
      <c r="E11400" s="1">
        <v>48.3</v>
      </c>
    </row>
    <row r="11401" spans="1:5" x14ac:dyDescent="0.25">
      <c r="A11401" t="s">
        <v>2286</v>
      </c>
      <c r="B11401" s="1" t="s">
        <v>2371</v>
      </c>
      <c r="C11401" s="291" t="s">
        <v>2380</v>
      </c>
      <c r="D11401" s="1">
        <v>10</v>
      </c>
      <c r="E11401" s="1">
        <v>48.3</v>
      </c>
    </row>
    <row r="11402" spans="1:5" x14ac:dyDescent="0.25">
      <c r="A11402" t="s">
        <v>2286</v>
      </c>
      <c r="B11402" s="1" t="s">
        <v>2371</v>
      </c>
      <c r="C11402" s="291" t="s">
        <v>2380</v>
      </c>
      <c r="D11402" s="1">
        <v>11</v>
      </c>
      <c r="E11402" s="1">
        <v>48.3</v>
      </c>
    </row>
    <row r="11403" spans="1:5" x14ac:dyDescent="0.25">
      <c r="A11403" t="s">
        <v>2286</v>
      </c>
      <c r="B11403" s="1" t="s">
        <v>2371</v>
      </c>
      <c r="C11403" s="291" t="s">
        <v>2380</v>
      </c>
      <c r="D11403" s="1">
        <v>12</v>
      </c>
      <c r="E11403" s="1">
        <v>48.3</v>
      </c>
    </row>
    <row r="11404" spans="1:5" x14ac:dyDescent="0.25">
      <c r="A11404" t="s">
        <v>2286</v>
      </c>
      <c r="B11404" s="1" t="s">
        <v>2371</v>
      </c>
      <c r="C11404" s="291" t="s">
        <v>2380</v>
      </c>
      <c r="D11404" s="1">
        <v>13</v>
      </c>
      <c r="E11404" s="1">
        <v>48.3</v>
      </c>
    </row>
    <row r="11405" spans="1:5" x14ac:dyDescent="0.25">
      <c r="A11405" t="s">
        <v>2286</v>
      </c>
      <c r="B11405" s="1" t="s">
        <v>2374</v>
      </c>
      <c r="C11405" s="291" t="s">
        <v>2380</v>
      </c>
      <c r="D11405" s="1">
        <v>0</v>
      </c>
      <c r="E11405" s="1">
        <v>68.8</v>
      </c>
    </row>
    <row r="11406" spans="1:5" x14ac:dyDescent="0.25">
      <c r="A11406" t="s">
        <v>2286</v>
      </c>
      <c r="B11406" s="1" t="s">
        <v>2374</v>
      </c>
      <c r="C11406" s="291" t="s">
        <v>2380</v>
      </c>
      <c r="D11406" s="1">
        <v>2</v>
      </c>
      <c r="E11406" s="1">
        <v>113.83</v>
      </c>
    </row>
    <row r="11407" spans="1:5" x14ac:dyDescent="0.25">
      <c r="A11407" t="s">
        <v>2286</v>
      </c>
      <c r="B11407" s="1" t="s">
        <v>2374</v>
      </c>
      <c r="C11407" s="291" t="s">
        <v>2380</v>
      </c>
      <c r="D11407" s="1">
        <v>3</v>
      </c>
      <c r="E11407" s="1">
        <v>98.52</v>
      </c>
    </row>
    <row r="11408" spans="1:5" x14ac:dyDescent="0.25">
      <c r="A11408" t="s">
        <v>2286</v>
      </c>
      <c r="B11408" s="1" t="s">
        <v>2374</v>
      </c>
      <c r="C11408" s="291" t="s">
        <v>2380</v>
      </c>
      <c r="D11408" s="1">
        <v>4</v>
      </c>
      <c r="E11408" s="1">
        <v>83.21</v>
      </c>
    </row>
    <row r="11409" spans="1:5" x14ac:dyDescent="0.25">
      <c r="A11409" t="s">
        <v>2286</v>
      </c>
      <c r="B11409" s="1" t="s">
        <v>2374</v>
      </c>
      <c r="C11409" s="291" t="s">
        <v>2380</v>
      </c>
      <c r="D11409" s="1">
        <v>5</v>
      </c>
      <c r="E11409" s="1">
        <v>67.91</v>
      </c>
    </row>
    <row r="11410" spans="1:5" x14ac:dyDescent="0.25">
      <c r="A11410" t="s">
        <v>2286</v>
      </c>
      <c r="B11410" s="1" t="s">
        <v>2374</v>
      </c>
      <c r="C11410" s="291" t="s">
        <v>2380</v>
      </c>
      <c r="D11410" s="1">
        <v>6</v>
      </c>
      <c r="E11410" s="1">
        <v>52.6</v>
      </c>
    </row>
    <row r="11411" spans="1:5" x14ac:dyDescent="0.25">
      <c r="A11411" t="s">
        <v>2286</v>
      </c>
      <c r="B11411" s="1" t="s">
        <v>2374</v>
      </c>
      <c r="C11411" s="291" t="s">
        <v>2380</v>
      </c>
      <c r="D11411" s="1">
        <v>7</v>
      </c>
      <c r="E11411" s="1">
        <v>48.4</v>
      </c>
    </row>
    <row r="11412" spans="1:5" x14ac:dyDescent="0.25">
      <c r="A11412" t="s">
        <v>2286</v>
      </c>
      <c r="B11412" s="1" t="s">
        <v>2374</v>
      </c>
      <c r="C11412" s="291" t="s">
        <v>2380</v>
      </c>
      <c r="D11412" s="1">
        <v>8</v>
      </c>
      <c r="E11412" s="1">
        <v>48.4</v>
      </c>
    </row>
    <row r="11413" spans="1:5" x14ac:dyDescent="0.25">
      <c r="A11413" t="s">
        <v>2286</v>
      </c>
      <c r="B11413" s="1" t="s">
        <v>2374</v>
      </c>
      <c r="C11413" s="291" t="s">
        <v>2380</v>
      </c>
      <c r="D11413" s="1">
        <v>9</v>
      </c>
      <c r="E11413" s="1">
        <v>48.4</v>
      </c>
    </row>
    <row r="11414" spans="1:5" x14ac:dyDescent="0.25">
      <c r="A11414" t="s">
        <v>2286</v>
      </c>
      <c r="B11414" s="1" t="s">
        <v>2374</v>
      </c>
      <c r="C11414" s="291" t="s">
        <v>2380</v>
      </c>
      <c r="D11414" s="1">
        <v>10</v>
      </c>
      <c r="E11414" s="1">
        <v>48.4</v>
      </c>
    </row>
    <row r="11415" spans="1:5" x14ac:dyDescent="0.25">
      <c r="A11415" t="s">
        <v>2286</v>
      </c>
      <c r="B11415" s="1" t="s">
        <v>2374</v>
      </c>
      <c r="C11415" s="291" t="s">
        <v>2380</v>
      </c>
      <c r="D11415" s="1">
        <v>11</v>
      </c>
      <c r="E11415" s="1">
        <v>48.4</v>
      </c>
    </row>
    <row r="11416" spans="1:5" x14ac:dyDescent="0.25">
      <c r="A11416" t="s">
        <v>2286</v>
      </c>
      <c r="B11416" s="1" t="s">
        <v>2374</v>
      </c>
      <c r="C11416" s="291" t="s">
        <v>2380</v>
      </c>
      <c r="D11416" s="1">
        <v>12</v>
      </c>
      <c r="E11416" s="1">
        <v>48.4</v>
      </c>
    </row>
    <row r="11417" spans="1:5" x14ac:dyDescent="0.25">
      <c r="A11417" t="s">
        <v>2286</v>
      </c>
      <c r="B11417" s="1" t="s">
        <v>2374</v>
      </c>
      <c r="C11417" s="291" t="s">
        <v>2380</v>
      </c>
      <c r="D11417" s="1">
        <v>13</v>
      </c>
      <c r="E11417" s="1">
        <v>48.4</v>
      </c>
    </row>
    <row r="11418" spans="1:5" x14ac:dyDescent="0.25">
      <c r="A11418" t="s">
        <v>2286</v>
      </c>
      <c r="B11418" s="1" t="s">
        <v>2371</v>
      </c>
      <c r="C11418" s="291" t="s">
        <v>2381</v>
      </c>
      <c r="D11418" s="1">
        <v>0</v>
      </c>
      <c r="E11418" s="1">
        <v>68.8</v>
      </c>
    </row>
    <row r="11419" spans="1:5" x14ac:dyDescent="0.25">
      <c r="A11419" t="s">
        <v>2286</v>
      </c>
      <c r="B11419" s="1" t="s">
        <v>2371</v>
      </c>
      <c r="C11419" s="291" t="s">
        <v>2381</v>
      </c>
      <c r="D11419" s="1">
        <v>2</v>
      </c>
      <c r="E11419" s="1">
        <v>76.23</v>
      </c>
    </row>
    <row r="11420" spans="1:5" x14ac:dyDescent="0.25">
      <c r="A11420" t="s">
        <v>2286</v>
      </c>
      <c r="B11420" s="1" t="s">
        <v>2371</v>
      </c>
      <c r="C11420" s="291" t="s">
        <v>2381</v>
      </c>
      <c r="D11420" s="1">
        <v>3</v>
      </c>
      <c r="E11420" s="1">
        <v>68.34</v>
      </c>
    </row>
    <row r="11421" spans="1:5" x14ac:dyDescent="0.25">
      <c r="A11421" t="s">
        <v>2286</v>
      </c>
      <c r="B11421" s="1" t="s">
        <v>2371</v>
      </c>
      <c r="C11421" s="291" t="s">
        <v>2381</v>
      </c>
      <c r="D11421" s="1">
        <v>4</v>
      </c>
      <c r="E11421" s="1">
        <v>60.46</v>
      </c>
    </row>
    <row r="11422" spans="1:5" x14ac:dyDescent="0.25">
      <c r="A11422" t="s">
        <v>2286</v>
      </c>
      <c r="B11422" s="1" t="s">
        <v>2371</v>
      </c>
      <c r="C11422" s="291" t="s">
        <v>2381</v>
      </c>
      <c r="D11422" s="1">
        <v>5</v>
      </c>
      <c r="E11422" s="1">
        <v>52.58</v>
      </c>
    </row>
    <row r="11423" spans="1:5" x14ac:dyDescent="0.25">
      <c r="A11423" t="s">
        <v>2286</v>
      </c>
      <c r="B11423" s="1" t="s">
        <v>2371</v>
      </c>
      <c r="C11423" s="291" t="s">
        <v>2381</v>
      </c>
      <c r="D11423" s="1">
        <v>6</v>
      </c>
      <c r="E11423" s="1">
        <v>44.97</v>
      </c>
    </row>
    <row r="11424" spans="1:5" x14ac:dyDescent="0.25">
      <c r="A11424" t="s">
        <v>2286</v>
      </c>
      <c r="B11424" s="1" t="s">
        <v>2371</v>
      </c>
      <c r="C11424" s="291" t="s">
        <v>2381</v>
      </c>
      <c r="D11424" s="1">
        <v>7</v>
      </c>
      <c r="E11424" s="1">
        <v>44.97</v>
      </c>
    </row>
    <row r="11425" spans="1:5" x14ac:dyDescent="0.25">
      <c r="A11425" t="s">
        <v>2286</v>
      </c>
      <c r="B11425" s="1" t="s">
        <v>2371</v>
      </c>
      <c r="C11425" s="291" t="s">
        <v>2381</v>
      </c>
      <c r="D11425" s="1">
        <v>8</v>
      </c>
      <c r="E11425" s="1">
        <v>44.97</v>
      </c>
    </row>
    <row r="11426" spans="1:5" x14ac:dyDescent="0.25">
      <c r="A11426" t="s">
        <v>2286</v>
      </c>
      <c r="B11426" s="1" t="s">
        <v>2371</v>
      </c>
      <c r="C11426" s="291" t="s">
        <v>2381</v>
      </c>
      <c r="D11426" s="1">
        <v>9</v>
      </c>
      <c r="E11426" s="1">
        <v>44.97</v>
      </c>
    </row>
    <row r="11427" spans="1:5" x14ac:dyDescent="0.25">
      <c r="A11427" t="s">
        <v>2286</v>
      </c>
      <c r="B11427" s="1" t="s">
        <v>2371</v>
      </c>
      <c r="C11427" s="291" t="s">
        <v>2381</v>
      </c>
      <c r="D11427" s="1">
        <v>10</v>
      </c>
      <c r="E11427" s="1">
        <v>44.97</v>
      </c>
    </row>
    <row r="11428" spans="1:5" x14ac:dyDescent="0.25">
      <c r="A11428" t="s">
        <v>2286</v>
      </c>
      <c r="B11428" s="1" t="s">
        <v>2371</v>
      </c>
      <c r="C11428" s="291" t="s">
        <v>2381</v>
      </c>
      <c r="D11428" s="1">
        <v>11</v>
      </c>
      <c r="E11428" s="1">
        <v>44.97</v>
      </c>
    </row>
    <row r="11429" spans="1:5" x14ac:dyDescent="0.25">
      <c r="A11429" t="s">
        <v>2286</v>
      </c>
      <c r="B11429" s="1" t="s">
        <v>2371</v>
      </c>
      <c r="C11429" s="291" t="s">
        <v>2381</v>
      </c>
      <c r="D11429" s="1">
        <v>12</v>
      </c>
      <c r="E11429" s="1">
        <v>44.97</v>
      </c>
    </row>
    <row r="11430" spans="1:5" x14ac:dyDescent="0.25">
      <c r="A11430" t="s">
        <v>2286</v>
      </c>
      <c r="B11430" s="1" t="s">
        <v>2371</v>
      </c>
      <c r="C11430" s="291" t="s">
        <v>2381</v>
      </c>
      <c r="D11430" s="1">
        <v>13</v>
      </c>
      <c r="E11430" s="1">
        <v>44.97</v>
      </c>
    </row>
    <row r="11431" spans="1:5" x14ac:dyDescent="0.25">
      <c r="A11431" t="s">
        <v>2286</v>
      </c>
      <c r="B11431" s="1" t="s">
        <v>2374</v>
      </c>
      <c r="C11431" s="291" t="s">
        <v>2381</v>
      </c>
      <c r="D11431" s="1">
        <v>0</v>
      </c>
      <c r="E11431" s="1">
        <v>68.8</v>
      </c>
    </row>
    <row r="11432" spans="1:5" x14ac:dyDescent="0.25">
      <c r="A11432" t="s">
        <v>2286</v>
      </c>
      <c r="B11432" s="1" t="s">
        <v>2374</v>
      </c>
      <c r="C11432" s="291" t="s">
        <v>2381</v>
      </c>
      <c r="D11432" s="1">
        <v>2</v>
      </c>
      <c r="E11432" s="1">
        <v>79.22</v>
      </c>
    </row>
    <row r="11433" spans="1:5" x14ac:dyDescent="0.25">
      <c r="A11433" t="s">
        <v>2286</v>
      </c>
      <c r="B11433" s="1" t="s">
        <v>2374</v>
      </c>
      <c r="C11433" s="291" t="s">
        <v>2381</v>
      </c>
      <c r="D11433" s="1">
        <v>3</v>
      </c>
      <c r="E11433" s="1">
        <v>72.39</v>
      </c>
    </row>
    <row r="11434" spans="1:5" x14ac:dyDescent="0.25">
      <c r="A11434" t="s">
        <v>2286</v>
      </c>
      <c r="B11434" s="1" t="s">
        <v>2374</v>
      </c>
      <c r="C11434" s="291" t="s">
        <v>2381</v>
      </c>
      <c r="D11434" s="1">
        <v>4</v>
      </c>
      <c r="E11434" s="1">
        <v>65.55</v>
      </c>
    </row>
    <row r="11435" spans="1:5" x14ac:dyDescent="0.25">
      <c r="A11435" t="s">
        <v>2286</v>
      </c>
      <c r="B11435" s="1" t="s">
        <v>2374</v>
      </c>
      <c r="C11435" s="291" t="s">
        <v>2381</v>
      </c>
      <c r="D11435" s="1">
        <v>5</v>
      </c>
      <c r="E11435" s="1">
        <v>58.72</v>
      </c>
    </row>
    <row r="11436" spans="1:5" x14ac:dyDescent="0.25">
      <c r="A11436" t="s">
        <v>2286</v>
      </c>
      <c r="B11436" s="1" t="s">
        <v>2374</v>
      </c>
      <c r="C11436" s="291" t="s">
        <v>2381</v>
      </c>
      <c r="D11436" s="1">
        <v>6</v>
      </c>
      <c r="E11436" s="1">
        <v>51.01</v>
      </c>
    </row>
    <row r="11437" spans="1:5" x14ac:dyDescent="0.25">
      <c r="A11437" t="s">
        <v>2286</v>
      </c>
      <c r="B11437" s="1" t="s">
        <v>2374</v>
      </c>
      <c r="C11437" s="291" t="s">
        <v>2381</v>
      </c>
      <c r="D11437" s="1">
        <v>7</v>
      </c>
      <c r="E11437" s="1">
        <v>51.01</v>
      </c>
    </row>
    <row r="11438" spans="1:5" x14ac:dyDescent="0.25">
      <c r="A11438" t="s">
        <v>2286</v>
      </c>
      <c r="B11438" s="1" t="s">
        <v>2374</v>
      </c>
      <c r="C11438" s="291" t="s">
        <v>2381</v>
      </c>
      <c r="D11438" s="1">
        <v>8</v>
      </c>
      <c r="E11438" s="1">
        <v>47.45</v>
      </c>
    </row>
    <row r="11439" spans="1:5" x14ac:dyDescent="0.25">
      <c r="A11439" t="s">
        <v>2286</v>
      </c>
      <c r="B11439" s="1" t="s">
        <v>2374</v>
      </c>
      <c r="C11439" s="291" t="s">
        <v>2381</v>
      </c>
      <c r="D11439" s="1">
        <v>9</v>
      </c>
      <c r="E11439" s="1">
        <v>47.45</v>
      </c>
    </row>
    <row r="11440" spans="1:5" x14ac:dyDescent="0.25">
      <c r="A11440" t="s">
        <v>2286</v>
      </c>
      <c r="B11440" s="1" t="s">
        <v>2374</v>
      </c>
      <c r="C11440" s="291" t="s">
        <v>2381</v>
      </c>
      <c r="D11440" s="1">
        <v>10</v>
      </c>
      <c r="E11440" s="1">
        <v>47.45</v>
      </c>
    </row>
    <row r="11441" spans="1:5" x14ac:dyDescent="0.25">
      <c r="A11441" t="s">
        <v>2286</v>
      </c>
      <c r="B11441" s="1" t="s">
        <v>2374</v>
      </c>
      <c r="C11441" s="291" t="s">
        <v>2381</v>
      </c>
      <c r="D11441" s="1">
        <v>11</v>
      </c>
      <c r="E11441" s="1">
        <v>47.45</v>
      </c>
    </row>
    <row r="11442" spans="1:5" x14ac:dyDescent="0.25">
      <c r="A11442" t="s">
        <v>2286</v>
      </c>
      <c r="B11442" s="1" t="s">
        <v>2374</v>
      </c>
      <c r="C11442" s="291" t="s">
        <v>2381</v>
      </c>
      <c r="D11442" s="1">
        <v>12</v>
      </c>
      <c r="E11442" s="1">
        <v>47.45</v>
      </c>
    </row>
    <row r="11443" spans="1:5" x14ac:dyDescent="0.25">
      <c r="A11443" t="s">
        <v>2286</v>
      </c>
      <c r="B11443" s="1" t="s">
        <v>2374</v>
      </c>
      <c r="C11443" s="291" t="s">
        <v>2381</v>
      </c>
      <c r="D11443" s="1">
        <v>13</v>
      </c>
      <c r="E11443" s="1">
        <v>47.45</v>
      </c>
    </row>
    <row r="11444" spans="1:5" x14ac:dyDescent="0.25">
      <c r="A11444" t="s">
        <v>2286</v>
      </c>
      <c r="B11444" s="1" t="s">
        <v>2371</v>
      </c>
      <c r="C11444" s="291" t="s">
        <v>2382</v>
      </c>
      <c r="D11444" s="1">
        <v>0</v>
      </c>
      <c r="E11444" s="1">
        <v>68.8</v>
      </c>
    </row>
    <row r="11445" spans="1:5" x14ac:dyDescent="0.25">
      <c r="A11445" t="s">
        <v>2286</v>
      </c>
      <c r="B11445" s="1" t="s">
        <v>2371</v>
      </c>
      <c r="C11445" s="291" t="s">
        <v>2382</v>
      </c>
      <c r="D11445" s="1">
        <v>2</v>
      </c>
      <c r="E11445" s="1">
        <v>78.3</v>
      </c>
    </row>
    <row r="11446" spans="1:5" x14ac:dyDescent="0.25">
      <c r="A11446" t="s">
        <v>2286</v>
      </c>
      <c r="B11446" s="1" t="s">
        <v>2371</v>
      </c>
      <c r="C11446" s="291" t="s">
        <v>2382</v>
      </c>
      <c r="D11446" s="1">
        <v>3</v>
      </c>
      <c r="E11446" s="1">
        <v>71.290000000000006</v>
      </c>
    </row>
    <row r="11447" spans="1:5" x14ac:dyDescent="0.25">
      <c r="A11447" t="s">
        <v>2286</v>
      </c>
      <c r="B11447" s="1" t="s">
        <v>2371</v>
      </c>
      <c r="C11447" s="291" t="s">
        <v>2382</v>
      </c>
      <c r="D11447" s="1">
        <v>4</v>
      </c>
      <c r="E11447" s="1">
        <v>64.28</v>
      </c>
    </row>
    <row r="11448" spans="1:5" x14ac:dyDescent="0.25">
      <c r="A11448" t="s">
        <v>2286</v>
      </c>
      <c r="B11448" s="1" t="s">
        <v>2371</v>
      </c>
      <c r="C11448" s="291" t="s">
        <v>2382</v>
      </c>
      <c r="D11448" s="1">
        <v>5</v>
      </c>
      <c r="E11448" s="1">
        <v>57.28</v>
      </c>
    </row>
    <row r="11449" spans="1:5" x14ac:dyDescent="0.25">
      <c r="A11449" t="s">
        <v>2286</v>
      </c>
      <c r="B11449" s="1" t="s">
        <v>2371</v>
      </c>
      <c r="C11449" s="291" t="s">
        <v>2382</v>
      </c>
      <c r="D11449" s="1">
        <v>6</v>
      </c>
      <c r="E11449" s="1">
        <v>50.27</v>
      </c>
    </row>
    <row r="11450" spans="1:5" x14ac:dyDescent="0.25">
      <c r="A11450" t="s">
        <v>2286</v>
      </c>
      <c r="B11450" s="1" t="s">
        <v>2371</v>
      </c>
      <c r="C11450" s="291" t="s">
        <v>2382</v>
      </c>
      <c r="D11450" s="1">
        <v>7</v>
      </c>
      <c r="E11450" s="1">
        <v>46.38</v>
      </c>
    </row>
    <row r="11451" spans="1:5" x14ac:dyDescent="0.25">
      <c r="A11451" t="s">
        <v>2286</v>
      </c>
      <c r="B11451" s="1" t="s">
        <v>2371</v>
      </c>
      <c r="C11451" s="291" t="s">
        <v>2382</v>
      </c>
      <c r="D11451" s="1">
        <v>8</v>
      </c>
      <c r="E11451" s="1">
        <v>46.38</v>
      </c>
    </row>
    <row r="11452" spans="1:5" x14ac:dyDescent="0.25">
      <c r="A11452" t="s">
        <v>2286</v>
      </c>
      <c r="B11452" s="1" t="s">
        <v>2371</v>
      </c>
      <c r="C11452" s="291" t="s">
        <v>2382</v>
      </c>
      <c r="D11452" s="1">
        <v>9</v>
      </c>
      <c r="E11452" s="1">
        <v>46.38</v>
      </c>
    </row>
    <row r="11453" spans="1:5" x14ac:dyDescent="0.25">
      <c r="A11453" t="s">
        <v>2286</v>
      </c>
      <c r="B11453" s="1" t="s">
        <v>2371</v>
      </c>
      <c r="C11453" s="291" t="s">
        <v>2382</v>
      </c>
      <c r="D11453" s="1">
        <v>10</v>
      </c>
      <c r="E11453" s="1">
        <v>46.38</v>
      </c>
    </row>
    <row r="11454" spans="1:5" x14ac:dyDescent="0.25">
      <c r="A11454" t="s">
        <v>2286</v>
      </c>
      <c r="B11454" s="1" t="s">
        <v>2371</v>
      </c>
      <c r="C11454" s="291" t="s">
        <v>2382</v>
      </c>
      <c r="D11454" s="1">
        <v>11</v>
      </c>
      <c r="E11454" s="1">
        <v>46.38</v>
      </c>
    </row>
    <row r="11455" spans="1:5" x14ac:dyDescent="0.25">
      <c r="A11455" t="s">
        <v>2286</v>
      </c>
      <c r="B11455" s="1" t="s">
        <v>2371</v>
      </c>
      <c r="C11455" s="291" t="s">
        <v>2382</v>
      </c>
      <c r="D11455" s="1">
        <v>12</v>
      </c>
      <c r="E11455" s="1">
        <v>46.38</v>
      </c>
    </row>
    <row r="11456" spans="1:5" x14ac:dyDescent="0.25">
      <c r="A11456" t="s">
        <v>2286</v>
      </c>
      <c r="B11456" s="1" t="s">
        <v>2371</v>
      </c>
      <c r="C11456" s="291" t="s">
        <v>2382</v>
      </c>
      <c r="D11456" s="1">
        <v>13</v>
      </c>
      <c r="E11456" s="1">
        <v>46.38</v>
      </c>
    </row>
    <row r="11457" spans="1:5" x14ac:dyDescent="0.25">
      <c r="A11457" t="s">
        <v>2286</v>
      </c>
      <c r="B11457" s="1" t="s">
        <v>2374</v>
      </c>
      <c r="C11457" s="291" t="s">
        <v>2382</v>
      </c>
      <c r="D11457" s="1">
        <v>0</v>
      </c>
      <c r="E11457" s="1">
        <v>68.8</v>
      </c>
    </row>
    <row r="11458" spans="1:5" x14ac:dyDescent="0.25">
      <c r="A11458" t="s">
        <v>2286</v>
      </c>
      <c r="B11458" s="1" t="s">
        <v>2374</v>
      </c>
      <c r="C11458" s="291" t="s">
        <v>2382</v>
      </c>
      <c r="D11458" s="1">
        <v>2</v>
      </c>
      <c r="E11458" s="1">
        <v>81.900000000000006</v>
      </c>
    </row>
    <row r="11459" spans="1:5" x14ac:dyDescent="0.25">
      <c r="A11459" t="s">
        <v>2286</v>
      </c>
      <c r="B11459" s="1" t="s">
        <v>2374</v>
      </c>
      <c r="C11459" s="291" t="s">
        <v>2382</v>
      </c>
      <c r="D11459" s="1">
        <v>3</v>
      </c>
      <c r="E11459" s="1">
        <v>75.55</v>
      </c>
    </row>
    <row r="11460" spans="1:5" x14ac:dyDescent="0.25">
      <c r="A11460" t="s">
        <v>2286</v>
      </c>
      <c r="B11460" s="1" t="s">
        <v>2374</v>
      </c>
      <c r="C11460" s="291" t="s">
        <v>2382</v>
      </c>
      <c r="D11460" s="1">
        <v>4</v>
      </c>
      <c r="E11460" s="1">
        <v>69.209999999999994</v>
      </c>
    </row>
    <row r="11461" spans="1:5" x14ac:dyDescent="0.25">
      <c r="A11461" t="s">
        <v>2286</v>
      </c>
      <c r="B11461" s="1" t="s">
        <v>2374</v>
      </c>
      <c r="C11461" s="291" t="s">
        <v>2382</v>
      </c>
      <c r="D11461" s="1">
        <v>5</v>
      </c>
      <c r="E11461" s="1">
        <v>62.86</v>
      </c>
    </row>
    <row r="11462" spans="1:5" x14ac:dyDescent="0.25">
      <c r="A11462" t="s">
        <v>2286</v>
      </c>
      <c r="B11462" s="1" t="s">
        <v>2374</v>
      </c>
      <c r="C11462" s="291" t="s">
        <v>2382</v>
      </c>
      <c r="D11462" s="1">
        <v>6</v>
      </c>
      <c r="E11462" s="1">
        <v>56.52</v>
      </c>
    </row>
    <row r="11463" spans="1:5" x14ac:dyDescent="0.25">
      <c r="A11463" t="s">
        <v>2286</v>
      </c>
      <c r="B11463" s="1" t="s">
        <v>2374</v>
      </c>
      <c r="C11463" s="291" t="s">
        <v>2382</v>
      </c>
      <c r="D11463" s="1">
        <v>7</v>
      </c>
      <c r="E11463" s="1">
        <v>52.62</v>
      </c>
    </row>
    <row r="11464" spans="1:5" x14ac:dyDescent="0.25">
      <c r="A11464" t="s">
        <v>2286</v>
      </c>
      <c r="B11464" s="1" t="s">
        <v>2374</v>
      </c>
      <c r="C11464" s="291" t="s">
        <v>2382</v>
      </c>
      <c r="D11464" s="1">
        <v>8</v>
      </c>
      <c r="E11464" s="1">
        <v>48.72</v>
      </c>
    </row>
    <row r="11465" spans="1:5" x14ac:dyDescent="0.25">
      <c r="A11465" t="s">
        <v>2286</v>
      </c>
      <c r="B11465" s="1" t="s">
        <v>2374</v>
      </c>
      <c r="C11465" s="291" t="s">
        <v>2382</v>
      </c>
      <c r="D11465" s="1">
        <v>9</v>
      </c>
      <c r="E11465" s="1">
        <v>45.58</v>
      </c>
    </row>
    <row r="11466" spans="1:5" x14ac:dyDescent="0.25">
      <c r="A11466" t="s">
        <v>2286</v>
      </c>
      <c r="B11466" s="1" t="s">
        <v>2374</v>
      </c>
      <c r="C11466" s="291" t="s">
        <v>2382</v>
      </c>
      <c r="D11466" s="1">
        <v>10</v>
      </c>
      <c r="E11466" s="1">
        <v>45.58</v>
      </c>
    </row>
    <row r="11467" spans="1:5" x14ac:dyDescent="0.25">
      <c r="A11467" t="s">
        <v>2286</v>
      </c>
      <c r="B11467" s="1" t="s">
        <v>2374</v>
      </c>
      <c r="C11467" s="291" t="s">
        <v>2382</v>
      </c>
      <c r="D11467" s="1">
        <v>11</v>
      </c>
      <c r="E11467" s="1">
        <v>45.58</v>
      </c>
    </row>
    <row r="11468" spans="1:5" x14ac:dyDescent="0.25">
      <c r="A11468" t="s">
        <v>2286</v>
      </c>
      <c r="B11468" s="1" t="s">
        <v>2374</v>
      </c>
      <c r="C11468" s="291" t="s">
        <v>2382</v>
      </c>
      <c r="D11468" s="1">
        <v>12</v>
      </c>
      <c r="E11468" s="1">
        <v>45.58</v>
      </c>
    </row>
    <row r="11469" spans="1:5" x14ac:dyDescent="0.25">
      <c r="A11469" t="s">
        <v>2286</v>
      </c>
      <c r="B11469" s="1" t="s">
        <v>2374</v>
      </c>
      <c r="C11469" s="291" t="s">
        <v>2382</v>
      </c>
      <c r="D11469" s="1">
        <v>13</v>
      </c>
      <c r="E11469" s="1">
        <v>45.58</v>
      </c>
    </row>
    <row r="11470" spans="1:5" x14ac:dyDescent="0.25">
      <c r="A11470" t="s">
        <v>2286</v>
      </c>
      <c r="B11470" s="1" t="s">
        <v>2383</v>
      </c>
      <c r="C11470" s="291" t="s">
        <v>2288</v>
      </c>
      <c r="D11470" s="1">
        <v>0</v>
      </c>
      <c r="E11470" s="1">
        <v>15.9</v>
      </c>
    </row>
    <row r="11471" spans="1:5" x14ac:dyDescent="0.25">
      <c r="A11471" t="s">
        <v>2286</v>
      </c>
      <c r="B11471" s="1" t="s">
        <v>2384</v>
      </c>
      <c r="C11471" s="291" t="s">
        <v>2290</v>
      </c>
      <c r="D11471" s="1">
        <v>0</v>
      </c>
      <c r="E11471" s="1">
        <v>26</v>
      </c>
    </row>
    <row r="11472" spans="1:5" x14ac:dyDescent="0.25">
      <c r="A11472" t="s">
        <v>2286</v>
      </c>
      <c r="B11472" s="1" t="s">
        <v>2385</v>
      </c>
      <c r="C11472" s="291" t="s">
        <v>2292</v>
      </c>
      <c r="D11472" s="1">
        <v>0</v>
      </c>
      <c r="E11472" s="1">
        <v>41.7</v>
      </c>
    </row>
    <row r="11473" spans="1:5" x14ac:dyDescent="0.25">
      <c r="A11473" t="s">
        <v>2286</v>
      </c>
      <c r="B11473" s="1" t="s">
        <v>2386</v>
      </c>
      <c r="C11473" s="291" t="s">
        <v>2294</v>
      </c>
      <c r="D11473" s="1">
        <v>0</v>
      </c>
      <c r="E11473" s="1">
        <v>71.900000000000006</v>
      </c>
    </row>
    <row r="11474" spans="1:5" x14ac:dyDescent="0.25">
      <c r="A11474" t="s">
        <v>2286</v>
      </c>
      <c r="B11474" s="1" t="s">
        <v>2383</v>
      </c>
      <c r="C11474" s="291" t="s">
        <v>2288</v>
      </c>
      <c r="D11474" s="1">
        <v>0</v>
      </c>
      <c r="E11474" s="1">
        <v>11.8</v>
      </c>
    </row>
    <row r="11475" spans="1:5" x14ac:dyDescent="0.25">
      <c r="A11475" t="s">
        <v>2286</v>
      </c>
      <c r="B11475" s="1" t="s">
        <v>2384</v>
      </c>
      <c r="C11475" s="291" t="s">
        <v>2290</v>
      </c>
      <c r="D11475" s="1">
        <v>0</v>
      </c>
      <c r="E11475" s="1">
        <v>16.399999999999999</v>
      </c>
    </row>
    <row r="11476" spans="1:5" x14ac:dyDescent="0.25">
      <c r="A11476" t="s">
        <v>2286</v>
      </c>
      <c r="B11476" s="1" t="s">
        <v>2385</v>
      </c>
      <c r="C11476" s="291" t="s">
        <v>2292</v>
      </c>
      <c r="D11476" s="1">
        <v>0</v>
      </c>
      <c r="E11476" s="1">
        <v>27.6</v>
      </c>
    </row>
    <row r="11477" spans="1:5" x14ac:dyDescent="0.25">
      <c r="A11477" t="s">
        <v>2286</v>
      </c>
      <c r="B11477" s="1" t="s">
        <v>2386</v>
      </c>
      <c r="C11477" s="291" t="s">
        <v>2294</v>
      </c>
      <c r="D11477" s="1">
        <v>0</v>
      </c>
      <c r="E11477" s="1">
        <v>36.700000000000003</v>
      </c>
    </row>
    <row r="11478" spans="1:5" x14ac:dyDescent="0.25">
      <c r="A11478" t="s">
        <v>2286</v>
      </c>
      <c r="B11478" s="1" t="s">
        <v>2387</v>
      </c>
      <c r="C11478" s="291" t="s">
        <v>2296</v>
      </c>
      <c r="D11478" s="1">
        <v>0</v>
      </c>
      <c r="E11478" s="1">
        <v>5.6</v>
      </c>
    </row>
    <row r="11479" spans="1:5" x14ac:dyDescent="0.25">
      <c r="A11479" t="s">
        <v>2286</v>
      </c>
      <c r="B11479" s="1" t="s">
        <v>2388</v>
      </c>
      <c r="C11479" s="291" t="s">
        <v>2288</v>
      </c>
      <c r="D11479" s="1">
        <v>0</v>
      </c>
      <c r="E11479" s="1">
        <v>9.9</v>
      </c>
    </row>
    <row r="11480" spans="1:5" x14ac:dyDescent="0.25">
      <c r="A11480" t="s">
        <v>2286</v>
      </c>
      <c r="B11480" s="1" t="s">
        <v>2389</v>
      </c>
      <c r="C11480" s="291" t="s">
        <v>2290</v>
      </c>
      <c r="D11480" s="1">
        <v>0</v>
      </c>
      <c r="E11480" s="1">
        <v>16.399999999999999</v>
      </c>
    </row>
    <row r="11481" spans="1:5" x14ac:dyDescent="0.25">
      <c r="A11481" t="s">
        <v>2286</v>
      </c>
      <c r="B11481" s="1" t="s">
        <v>2390</v>
      </c>
      <c r="C11481" s="291" t="s">
        <v>2292</v>
      </c>
      <c r="D11481" s="1">
        <v>0</v>
      </c>
      <c r="E11481" s="1">
        <v>26.7</v>
      </c>
    </row>
    <row r="11482" spans="1:5" x14ac:dyDescent="0.25">
      <c r="A11482" t="s">
        <v>2286</v>
      </c>
      <c r="B11482" s="1" t="s">
        <v>2391</v>
      </c>
      <c r="C11482" s="291" t="s">
        <v>2294</v>
      </c>
      <c r="D11482" s="1">
        <v>0</v>
      </c>
      <c r="E11482" s="1">
        <v>43.2</v>
      </c>
    </row>
    <row r="11483" spans="1:5" x14ac:dyDescent="0.25">
      <c r="A11483" t="s">
        <v>2286</v>
      </c>
      <c r="B11483" s="1" t="s">
        <v>2391</v>
      </c>
      <c r="C11483" s="291" t="s">
        <v>2392</v>
      </c>
      <c r="D11483" s="1">
        <v>0</v>
      </c>
      <c r="E11483" s="1">
        <v>70.7</v>
      </c>
    </row>
    <row r="11484" spans="1:5" x14ac:dyDescent="0.25">
      <c r="A11484" t="s">
        <v>2286</v>
      </c>
      <c r="B11484" s="1" t="s">
        <v>2387</v>
      </c>
      <c r="C11484" s="291" t="s">
        <v>2296</v>
      </c>
      <c r="D11484" s="1">
        <v>0</v>
      </c>
      <c r="E11484" s="1">
        <v>12.6</v>
      </c>
    </row>
    <row r="11485" spans="1:5" x14ac:dyDescent="0.25">
      <c r="A11485" t="s">
        <v>2286</v>
      </c>
      <c r="B11485" s="1" t="s">
        <v>2388</v>
      </c>
      <c r="C11485" s="291" t="s">
        <v>2288</v>
      </c>
      <c r="D11485" s="1">
        <v>0</v>
      </c>
      <c r="E11485" s="1">
        <v>20.6</v>
      </c>
    </row>
    <row r="11486" spans="1:5" x14ac:dyDescent="0.25">
      <c r="A11486" t="s">
        <v>2286</v>
      </c>
      <c r="B11486" s="1" t="s">
        <v>2389</v>
      </c>
      <c r="C11486" s="291" t="s">
        <v>2290</v>
      </c>
      <c r="D11486" s="1">
        <v>0</v>
      </c>
      <c r="E11486" s="1">
        <v>25.9</v>
      </c>
    </row>
    <row r="11487" spans="1:5" x14ac:dyDescent="0.25">
      <c r="A11487" t="s">
        <v>2286</v>
      </c>
      <c r="B11487" s="1" t="s">
        <v>2390</v>
      </c>
      <c r="C11487" s="291" t="s">
        <v>2292</v>
      </c>
      <c r="D11487" s="1">
        <v>0</v>
      </c>
      <c r="E11487" s="1">
        <v>37</v>
      </c>
    </row>
    <row r="11488" spans="1:5" x14ac:dyDescent="0.25">
      <c r="A11488" t="s">
        <v>2286</v>
      </c>
      <c r="B11488" s="1" t="s">
        <v>2391</v>
      </c>
      <c r="C11488" s="291" t="s">
        <v>2294</v>
      </c>
      <c r="D11488" s="1">
        <v>0</v>
      </c>
      <c r="E11488" s="1">
        <v>63.3</v>
      </c>
    </row>
    <row r="11489" spans="1:5" x14ac:dyDescent="0.25">
      <c r="A11489" t="s">
        <v>2286</v>
      </c>
      <c r="B11489" s="1" t="s">
        <v>2391</v>
      </c>
      <c r="C11489" s="291" t="s">
        <v>2392</v>
      </c>
      <c r="D11489" s="1">
        <v>0</v>
      </c>
      <c r="E11489" s="1">
        <v>80.3</v>
      </c>
    </row>
    <row r="11490" spans="1:5" x14ac:dyDescent="0.25">
      <c r="A11490" t="s">
        <v>2286</v>
      </c>
      <c r="B11490" s="1" t="s">
        <v>2393</v>
      </c>
      <c r="C11490" s="291" t="s">
        <v>2394</v>
      </c>
      <c r="D11490" s="1">
        <v>1</v>
      </c>
      <c r="E11490" s="1">
        <v>1</v>
      </c>
    </row>
    <row r="11491" spans="1:5" x14ac:dyDescent="0.25">
      <c r="A11491" t="s">
        <v>2286</v>
      </c>
      <c r="B11491" s="1" t="s">
        <v>2393</v>
      </c>
      <c r="C11491" s="291" t="s">
        <v>2394</v>
      </c>
      <c r="D11491" s="1">
        <v>1.5</v>
      </c>
      <c r="E11491" s="1">
        <v>1.5</v>
      </c>
    </row>
    <row r="11492" spans="1:5" x14ac:dyDescent="0.25">
      <c r="A11492" t="s">
        <v>2286</v>
      </c>
      <c r="B11492" s="1" t="s">
        <v>2393</v>
      </c>
      <c r="C11492" s="291" t="s">
        <v>2394</v>
      </c>
      <c r="D11492" s="1">
        <v>2</v>
      </c>
      <c r="E11492" s="1">
        <v>2</v>
      </c>
    </row>
    <row r="11493" spans="1:5" x14ac:dyDescent="0.25">
      <c r="A11493" t="s">
        <v>2286</v>
      </c>
      <c r="B11493" s="1" t="s">
        <v>2393</v>
      </c>
      <c r="C11493" s="291" t="s">
        <v>2394</v>
      </c>
      <c r="D11493" s="1">
        <v>2.5</v>
      </c>
      <c r="E11493" s="1">
        <v>2.5</v>
      </c>
    </row>
    <row r="11494" spans="1:5" x14ac:dyDescent="0.25">
      <c r="A11494" t="s">
        <v>2286</v>
      </c>
      <c r="B11494" s="1" t="s">
        <v>2393</v>
      </c>
      <c r="C11494" s="291" t="s">
        <v>2394</v>
      </c>
      <c r="D11494" s="1">
        <v>3</v>
      </c>
      <c r="E11494" s="1">
        <v>3</v>
      </c>
    </row>
    <row r="11495" spans="1:5" x14ac:dyDescent="0.25">
      <c r="A11495" t="s">
        <v>2286</v>
      </c>
      <c r="B11495" s="1" t="s">
        <v>2393</v>
      </c>
      <c r="C11495" s="291" t="s">
        <v>2394</v>
      </c>
      <c r="D11495" s="1">
        <v>4</v>
      </c>
      <c r="E11495" s="1">
        <v>4</v>
      </c>
    </row>
    <row r="11496" spans="1:5" x14ac:dyDescent="0.25">
      <c r="A11496" t="s">
        <v>2286</v>
      </c>
      <c r="B11496" s="1" t="s">
        <v>2393</v>
      </c>
      <c r="C11496" s="291" t="s">
        <v>2394</v>
      </c>
      <c r="D11496" s="1">
        <v>5</v>
      </c>
      <c r="E11496" s="1">
        <v>5</v>
      </c>
    </row>
    <row r="11497" spans="1:5" x14ac:dyDescent="0.25">
      <c r="A11497" t="s">
        <v>2286</v>
      </c>
      <c r="B11497" s="1" t="s">
        <v>2393</v>
      </c>
      <c r="C11497" s="291" t="s">
        <v>165</v>
      </c>
      <c r="D11497" s="1">
        <v>1.5</v>
      </c>
      <c r="E11497" s="1">
        <v>1.5</v>
      </c>
    </row>
    <row r="11498" spans="1:5" x14ac:dyDescent="0.25">
      <c r="A11498" t="s">
        <v>2286</v>
      </c>
      <c r="B11498" s="1" t="s">
        <v>2393</v>
      </c>
      <c r="C11498" s="291" t="s">
        <v>165</v>
      </c>
      <c r="D11498" s="1">
        <v>2</v>
      </c>
      <c r="E11498" s="1">
        <v>2</v>
      </c>
    </row>
    <row r="11499" spans="1:5" x14ac:dyDescent="0.25">
      <c r="A11499" t="s">
        <v>2286</v>
      </c>
      <c r="B11499" s="1" t="s">
        <v>2393</v>
      </c>
      <c r="C11499" s="291" t="s">
        <v>165</v>
      </c>
      <c r="D11499" s="1">
        <v>2.5</v>
      </c>
      <c r="E11499" s="1">
        <v>2.5</v>
      </c>
    </row>
    <row r="11500" spans="1:5" x14ac:dyDescent="0.25">
      <c r="A11500" t="s">
        <v>2286</v>
      </c>
      <c r="B11500" s="1" t="s">
        <v>2393</v>
      </c>
      <c r="C11500" s="291" t="s">
        <v>165</v>
      </c>
      <c r="D11500" s="1">
        <v>3</v>
      </c>
      <c r="E11500" s="1">
        <v>3</v>
      </c>
    </row>
    <row r="11501" spans="1:5" x14ac:dyDescent="0.25">
      <c r="A11501" t="s">
        <v>2286</v>
      </c>
      <c r="B11501" s="1" t="s">
        <v>2393</v>
      </c>
      <c r="C11501" s="291" t="s">
        <v>165</v>
      </c>
      <c r="D11501" s="1">
        <v>4</v>
      </c>
      <c r="E11501" s="1">
        <v>4</v>
      </c>
    </row>
    <row r="11502" spans="1:5" x14ac:dyDescent="0.25">
      <c r="A11502" t="s">
        <v>2286</v>
      </c>
      <c r="B11502" s="1" t="s">
        <v>2393</v>
      </c>
      <c r="C11502" s="291" t="s">
        <v>165</v>
      </c>
      <c r="D11502" s="1">
        <v>5</v>
      </c>
      <c r="E11502" s="1">
        <v>5</v>
      </c>
    </row>
    <row r="11503" spans="1:5" x14ac:dyDescent="0.25">
      <c r="A11503" t="s">
        <v>2286</v>
      </c>
      <c r="B11503" s="1" t="s">
        <v>2393</v>
      </c>
      <c r="C11503" s="291" t="s">
        <v>165</v>
      </c>
      <c r="D11503" s="1">
        <v>6</v>
      </c>
      <c r="E11503" s="1">
        <v>6</v>
      </c>
    </row>
    <row r="11504" spans="1:5" x14ac:dyDescent="0.25">
      <c r="A11504" t="s">
        <v>2286</v>
      </c>
      <c r="B11504" s="1" t="s">
        <v>2393</v>
      </c>
      <c r="C11504" s="291" t="s">
        <v>166</v>
      </c>
      <c r="D11504" s="1">
        <v>2</v>
      </c>
      <c r="E11504" s="1">
        <v>2</v>
      </c>
    </row>
    <row r="11505" spans="1:5" x14ac:dyDescent="0.25">
      <c r="A11505" t="s">
        <v>2286</v>
      </c>
      <c r="B11505" s="1" t="s">
        <v>2393</v>
      </c>
      <c r="C11505" s="291" t="s">
        <v>166</v>
      </c>
      <c r="D11505" s="1">
        <v>2.5</v>
      </c>
      <c r="E11505" s="1">
        <v>2.5</v>
      </c>
    </row>
    <row r="11506" spans="1:5" x14ac:dyDescent="0.25">
      <c r="A11506" t="s">
        <v>2286</v>
      </c>
      <c r="B11506" s="1" t="s">
        <v>2393</v>
      </c>
      <c r="C11506" s="291" t="s">
        <v>166</v>
      </c>
      <c r="D11506" s="1">
        <v>3</v>
      </c>
      <c r="E11506" s="1">
        <v>3</v>
      </c>
    </row>
    <row r="11507" spans="1:5" x14ac:dyDescent="0.25">
      <c r="A11507" t="s">
        <v>2286</v>
      </c>
      <c r="B11507" s="1" t="s">
        <v>2393</v>
      </c>
      <c r="C11507" s="291" t="s">
        <v>166</v>
      </c>
      <c r="D11507" s="1">
        <v>3.5</v>
      </c>
      <c r="E11507" s="1">
        <v>3.5</v>
      </c>
    </row>
    <row r="11508" spans="1:5" x14ac:dyDescent="0.25">
      <c r="A11508" t="s">
        <v>2286</v>
      </c>
      <c r="B11508" s="1" t="s">
        <v>2393</v>
      </c>
      <c r="C11508" s="291" t="s">
        <v>166</v>
      </c>
      <c r="D11508" s="1">
        <v>4</v>
      </c>
      <c r="E11508" s="1">
        <v>4</v>
      </c>
    </row>
    <row r="11509" spans="1:5" x14ac:dyDescent="0.25">
      <c r="A11509" t="s">
        <v>2286</v>
      </c>
      <c r="B11509" s="1" t="s">
        <v>2393</v>
      </c>
      <c r="C11509" s="291" t="s">
        <v>166</v>
      </c>
      <c r="D11509" s="1">
        <v>5</v>
      </c>
      <c r="E11509" s="1">
        <v>5</v>
      </c>
    </row>
    <row r="11510" spans="1:5" x14ac:dyDescent="0.25">
      <c r="A11510" t="s">
        <v>2286</v>
      </c>
      <c r="B11510" s="1" t="s">
        <v>2393</v>
      </c>
      <c r="C11510" s="291" t="s">
        <v>166</v>
      </c>
      <c r="D11510" s="1">
        <v>6</v>
      </c>
      <c r="E11510" s="1">
        <v>6</v>
      </c>
    </row>
    <row r="11511" spans="1:5" x14ac:dyDescent="0.25">
      <c r="A11511" t="s">
        <v>2286</v>
      </c>
      <c r="B11511" s="1" t="s">
        <v>2393</v>
      </c>
      <c r="C11511" s="291" t="s">
        <v>166</v>
      </c>
      <c r="D11511" s="1">
        <v>8</v>
      </c>
      <c r="E11511" s="1">
        <v>8</v>
      </c>
    </row>
    <row r="11512" spans="1:5" x14ac:dyDescent="0.25">
      <c r="A11512" t="s">
        <v>2286</v>
      </c>
      <c r="B11512" s="1" t="s">
        <v>2393</v>
      </c>
      <c r="C11512" s="291" t="s">
        <v>166</v>
      </c>
      <c r="D11512" s="1">
        <v>11</v>
      </c>
      <c r="E11512" s="1">
        <v>11</v>
      </c>
    </row>
    <row r="11513" spans="1:5" x14ac:dyDescent="0.25">
      <c r="A11513" t="s">
        <v>2286</v>
      </c>
      <c r="B11513" s="1" t="s">
        <v>2393</v>
      </c>
      <c r="C11513" s="291" t="s">
        <v>284</v>
      </c>
      <c r="D11513" s="1">
        <v>3</v>
      </c>
      <c r="E11513" s="1">
        <v>3</v>
      </c>
    </row>
    <row r="11514" spans="1:5" x14ac:dyDescent="0.25">
      <c r="A11514" t="s">
        <v>2286</v>
      </c>
      <c r="B11514" s="1" t="s">
        <v>2393</v>
      </c>
      <c r="C11514" s="291" t="s">
        <v>284</v>
      </c>
      <c r="D11514" s="1">
        <v>4</v>
      </c>
      <c r="E11514" s="1">
        <v>4</v>
      </c>
    </row>
    <row r="11515" spans="1:5" x14ac:dyDescent="0.25">
      <c r="A11515" t="s">
        <v>2286</v>
      </c>
      <c r="B11515" s="1" t="s">
        <v>2393</v>
      </c>
      <c r="C11515" s="291" t="s">
        <v>284</v>
      </c>
      <c r="D11515" s="1">
        <v>5</v>
      </c>
      <c r="E11515" s="1">
        <v>5</v>
      </c>
    </row>
    <row r="11516" spans="1:5" x14ac:dyDescent="0.25">
      <c r="A11516" t="s">
        <v>2286</v>
      </c>
      <c r="B11516" s="1" t="s">
        <v>2393</v>
      </c>
      <c r="C11516" s="291" t="s">
        <v>284</v>
      </c>
      <c r="D11516" s="1">
        <v>6</v>
      </c>
      <c r="E11516" s="1">
        <v>6</v>
      </c>
    </row>
    <row r="11517" spans="1:5" x14ac:dyDescent="0.25">
      <c r="A11517" t="s">
        <v>2286</v>
      </c>
      <c r="B11517" s="1" t="s">
        <v>2393</v>
      </c>
      <c r="C11517" s="291" t="s">
        <v>284</v>
      </c>
      <c r="D11517" s="1">
        <v>7</v>
      </c>
      <c r="E11517" s="1">
        <v>7</v>
      </c>
    </row>
    <row r="11518" spans="1:5" x14ac:dyDescent="0.25">
      <c r="A11518" t="s">
        <v>2286</v>
      </c>
      <c r="B11518" s="1" t="s">
        <v>2393</v>
      </c>
      <c r="C11518" s="291" t="s">
        <v>284</v>
      </c>
      <c r="D11518" s="1">
        <v>8</v>
      </c>
      <c r="E11518" s="1">
        <v>8</v>
      </c>
    </row>
    <row r="11519" spans="1:5" x14ac:dyDescent="0.25">
      <c r="A11519" t="s">
        <v>2286</v>
      </c>
      <c r="B11519" s="1" t="s">
        <v>2393</v>
      </c>
      <c r="C11519" s="291" t="s">
        <v>284</v>
      </c>
      <c r="D11519" s="1">
        <v>10</v>
      </c>
      <c r="E11519" s="1">
        <v>10</v>
      </c>
    </row>
    <row r="11520" spans="1:5" x14ac:dyDescent="0.25">
      <c r="A11520" t="s">
        <v>2286</v>
      </c>
      <c r="B11520" s="1" t="s">
        <v>2393</v>
      </c>
      <c r="C11520" s="291" t="s">
        <v>284</v>
      </c>
      <c r="D11520" s="1">
        <v>13</v>
      </c>
      <c r="E11520" s="1">
        <v>13</v>
      </c>
    </row>
    <row r="11521" spans="1:5" x14ac:dyDescent="0.25">
      <c r="A11521" t="s">
        <v>2286</v>
      </c>
      <c r="B11521" s="1" t="s">
        <v>2393</v>
      </c>
      <c r="C11521" s="291" t="s">
        <v>284</v>
      </c>
      <c r="D11521" s="1">
        <v>20</v>
      </c>
      <c r="E11521" s="1">
        <v>20</v>
      </c>
    </row>
    <row r="11522" spans="1:5" x14ac:dyDescent="0.25">
      <c r="A11522" t="s">
        <v>2286</v>
      </c>
      <c r="B11522" s="1" t="s">
        <v>2393</v>
      </c>
      <c r="C11522" s="291" t="s">
        <v>167</v>
      </c>
      <c r="D11522" s="1">
        <v>4</v>
      </c>
      <c r="E11522" s="1">
        <v>4</v>
      </c>
    </row>
    <row r="11523" spans="1:5" x14ac:dyDescent="0.25">
      <c r="A11523" t="s">
        <v>2286</v>
      </c>
      <c r="B11523" s="1" t="s">
        <v>2393</v>
      </c>
      <c r="C11523" s="291" t="s">
        <v>167</v>
      </c>
      <c r="D11523" s="1">
        <v>5</v>
      </c>
      <c r="E11523" s="1">
        <v>5</v>
      </c>
    </row>
    <row r="11524" spans="1:5" x14ac:dyDescent="0.25">
      <c r="A11524" t="s">
        <v>2286</v>
      </c>
      <c r="B11524" s="1" t="s">
        <v>2393</v>
      </c>
      <c r="C11524" s="291" t="s">
        <v>167</v>
      </c>
      <c r="D11524" s="1">
        <v>6</v>
      </c>
      <c r="E11524" s="1">
        <v>6</v>
      </c>
    </row>
    <row r="11525" spans="1:5" x14ac:dyDescent="0.25">
      <c r="A11525" t="s">
        <v>2286</v>
      </c>
      <c r="B11525" s="1" t="s">
        <v>2393</v>
      </c>
      <c r="C11525" s="291" t="s">
        <v>167</v>
      </c>
      <c r="D11525" s="1">
        <v>7</v>
      </c>
      <c r="E11525" s="1">
        <v>7</v>
      </c>
    </row>
    <row r="11526" spans="1:5" x14ac:dyDescent="0.25">
      <c r="A11526" t="s">
        <v>2286</v>
      </c>
      <c r="B11526" s="1" t="s">
        <v>2393</v>
      </c>
      <c r="C11526" s="291" t="s">
        <v>167</v>
      </c>
      <c r="D11526" s="1">
        <v>9</v>
      </c>
      <c r="E11526" s="1">
        <v>9</v>
      </c>
    </row>
    <row r="11527" spans="1:5" x14ac:dyDescent="0.25">
      <c r="A11527" t="s">
        <v>2286</v>
      </c>
      <c r="B11527" s="1" t="s">
        <v>2393</v>
      </c>
      <c r="C11527" s="291" t="s">
        <v>167</v>
      </c>
      <c r="D11527" s="1">
        <v>11</v>
      </c>
      <c r="E11527" s="1">
        <v>11</v>
      </c>
    </row>
    <row r="11528" spans="1:5" x14ac:dyDescent="0.25">
      <c r="A11528" t="s">
        <v>2286</v>
      </c>
      <c r="B11528" s="1" t="s">
        <v>2393</v>
      </c>
      <c r="C11528" s="291" t="s">
        <v>167</v>
      </c>
      <c r="D11528" s="1">
        <v>13</v>
      </c>
      <c r="E11528" s="1">
        <v>13</v>
      </c>
    </row>
    <row r="11529" spans="1:5" x14ac:dyDescent="0.25">
      <c r="A11529" t="s">
        <v>2286</v>
      </c>
      <c r="B11529" s="1" t="s">
        <v>2393</v>
      </c>
      <c r="C11529" s="291" t="s">
        <v>167</v>
      </c>
      <c r="D11529" s="1">
        <v>18</v>
      </c>
      <c r="E11529" s="1">
        <v>18</v>
      </c>
    </row>
    <row r="11530" spans="1:5" x14ac:dyDescent="0.25">
      <c r="A11530" t="s">
        <v>2286</v>
      </c>
      <c r="B11530" s="1" t="s">
        <v>2393</v>
      </c>
      <c r="C11530" s="291" t="s">
        <v>167</v>
      </c>
      <c r="D11530" s="1">
        <v>26</v>
      </c>
      <c r="E11530" s="1">
        <v>26</v>
      </c>
    </row>
    <row r="11531" spans="1:5" x14ac:dyDescent="0.25">
      <c r="A11531" t="s">
        <v>2286</v>
      </c>
      <c r="B11531" s="1" t="s">
        <v>2393</v>
      </c>
      <c r="C11531" s="291" t="s">
        <v>168</v>
      </c>
      <c r="D11531" s="1">
        <v>7</v>
      </c>
      <c r="E11531" s="1">
        <v>7</v>
      </c>
    </row>
    <row r="11532" spans="1:5" x14ac:dyDescent="0.25">
      <c r="A11532" t="s">
        <v>2286</v>
      </c>
      <c r="B11532" s="1" t="s">
        <v>2393</v>
      </c>
      <c r="C11532" s="291" t="s">
        <v>168</v>
      </c>
      <c r="D11532" s="1">
        <v>8</v>
      </c>
      <c r="E11532" s="1">
        <v>8</v>
      </c>
    </row>
    <row r="11533" spans="1:5" x14ac:dyDescent="0.25">
      <c r="A11533" t="s">
        <v>2286</v>
      </c>
      <c r="B11533" s="1" t="s">
        <v>2393</v>
      </c>
      <c r="C11533" s="291" t="s">
        <v>168</v>
      </c>
      <c r="D11533" s="1">
        <v>10</v>
      </c>
      <c r="E11533" s="1">
        <v>10</v>
      </c>
    </row>
    <row r="11534" spans="1:5" x14ac:dyDescent="0.25">
      <c r="A11534" t="s">
        <v>2286</v>
      </c>
      <c r="B11534" s="1" t="s">
        <v>2393</v>
      </c>
      <c r="C11534" s="291" t="s">
        <v>168</v>
      </c>
      <c r="D11534" s="1">
        <v>12</v>
      </c>
      <c r="E11534" s="1">
        <v>12</v>
      </c>
    </row>
    <row r="11535" spans="1:5" x14ac:dyDescent="0.25">
      <c r="A11535" t="s">
        <v>2286</v>
      </c>
      <c r="B11535" s="1" t="s">
        <v>2393</v>
      </c>
      <c r="C11535" s="291" t="s">
        <v>168</v>
      </c>
      <c r="D11535" s="1">
        <v>14</v>
      </c>
      <c r="E11535" s="1">
        <v>14</v>
      </c>
    </row>
    <row r="11536" spans="1:5" x14ac:dyDescent="0.25">
      <c r="A11536" t="s">
        <v>2286</v>
      </c>
      <c r="B11536" s="1" t="s">
        <v>2393</v>
      </c>
      <c r="C11536" s="291" t="s">
        <v>168</v>
      </c>
      <c r="D11536" s="1">
        <v>16</v>
      </c>
      <c r="E11536" s="1">
        <v>16</v>
      </c>
    </row>
    <row r="11537" spans="1:5" x14ac:dyDescent="0.25">
      <c r="A11537" t="s">
        <v>2286</v>
      </c>
      <c r="B11537" s="1" t="s">
        <v>2393</v>
      </c>
      <c r="C11537" s="291" t="s">
        <v>168</v>
      </c>
      <c r="D11537" s="1">
        <v>20</v>
      </c>
      <c r="E11537" s="1">
        <v>20</v>
      </c>
    </row>
    <row r="11538" spans="1:5" x14ac:dyDescent="0.25">
      <c r="A11538" t="s">
        <v>2286</v>
      </c>
      <c r="B11538" s="1" t="s">
        <v>2393</v>
      </c>
      <c r="C11538" s="291" t="s">
        <v>168</v>
      </c>
      <c r="D11538" s="1">
        <v>26</v>
      </c>
      <c r="E11538" s="1">
        <v>26</v>
      </c>
    </row>
    <row r="11539" spans="1:5" x14ac:dyDescent="0.25">
      <c r="A11539" t="s">
        <v>2286</v>
      </c>
      <c r="B11539" s="1" t="s">
        <v>2393</v>
      </c>
      <c r="C11539" s="291" t="s">
        <v>168</v>
      </c>
      <c r="D11539" s="1">
        <v>34</v>
      </c>
      <c r="E11539" s="1">
        <v>34</v>
      </c>
    </row>
    <row r="11540" spans="1:5" x14ac:dyDescent="0.25">
      <c r="A11540" t="s">
        <v>2286</v>
      </c>
      <c r="B11540" s="1" t="s">
        <v>2393</v>
      </c>
      <c r="C11540" s="291" t="s">
        <v>169</v>
      </c>
      <c r="D11540" s="1">
        <v>9</v>
      </c>
      <c r="E11540" s="1">
        <v>9</v>
      </c>
    </row>
    <row r="11541" spans="1:5" x14ac:dyDescent="0.25">
      <c r="A11541" t="s">
        <v>2286</v>
      </c>
      <c r="B11541" s="1" t="s">
        <v>2393</v>
      </c>
      <c r="C11541" s="291" t="s">
        <v>169</v>
      </c>
      <c r="D11541" s="1">
        <v>11</v>
      </c>
      <c r="E11541" s="1">
        <v>11</v>
      </c>
    </row>
    <row r="11542" spans="1:5" x14ac:dyDescent="0.25">
      <c r="A11542" t="s">
        <v>2286</v>
      </c>
      <c r="B11542" s="1" t="s">
        <v>2393</v>
      </c>
      <c r="C11542" s="291" t="s">
        <v>169</v>
      </c>
      <c r="D11542" s="1">
        <v>14</v>
      </c>
      <c r="E11542" s="1">
        <v>14</v>
      </c>
    </row>
    <row r="11543" spans="1:5" x14ac:dyDescent="0.25">
      <c r="A11543" t="s">
        <v>2286</v>
      </c>
      <c r="B11543" s="1" t="s">
        <v>2393</v>
      </c>
      <c r="C11543" s="291" t="s">
        <v>169</v>
      </c>
      <c r="D11543" s="1">
        <v>18</v>
      </c>
      <c r="E11543" s="1">
        <v>18</v>
      </c>
    </row>
    <row r="11544" spans="1:5" x14ac:dyDescent="0.25">
      <c r="A11544" t="s">
        <v>2286</v>
      </c>
      <c r="B11544" s="1" t="s">
        <v>2393</v>
      </c>
      <c r="C11544" s="291" t="s">
        <v>169</v>
      </c>
      <c r="D11544" s="1">
        <v>24</v>
      </c>
      <c r="E11544" s="1">
        <v>24</v>
      </c>
    </row>
    <row r="11545" spans="1:5" x14ac:dyDescent="0.25">
      <c r="A11545" t="s">
        <v>2286</v>
      </c>
      <c r="B11545" s="1" t="s">
        <v>2393</v>
      </c>
      <c r="C11545" s="291" t="s">
        <v>169</v>
      </c>
      <c r="D11545" s="1">
        <v>32</v>
      </c>
      <c r="E11545" s="1">
        <v>32</v>
      </c>
    </row>
    <row r="11546" spans="1:5" x14ac:dyDescent="0.25">
      <c r="A11546" t="s">
        <v>2286</v>
      </c>
      <c r="B11546" s="1" t="s">
        <v>2393</v>
      </c>
      <c r="C11546" s="291" t="s">
        <v>169</v>
      </c>
      <c r="D11546" s="1">
        <v>46</v>
      </c>
      <c r="E11546" s="1">
        <v>46</v>
      </c>
    </row>
    <row r="11547" spans="1:5" x14ac:dyDescent="0.25">
      <c r="A11547" t="s">
        <v>2286</v>
      </c>
      <c r="B11547" s="1" t="s">
        <v>2393</v>
      </c>
      <c r="C11547" s="291" t="s">
        <v>2395</v>
      </c>
      <c r="D11547" s="1">
        <v>14</v>
      </c>
      <c r="E11547" s="1">
        <v>14</v>
      </c>
    </row>
    <row r="11548" spans="1:5" x14ac:dyDescent="0.25">
      <c r="A11548" t="s">
        <v>2286</v>
      </c>
      <c r="B11548" s="1" t="s">
        <v>2393</v>
      </c>
      <c r="C11548" s="291" t="s">
        <v>2395</v>
      </c>
      <c r="D11548" s="1">
        <v>18</v>
      </c>
      <c r="E11548" s="1">
        <v>18</v>
      </c>
    </row>
    <row r="11549" spans="1:5" x14ac:dyDescent="0.25">
      <c r="A11549" t="s">
        <v>2286</v>
      </c>
      <c r="B11549" s="1" t="s">
        <v>2393</v>
      </c>
      <c r="C11549" s="291" t="s">
        <v>2395</v>
      </c>
      <c r="D11549" s="1">
        <v>22</v>
      </c>
      <c r="E11549" s="1">
        <v>22</v>
      </c>
    </row>
    <row r="11550" spans="1:5" x14ac:dyDescent="0.25">
      <c r="A11550" t="s">
        <v>2286</v>
      </c>
      <c r="B11550" s="1" t="s">
        <v>2393</v>
      </c>
      <c r="C11550" s="291" t="s">
        <v>2395</v>
      </c>
      <c r="D11550" s="1">
        <v>26</v>
      </c>
      <c r="E11550" s="1">
        <v>26</v>
      </c>
    </row>
    <row r="11551" spans="1:5" x14ac:dyDescent="0.25">
      <c r="A11551" t="s">
        <v>2286</v>
      </c>
      <c r="B11551" s="1" t="s">
        <v>2393</v>
      </c>
      <c r="C11551" s="291" t="s">
        <v>2395</v>
      </c>
      <c r="D11551" s="1">
        <v>32</v>
      </c>
      <c r="E11551" s="1">
        <v>32</v>
      </c>
    </row>
    <row r="11552" spans="1:5" x14ac:dyDescent="0.25">
      <c r="A11552" t="s">
        <v>2286</v>
      </c>
      <c r="B11552" s="1" t="s">
        <v>2393</v>
      </c>
      <c r="C11552" s="291" t="s">
        <v>2395</v>
      </c>
      <c r="D11552" s="1">
        <v>41</v>
      </c>
      <c r="E11552" s="1">
        <v>41</v>
      </c>
    </row>
    <row r="11553" spans="1:5" x14ac:dyDescent="0.25">
      <c r="A11553" t="s">
        <v>2286</v>
      </c>
      <c r="B11553" s="1" t="s">
        <v>2393</v>
      </c>
      <c r="C11553" s="291" t="s">
        <v>2395</v>
      </c>
      <c r="D11553" s="1">
        <v>52</v>
      </c>
      <c r="E11553" s="1">
        <v>52</v>
      </c>
    </row>
    <row r="11554" spans="1:5" x14ac:dyDescent="0.25">
      <c r="A11554" t="s">
        <v>2286</v>
      </c>
      <c r="B11554" s="1" t="s">
        <v>2393</v>
      </c>
      <c r="C11554" s="291" t="s">
        <v>2395</v>
      </c>
      <c r="D11554" s="1">
        <v>70</v>
      </c>
      <c r="E11554" s="1">
        <v>70</v>
      </c>
    </row>
    <row r="11555" spans="1:5" x14ac:dyDescent="0.25">
      <c r="A11555" t="s">
        <v>2286</v>
      </c>
      <c r="B11555" s="1" t="s">
        <v>2393</v>
      </c>
      <c r="C11555" s="291" t="s">
        <v>170</v>
      </c>
      <c r="D11555" s="1">
        <v>16</v>
      </c>
      <c r="E11555" s="1">
        <v>16</v>
      </c>
    </row>
    <row r="11556" spans="1:5" x14ac:dyDescent="0.25">
      <c r="A11556" t="s">
        <v>2286</v>
      </c>
      <c r="B11556" s="1" t="s">
        <v>2393</v>
      </c>
      <c r="C11556" s="291" t="s">
        <v>170</v>
      </c>
      <c r="D11556" s="1">
        <v>20</v>
      </c>
      <c r="E11556" s="1">
        <v>20</v>
      </c>
    </row>
    <row r="11557" spans="1:5" x14ac:dyDescent="0.25">
      <c r="A11557" t="s">
        <v>2286</v>
      </c>
      <c r="B11557" s="1" t="s">
        <v>2393</v>
      </c>
      <c r="C11557" s="291" t="s">
        <v>170</v>
      </c>
      <c r="D11557" s="1">
        <v>24</v>
      </c>
      <c r="E11557" s="1">
        <v>24</v>
      </c>
    </row>
    <row r="11558" spans="1:5" x14ac:dyDescent="0.25">
      <c r="A11558" t="s">
        <v>2286</v>
      </c>
      <c r="B11558" s="1" t="s">
        <v>2393</v>
      </c>
      <c r="C11558" s="291" t="s">
        <v>170</v>
      </c>
      <c r="D11558" s="1">
        <v>28</v>
      </c>
      <c r="E11558" s="1">
        <v>28</v>
      </c>
    </row>
    <row r="11559" spans="1:5" x14ac:dyDescent="0.25">
      <c r="A11559" t="s">
        <v>2286</v>
      </c>
      <c r="B11559" s="1" t="s">
        <v>2393</v>
      </c>
      <c r="C11559" s="291" t="s">
        <v>170</v>
      </c>
      <c r="D11559" s="1">
        <v>34</v>
      </c>
      <c r="E11559" s="1">
        <v>34</v>
      </c>
    </row>
    <row r="11560" spans="1:5" x14ac:dyDescent="0.25">
      <c r="A11560" t="s">
        <v>2286</v>
      </c>
      <c r="B11560" s="1" t="s">
        <v>2393</v>
      </c>
      <c r="C11560" s="291" t="s">
        <v>170</v>
      </c>
      <c r="D11560" s="1">
        <v>42</v>
      </c>
      <c r="E11560" s="1">
        <v>42</v>
      </c>
    </row>
    <row r="11561" spans="1:5" x14ac:dyDescent="0.25">
      <c r="A11561" t="s">
        <v>2286</v>
      </c>
      <c r="B11561" s="1" t="s">
        <v>2393</v>
      </c>
      <c r="C11561" s="291" t="s">
        <v>170</v>
      </c>
      <c r="D11561" s="1">
        <v>53</v>
      </c>
      <c r="E11561" s="1">
        <v>53</v>
      </c>
    </row>
    <row r="11562" spans="1:5" x14ac:dyDescent="0.25">
      <c r="A11562" t="s">
        <v>2286</v>
      </c>
      <c r="B11562" s="1" t="s">
        <v>2393</v>
      </c>
      <c r="C11562" s="291" t="s">
        <v>170</v>
      </c>
      <c r="D11562" s="1">
        <v>71</v>
      </c>
      <c r="E11562" s="1">
        <v>71</v>
      </c>
    </row>
    <row r="11563" spans="1:5" x14ac:dyDescent="0.25">
      <c r="A11563" t="s">
        <v>2286</v>
      </c>
      <c r="B11563" s="1" t="s">
        <v>2393</v>
      </c>
      <c r="C11563" s="291" t="s">
        <v>171</v>
      </c>
      <c r="D11563" s="1">
        <v>1</v>
      </c>
      <c r="E11563" s="1">
        <v>1</v>
      </c>
    </row>
    <row r="11564" spans="1:5" x14ac:dyDescent="0.25">
      <c r="A11564" t="s">
        <v>2286</v>
      </c>
      <c r="B11564" s="1" t="s">
        <v>2393</v>
      </c>
      <c r="C11564" s="291" t="s">
        <v>171</v>
      </c>
      <c r="D11564" s="1">
        <v>24</v>
      </c>
      <c r="E11564" s="1">
        <v>24</v>
      </c>
    </row>
    <row r="11565" spans="1:5" x14ac:dyDescent="0.25">
      <c r="A11565" t="s">
        <v>2286</v>
      </c>
      <c r="B11565" s="1" t="s">
        <v>2393</v>
      </c>
      <c r="C11565" s="291" t="s">
        <v>171</v>
      </c>
      <c r="D11565" s="1">
        <v>33</v>
      </c>
      <c r="E11565" s="1">
        <v>33</v>
      </c>
    </row>
    <row r="11566" spans="1:5" x14ac:dyDescent="0.25">
      <c r="A11566" t="s">
        <v>2286</v>
      </c>
      <c r="B11566" s="1" t="s">
        <v>2393</v>
      </c>
      <c r="C11566" s="291" t="s">
        <v>171</v>
      </c>
      <c r="D11566" s="1">
        <v>43</v>
      </c>
      <c r="E11566" s="1">
        <v>43</v>
      </c>
    </row>
    <row r="11567" spans="1:5" x14ac:dyDescent="0.25">
      <c r="A11567" t="s">
        <v>2286</v>
      </c>
      <c r="B11567" s="1" t="s">
        <v>2393</v>
      </c>
      <c r="C11567" s="291" t="s">
        <v>171</v>
      </c>
      <c r="D11567" s="1">
        <v>56</v>
      </c>
      <c r="E11567" s="1">
        <v>56</v>
      </c>
    </row>
    <row r="11568" spans="1:5" x14ac:dyDescent="0.25">
      <c r="A11568" t="s">
        <v>2286</v>
      </c>
      <c r="B11568" s="1" t="s">
        <v>2393</v>
      </c>
      <c r="C11568" s="291" t="s">
        <v>171</v>
      </c>
      <c r="D11568" s="1">
        <v>72</v>
      </c>
      <c r="E11568" s="1">
        <v>72</v>
      </c>
    </row>
    <row r="11569" spans="1:5" x14ac:dyDescent="0.25">
      <c r="A11569" t="s">
        <v>2286</v>
      </c>
      <c r="B11569" s="1" t="s">
        <v>2393</v>
      </c>
      <c r="C11569" s="291" t="s">
        <v>171</v>
      </c>
      <c r="D11569" s="1">
        <v>96</v>
      </c>
      <c r="E11569" s="1">
        <v>96</v>
      </c>
    </row>
    <row r="11570" spans="1:5" x14ac:dyDescent="0.25">
      <c r="A11570" t="s">
        <v>2286</v>
      </c>
      <c r="B11570" s="1" t="s">
        <v>2393</v>
      </c>
      <c r="C11570" s="291" t="s">
        <v>171</v>
      </c>
      <c r="D11570" s="1">
        <v>133</v>
      </c>
      <c r="E11570" s="1">
        <v>133</v>
      </c>
    </row>
    <row r="11571" spans="1:5" x14ac:dyDescent="0.25">
      <c r="A11571" t="s">
        <v>2286</v>
      </c>
      <c r="B11571" s="1" t="s">
        <v>2393</v>
      </c>
      <c r="C11571" s="291" t="s">
        <v>171</v>
      </c>
      <c r="D11571" s="1">
        <v>200</v>
      </c>
      <c r="E11571" s="1">
        <v>200</v>
      </c>
    </row>
    <row r="11572" spans="1:5" x14ac:dyDescent="0.25">
      <c r="A11572" t="s">
        <v>2286</v>
      </c>
      <c r="B11572" s="1" t="s">
        <v>2393</v>
      </c>
      <c r="C11572" s="291" t="s">
        <v>172</v>
      </c>
      <c r="D11572" s="1">
        <v>29</v>
      </c>
      <c r="E11572" s="1">
        <v>29</v>
      </c>
    </row>
    <row r="11573" spans="1:5" x14ac:dyDescent="0.25">
      <c r="A11573" t="s">
        <v>2286</v>
      </c>
      <c r="B11573" s="1" t="s">
        <v>2393</v>
      </c>
      <c r="C11573" s="291" t="s">
        <v>172</v>
      </c>
      <c r="D11573" s="1">
        <v>40</v>
      </c>
      <c r="E11573" s="1">
        <v>40</v>
      </c>
    </row>
    <row r="11574" spans="1:5" x14ac:dyDescent="0.25">
      <c r="A11574" t="s">
        <v>2286</v>
      </c>
      <c r="B11574" s="1" t="s">
        <v>2393</v>
      </c>
      <c r="C11574" s="291" t="s">
        <v>172</v>
      </c>
      <c r="D11574" s="1">
        <v>52</v>
      </c>
      <c r="E11574" s="1">
        <v>52</v>
      </c>
    </row>
    <row r="11575" spans="1:5" x14ac:dyDescent="0.25">
      <c r="A11575" t="s">
        <v>2286</v>
      </c>
      <c r="B11575" s="1" t="s">
        <v>2393</v>
      </c>
      <c r="C11575" s="291" t="s">
        <v>172</v>
      </c>
      <c r="D11575" s="1">
        <v>67</v>
      </c>
      <c r="E11575" s="1">
        <v>67</v>
      </c>
    </row>
    <row r="11576" spans="1:5" x14ac:dyDescent="0.25">
      <c r="A11576" t="s">
        <v>2286</v>
      </c>
      <c r="B11576" s="1" t="s">
        <v>2393</v>
      </c>
      <c r="C11576" s="291" t="s">
        <v>172</v>
      </c>
      <c r="D11576" s="1">
        <v>85</v>
      </c>
      <c r="E11576" s="1">
        <v>85</v>
      </c>
    </row>
    <row r="11577" spans="1:5" x14ac:dyDescent="0.25">
      <c r="A11577" t="s">
        <v>2286</v>
      </c>
      <c r="B11577" s="1" t="s">
        <v>2393</v>
      </c>
      <c r="C11577" s="291" t="s">
        <v>172</v>
      </c>
      <c r="D11577" s="1">
        <v>108</v>
      </c>
      <c r="E11577" s="1">
        <v>108</v>
      </c>
    </row>
    <row r="11578" spans="1:5" x14ac:dyDescent="0.25">
      <c r="A11578" t="s">
        <v>2286</v>
      </c>
      <c r="B11578" s="1" t="s">
        <v>2393</v>
      </c>
      <c r="C11578" s="291" t="s">
        <v>172</v>
      </c>
      <c r="D11578" s="1">
        <v>138</v>
      </c>
      <c r="E11578" s="1">
        <v>138</v>
      </c>
    </row>
    <row r="11579" spans="1:5" x14ac:dyDescent="0.25">
      <c r="A11579" t="s">
        <v>2286</v>
      </c>
      <c r="B11579" s="1" t="s">
        <v>2393</v>
      </c>
      <c r="C11579" s="291" t="s">
        <v>172</v>
      </c>
      <c r="D11579" s="1">
        <v>180</v>
      </c>
      <c r="E11579" s="1">
        <v>180</v>
      </c>
    </row>
    <row r="11580" spans="1:5" x14ac:dyDescent="0.25">
      <c r="A11580" t="s">
        <v>2286</v>
      </c>
      <c r="B11580" s="1" t="s">
        <v>2393</v>
      </c>
      <c r="C11580" s="291" t="s">
        <v>172</v>
      </c>
      <c r="D11580" s="1">
        <v>230</v>
      </c>
      <c r="E11580" s="1">
        <v>230</v>
      </c>
    </row>
    <row r="11581" spans="1:5" x14ac:dyDescent="0.25">
      <c r="A11581" t="s">
        <v>2286</v>
      </c>
      <c r="B11581" s="1" t="s">
        <v>2393</v>
      </c>
      <c r="C11581" s="291" t="s">
        <v>173</v>
      </c>
      <c r="D11581" s="1">
        <v>40</v>
      </c>
      <c r="E11581" s="1">
        <v>40</v>
      </c>
    </row>
    <row r="11582" spans="1:5" x14ac:dyDescent="0.25">
      <c r="A11582" t="s">
        <v>2286</v>
      </c>
      <c r="B11582" s="1" t="s">
        <v>2393</v>
      </c>
      <c r="C11582" s="291" t="s">
        <v>173</v>
      </c>
      <c r="D11582" s="1">
        <v>57</v>
      </c>
      <c r="E11582" s="1">
        <v>57</v>
      </c>
    </row>
    <row r="11583" spans="1:5" x14ac:dyDescent="0.25">
      <c r="A11583" t="s">
        <v>2286</v>
      </c>
      <c r="B11583" s="1" t="s">
        <v>2393</v>
      </c>
      <c r="C11583" s="291" t="s">
        <v>173</v>
      </c>
      <c r="D11583" s="1">
        <v>78</v>
      </c>
      <c r="E11583" s="1">
        <v>78</v>
      </c>
    </row>
    <row r="11584" spans="1:5" x14ac:dyDescent="0.25">
      <c r="A11584" t="s">
        <v>2286</v>
      </c>
      <c r="B11584" s="1" t="s">
        <v>2393</v>
      </c>
      <c r="C11584" s="291" t="s">
        <v>173</v>
      </c>
      <c r="D11584" s="1">
        <v>105</v>
      </c>
      <c r="E11584" s="1">
        <v>105</v>
      </c>
    </row>
    <row r="11585" spans="1:5" x14ac:dyDescent="0.25">
      <c r="A11585" t="s">
        <v>2286</v>
      </c>
      <c r="B11585" s="1" t="s">
        <v>2393</v>
      </c>
      <c r="C11585" s="291" t="s">
        <v>173</v>
      </c>
      <c r="D11585" s="1">
        <v>136</v>
      </c>
      <c r="E11585" s="1">
        <v>136</v>
      </c>
    </row>
    <row r="11586" spans="1:5" x14ac:dyDescent="0.25">
      <c r="A11586" t="s">
        <v>2286</v>
      </c>
      <c r="B11586" s="1" t="s">
        <v>2393</v>
      </c>
      <c r="C11586" s="291" t="s">
        <v>173</v>
      </c>
      <c r="D11586" s="1">
        <v>173</v>
      </c>
      <c r="E11586" s="1">
        <v>173</v>
      </c>
    </row>
    <row r="11587" spans="1:5" x14ac:dyDescent="0.25">
      <c r="A11587" t="s">
        <v>2286</v>
      </c>
      <c r="B11587" s="1" t="s">
        <v>2393</v>
      </c>
      <c r="C11587" s="291" t="s">
        <v>173</v>
      </c>
      <c r="D11587" s="1">
        <v>222</v>
      </c>
      <c r="E11587" s="1">
        <v>222</v>
      </c>
    </row>
    <row r="11588" spans="1:5" x14ac:dyDescent="0.25">
      <c r="A11588" t="s">
        <v>2286</v>
      </c>
      <c r="B11588" s="1" t="s">
        <v>2393</v>
      </c>
      <c r="C11588" s="291" t="s">
        <v>173</v>
      </c>
      <c r="D11588" s="1">
        <v>300</v>
      </c>
      <c r="E11588" s="1">
        <v>300</v>
      </c>
    </row>
    <row r="11589" spans="1:5" x14ac:dyDescent="0.25">
      <c r="A11589" t="s">
        <v>2286</v>
      </c>
      <c r="B11589" s="1" t="s">
        <v>2393</v>
      </c>
      <c r="C11589" s="291" t="s">
        <v>173</v>
      </c>
      <c r="D11589" s="1">
        <v>370</v>
      </c>
      <c r="E11589" s="1">
        <v>370</v>
      </c>
    </row>
    <row r="11590" spans="1:5" x14ac:dyDescent="0.25">
      <c r="A11590" t="s">
        <v>2286</v>
      </c>
      <c r="B11590" s="1" t="s">
        <v>2393</v>
      </c>
      <c r="C11590" s="291" t="s">
        <v>174</v>
      </c>
      <c r="D11590" s="1">
        <v>122</v>
      </c>
      <c r="E11590" s="1">
        <v>122</v>
      </c>
    </row>
    <row r="11591" spans="1:5" x14ac:dyDescent="0.25">
      <c r="A11591" t="s">
        <v>2286</v>
      </c>
      <c r="B11591" s="1" t="s">
        <v>2393</v>
      </c>
      <c r="C11591" s="291" t="s">
        <v>174</v>
      </c>
      <c r="D11591" s="1">
        <v>170</v>
      </c>
      <c r="E11591" s="1">
        <v>170</v>
      </c>
    </row>
    <row r="11592" spans="1:5" x14ac:dyDescent="0.25">
      <c r="A11592" t="s">
        <v>2286</v>
      </c>
      <c r="B11592" s="1" t="s">
        <v>2393</v>
      </c>
      <c r="C11592" s="291" t="s">
        <v>174</v>
      </c>
      <c r="D11592" s="1">
        <v>217</v>
      </c>
      <c r="E11592" s="1">
        <v>217</v>
      </c>
    </row>
    <row r="11593" spans="1:5" x14ac:dyDescent="0.25">
      <c r="A11593" t="s">
        <v>2286</v>
      </c>
      <c r="B11593" s="1" t="s">
        <v>2393</v>
      </c>
      <c r="C11593" s="291" t="s">
        <v>174</v>
      </c>
      <c r="D11593" s="1">
        <v>267</v>
      </c>
      <c r="E11593" s="1">
        <v>267</v>
      </c>
    </row>
    <row r="11594" spans="1:5" x14ac:dyDescent="0.25">
      <c r="A11594" t="s">
        <v>2286</v>
      </c>
      <c r="B11594" s="1" t="s">
        <v>2393</v>
      </c>
      <c r="C11594" s="291" t="s">
        <v>174</v>
      </c>
      <c r="D11594" s="1">
        <v>344</v>
      </c>
      <c r="E11594" s="1">
        <v>344</v>
      </c>
    </row>
    <row r="11595" spans="1:5" x14ac:dyDescent="0.25">
      <c r="A11595" t="s">
        <v>2286</v>
      </c>
      <c r="B11595" s="1" t="s">
        <v>2393</v>
      </c>
      <c r="C11595" s="291" t="s">
        <v>174</v>
      </c>
      <c r="D11595" s="1">
        <v>402</v>
      </c>
      <c r="E11595" s="1">
        <v>402</v>
      </c>
    </row>
    <row r="11596" spans="1:5" x14ac:dyDescent="0.25">
      <c r="A11596" t="s">
        <v>2286</v>
      </c>
      <c r="B11596" s="1" t="s">
        <v>2393</v>
      </c>
      <c r="C11596" s="291" t="s">
        <v>174</v>
      </c>
      <c r="D11596" s="1">
        <v>489</v>
      </c>
      <c r="E11596" s="1">
        <v>489</v>
      </c>
    </row>
    <row r="11597" spans="1:5" x14ac:dyDescent="0.25">
      <c r="A11597" t="s">
        <v>2286</v>
      </c>
      <c r="B11597" s="1" t="s">
        <v>2393</v>
      </c>
      <c r="C11597" s="291">
        <v>80</v>
      </c>
      <c r="D11597" s="1">
        <v>1</v>
      </c>
      <c r="E11597" s="1">
        <v>1</v>
      </c>
    </row>
    <row r="11598" spans="1:5" x14ac:dyDescent="0.25">
      <c r="A11598" t="s">
        <v>2286</v>
      </c>
      <c r="B11598" s="1" t="s">
        <v>2393</v>
      </c>
      <c r="C11598" s="291">
        <v>80</v>
      </c>
      <c r="D11598" s="1">
        <v>1.5</v>
      </c>
      <c r="E11598" s="1">
        <v>1.5</v>
      </c>
    </row>
    <row r="11599" spans="1:5" x14ac:dyDescent="0.25">
      <c r="A11599" t="s">
        <v>2286</v>
      </c>
      <c r="B11599" s="1" t="s">
        <v>2393</v>
      </c>
      <c r="C11599" s="291">
        <v>80</v>
      </c>
      <c r="D11599" s="1">
        <v>2</v>
      </c>
      <c r="E11599" s="1">
        <v>2</v>
      </c>
    </row>
    <row r="11600" spans="1:5" x14ac:dyDescent="0.25">
      <c r="A11600" t="s">
        <v>2286</v>
      </c>
      <c r="B11600" s="1" t="s">
        <v>2393</v>
      </c>
      <c r="C11600" s="291">
        <v>80</v>
      </c>
      <c r="D11600" s="1">
        <v>2.5</v>
      </c>
      <c r="E11600" s="1">
        <v>2.5</v>
      </c>
    </row>
    <row r="11601" spans="1:5" x14ac:dyDescent="0.25">
      <c r="A11601" t="s">
        <v>2286</v>
      </c>
      <c r="B11601" s="1" t="s">
        <v>2393</v>
      </c>
      <c r="C11601" s="291">
        <v>80</v>
      </c>
      <c r="D11601" s="1">
        <v>3</v>
      </c>
      <c r="E11601" s="1">
        <v>3</v>
      </c>
    </row>
    <row r="11602" spans="1:5" x14ac:dyDescent="0.25">
      <c r="A11602" t="s">
        <v>2286</v>
      </c>
      <c r="B11602" s="1" t="s">
        <v>2393</v>
      </c>
      <c r="C11602" s="291">
        <v>80</v>
      </c>
      <c r="D11602" s="1">
        <v>4</v>
      </c>
      <c r="E11602" s="1">
        <v>4</v>
      </c>
    </row>
    <row r="11603" spans="1:5" x14ac:dyDescent="0.25">
      <c r="A11603" t="s">
        <v>2286</v>
      </c>
      <c r="B11603" s="1" t="s">
        <v>2393</v>
      </c>
      <c r="C11603" s="291">
        <v>80</v>
      </c>
      <c r="D11603" s="1">
        <v>5</v>
      </c>
      <c r="E11603" s="1">
        <v>5</v>
      </c>
    </row>
    <row r="11604" spans="1:5" x14ac:dyDescent="0.25">
      <c r="A11604" t="s">
        <v>2286</v>
      </c>
      <c r="B11604" s="1" t="s">
        <v>2393</v>
      </c>
      <c r="C11604" s="291">
        <v>100</v>
      </c>
      <c r="D11604" s="1">
        <v>1.5</v>
      </c>
      <c r="E11604" s="1">
        <v>1.5</v>
      </c>
    </row>
    <row r="11605" spans="1:5" x14ac:dyDescent="0.25">
      <c r="A11605" t="s">
        <v>2286</v>
      </c>
      <c r="B11605" s="1" t="s">
        <v>2393</v>
      </c>
      <c r="C11605" s="291">
        <v>100</v>
      </c>
      <c r="D11605" s="1">
        <v>2</v>
      </c>
      <c r="E11605" s="1">
        <v>2</v>
      </c>
    </row>
    <row r="11606" spans="1:5" x14ac:dyDescent="0.25">
      <c r="A11606" t="s">
        <v>2286</v>
      </c>
      <c r="B11606" s="1" t="s">
        <v>2393</v>
      </c>
      <c r="C11606" s="291">
        <v>100</v>
      </c>
      <c r="D11606" s="1">
        <v>2.5</v>
      </c>
      <c r="E11606" s="1">
        <v>2.5</v>
      </c>
    </row>
    <row r="11607" spans="1:5" x14ac:dyDescent="0.25">
      <c r="A11607" t="s">
        <v>2286</v>
      </c>
      <c r="B11607" s="1" t="s">
        <v>2393</v>
      </c>
      <c r="C11607" s="291">
        <v>100</v>
      </c>
      <c r="D11607" s="1">
        <v>3</v>
      </c>
      <c r="E11607" s="1">
        <v>3</v>
      </c>
    </row>
    <row r="11608" spans="1:5" x14ac:dyDescent="0.25">
      <c r="A11608" t="s">
        <v>2286</v>
      </c>
      <c r="B11608" s="1" t="s">
        <v>2393</v>
      </c>
      <c r="C11608" s="291">
        <v>100</v>
      </c>
      <c r="D11608" s="1">
        <v>4</v>
      </c>
      <c r="E11608" s="1">
        <v>4</v>
      </c>
    </row>
    <row r="11609" spans="1:5" x14ac:dyDescent="0.25">
      <c r="A11609" t="s">
        <v>2286</v>
      </c>
      <c r="B11609" s="1" t="s">
        <v>2393</v>
      </c>
      <c r="C11609" s="291">
        <v>100</v>
      </c>
      <c r="D11609" s="1">
        <v>5</v>
      </c>
      <c r="E11609" s="1">
        <v>5</v>
      </c>
    </row>
    <row r="11610" spans="1:5" x14ac:dyDescent="0.25">
      <c r="A11610" t="s">
        <v>2286</v>
      </c>
      <c r="B11610" s="1" t="s">
        <v>2393</v>
      </c>
      <c r="C11610" s="291">
        <v>100</v>
      </c>
      <c r="D11610" s="1">
        <v>6</v>
      </c>
      <c r="E11610" s="1">
        <v>6</v>
      </c>
    </row>
    <row r="11611" spans="1:5" x14ac:dyDescent="0.25">
      <c r="A11611" t="s">
        <v>2286</v>
      </c>
      <c r="B11611" s="1" t="s">
        <v>2393</v>
      </c>
      <c r="C11611" s="291">
        <v>125</v>
      </c>
      <c r="D11611" s="1">
        <v>2</v>
      </c>
      <c r="E11611" s="1">
        <v>2</v>
      </c>
    </row>
    <row r="11612" spans="1:5" x14ac:dyDescent="0.25">
      <c r="A11612" t="s">
        <v>2286</v>
      </c>
      <c r="B11612" s="1" t="s">
        <v>2393</v>
      </c>
      <c r="C11612" s="291">
        <v>125</v>
      </c>
      <c r="D11612" s="1">
        <v>2.5</v>
      </c>
      <c r="E11612" s="1">
        <v>2.5</v>
      </c>
    </row>
    <row r="11613" spans="1:5" x14ac:dyDescent="0.25">
      <c r="A11613" t="s">
        <v>2286</v>
      </c>
      <c r="B11613" s="1" t="s">
        <v>2393</v>
      </c>
      <c r="C11613" s="291">
        <v>125</v>
      </c>
      <c r="D11613" s="1">
        <v>3</v>
      </c>
      <c r="E11613" s="1">
        <v>3</v>
      </c>
    </row>
    <row r="11614" spans="1:5" x14ac:dyDescent="0.25">
      <c r="A11614" t="s">
        <v>2286</v>
      </c>
      <c r="B11614" s="1" t="s">
        <v>2393</v>
      </c>
      <c r="C11614" s="291">
        <v>125</v>
      </c>
      <c r="D11614" s="1">
        <v>3.5</v>
      </c>
      <c r="E11614" s="1">
        <v>3.5</v>
      </c>
    </row>
    <row r="11615" spans="1:5" x14ac:dyDescent="0.25">
      <c r="A11615" t="s">
        <v>2286</v>
      </c>
      <c r="B11615" s="1" t="s">
        <v>2393</v>
      </c>
      <c r="C11615" s="291">
        <v>125</v>
      </c>
      <c r="D11615" s="1">
        <v>4</v>
      </c>
      <c r="E11615" s="1">
        <v>4</v>
      </c>
    </row>
    <row r="11616" spans="1:5" x14ac:dyDescent="0.25">
      <c r="A11616" t="s">
        <v>2286</v>
      </c>
      <c r="B11616" s="1" t="s">
        <v>2393</v>
      </c>
      <c r="C11616" s="291">
        <v>125</v>
      </c>
      <c r="D11616" s="1">
        <v>5</v>
      </c>
      <c r="E11616" s="1">
        <v>5</v>
      </c>
    </row>
    <row r="11617" spans="1:5" x14ac:dyDescent="0.25">
      <c r="A11617" t="s">
        <v>2286</v>
      </c>
      <c r="B11617" s="1" t="s">
        <v>2393</v>
      </c>
      <c r="C11617" s="291">
        <v>125</v>
      </c>
      <c r="D11617" s="1">
        <v>6</v>
      </c>
      <c r="E11617" s="1">
        <v>6</v>
      </c>
    </row>
    <row r="11618" spans="1:5" x14ac:dyDescent="0.25">
      <c r="A11618" t="s">
        <v>2286</v>
      </c>
      <c r="B11618" s="1" t="s">
        <v>2393</v>
      </c>
      <c r="C11618" s="291">
        <v>125</v>
      </c>
      <c r="D11618" s="1">
        <v>8</v>
      </c>
      <c r="E11618" s="1">
        <v>8</v>
      </c>
    </row>
    <row r="11619" spans="1:5" x14ac:dyDescent="0.25">
      <c r="A11619" t="s">
        <v>2286</v>
      </c>
      <c r="B11619" s="1" t="s">
        <v>2393</v>
      </c>
      <c r="C11619" s="291">
        <v>125</v>
      </c>
      <c r="D11619" s="1">
        <v>11</v>
      </c>
      <c r="E11619" s="1">
        <v>11</v>
      </c>
    </row>
    <row r="11620" spans="1:5" x14ac:dyDescent="0.25">
      <c r="A11620" t="s">
        <v>2286</v>
      </c>
      <c r="B11620" s="1" t="s">
        <v>2393</v>
      </c>
      <c r="C11620" s="291">
        <v>150</v>
      </c>
      <c r="D11620" s="1">
        <v>3</v>
      </c>
      <c r="E11620" s="1">
        <v>3</v>
      </c>
    </row>
    <row r="11621" spans="1:5" x14ac:dyDescent="0.25">
      <c r="A11621" t="s">
        <v>2286</v>
      </c>
      <c r="B11621" s="1" t="s">
        <v>2393</v>
      </c>
      <c r="C11621" s="291">
        <v>150</v>
      </c>
      <c r="D11621" s="1">
        <v>4</v>
      </c>
      <c r="E11621" s="1">
        <v>4</v>
      </c>
    </row>
    <row r="11622" spans="1:5" x14ac:dyDescent="0.25">
      <c r="A11622" t="s">
        <v>2286</v>
      </c>
      <c r="B11622" s="1" t="s">
        <v>2393</v>
      </c>
      <c r="C11622" s="291">
        <v>150</v>
      </c>
      <c r="D11622" s="1">
        <v>5</v>
      </c>
      <c r="E11622" s="1">
        <v>5</v>
      </c>
    </row>
    <row r="11623" spans="1:5" x14ac:dyDescent="0.25">
      <c r="A11623" t="s">
        <v>2286</v>
      </c>
      <c r="B11623" s="1" t="s">
        <v>2393</v>
      </c>
      <c r="C11623" s="291">
        <v>150</v>
      </c>
      <c r="D11623" s="1">
        <v>6</v>
      </c>
      <c r="E11623" s="1">
        <v>6</v>
      </c>
    </row>
    <row r="11624" spans="1:5" x14ac:dyDescent="0.25">
      <c r="A11624" t="s">
        <v>2286</v>
      </c>
      <c r="B11624" s="1" t="s">
        <v>2393</v>
      </c>
      <c r="C11624" s="291">
        <v>150</v>
      </c>
      <c r="D11624" s="1">
        <v>7</v>
      </c>
      <c r="E11624" s="1">
        <v>7</v>
      </c>
    </row>
    <row r="11625" spans="1:5" x14ac:dyDescent="0.25">
      <c r="A11625" t="s">
        <v>2286</v>
      </c>
      <c r="B11625" s="1" t="s">
        <v>2393</v>
      </c>
      <c r="C11625" s="291">
        <v>150</v>
      </c>
      <c r="D11625" s="1">
        <v>8</v>
      </c>
      <c r="E11625" s="1">
        <v>8</v>
      </c>
    </row>
    <row r="11626" spans="1:5" x14ac:dyDescent="0.25">
      <c r="A11626" t="s">
        <v>2286</v>
      </c>
      <c r="B11626" s="1" t="s">
        <v>2393</v>
      </c>
      <c r="C11626" s="291">
        <v>150</v>
      </c>
      <c r="D11626" s="1">
        <v>10</v>
      </c>
      <c r="E11626" s="1">
        <v>10</v>
      </c>
    </row>
    <row r="11627" spans="1:5" x14ac:dyDescent="0.25">
      <c r="A11627" t="s">
        <v>2286</v>
      </c>
      <c r="B11627" s="1" t="s">
        <v>2393</v>
      </c>
      <c r="C11627" s="291">
        <v>150</v>
      </c>
      <c r="D11627" s="1">
        <v>13</v>
      </c>
      <c r="E11627" s="1">
        <v>13</v>
      </c>
    </row>
    <row r="11628" spans="1:5" x14ac:dyDescent="0.25">
      <c r="A11628" t="s">
        <v>2286</v>
      </c>
      <c r="B11628" s="1" t="s">
        <v>2393</v>
      </c>
      <c r="C11628" s="291">
        <v>150</v>
      </c>
      <c r="D11628" s="1">
        <v>20</v>
      </c>
      <c r="E11628" s="1">
        <v>20</v>
      </c>
    </row>
    <row r="11629" spans="1:5" x14ac:dyDescent="0.25">
      <c r="A11629" t="s">
        <v>2286</v>
      </c>
      <c r="B11629" s="1" t="s">
        <v>2393</v>
      </c>
      <c r="C11629" s="291">
        <v>160</v>
      </c>
      <c r="D11629" s="1">
        <v>4</v>
      </c>
      <c r="E11629" s="1">
        <v>4</v>
      </c>
    </row>
    <row r="11630" spans="1:5" x14ac:dyDescent="0.25">
      <c r="A11630" t="s">
        <v>2286</v>
      </c>
      <c r="B11630" s="1" t="s">
        <v>2393</v>
      </c>
      <c r="C11630" s="291">
        <v>160</v>
      </c>
      <c r="D11630" s="1">
        <v>5</v>
      </c>
      <c r="E11630" s="1">
        <v>5</v>
      </c>
    </row>
    <row r="11631" spans="1:5" x14ac:dyDescent="0.25">
      <c r="A11631" t="s">
        <v>2286</v>
      </c>
      <c r="B11631" s="1" t="s">
        <v>2393</v>
      </c>
      <c r="C11631" s="291">
        <v>160</v>
      </c>
      <c r="D11631" s="1">
        <v>6</v>
      </c>
      <c r="E11631" s="1">
        <v>6</v>
      </c>
    </row>
    <row r="11632" spans="1:5" x14ac:dyDescent="0.25">
      <c r="A11632" t="s">
        <v>2286</v>
      </c>
      <c r="B11632" s="1" t="s">
        <v>2393</v>
      </c>
      <c r="C11632" s="291">
        <v>160</v>
      </c>
      <c r="D11632" s="1">
        <v>7</v>
      </c>
      <c r="E11632" s="1">
        <v>7</v>
      </c>
    </row>
    <row r="11633" spans="1:5" x14ac:dyDescent="0.25">
      <c r="A11633" t="s">
        <v>2286</v>
      </c>
      <c r="B11633" s="1" t="s">
        <v>2393</v>
      </c>
      <c r="C11633" s="291">
        <v>160</v>
      </c>
      <c r="D11633" s="1">
        <v>9</v>
      </c>
      <c r="E11633" s="1">
        <v>9</v>
      </c>
    </row>
    <row r="11634" spans="1:5" x14ac:dyDescent="0.25">
      <c r="A11634" t="s">
        <v>2286</v>
      </c>
      <c r="B11634" s="1" t="s">
        <v>2393</v>
      </c>
      <c r="C11634" s="291">
        <v>160</v>
      </c>
      <c r="D11634" s="1">
        <v>11</v>
      </c>
      <c r="E11634" s="1">
        <v>11</v>
      </c>
    </row>
    <row r="11635" spans="1:5" x14ac:dyDescent="0.25">
      <c r="A11635" t="s">
        <v>2286</v>
      </c>
      <c r="B11635" s="1" t="s">
        <v>2393</v>
      </c>
      <c r="C11635" s="291">
        <v>160</v>
      </c>
      <c r="D11635" s="1">
        <v>13</v>
      </c>
      <c r="E11635" s="1">
        <v>13</v>
      </c>
    </row>
    <row r="11636" spans="1:5" x14ac:dyDescent="0.25">
      <c r="A11636" t="s">
        <v>2286</v>
      </c>
      <c r="B11636" s="1" t="s">
        <v>2393</v>
      </c>
      <c r="C11636" s="291">
        <v>160</v>
      </c>
      <c r="D11636" s="1">
        <v>18</v>
      </c>
      <c r="E11636" s="1">
        <v>18</v>
      </c>
    </row>
    <row r="11637" spans="1:5" x14ac:dyDescent="0.25">
      <c r="A11637" t="s">
        <v>2286</v>
      </c>
      <c r="B11637" s="1" t="s">
        <v>2393</v>
      </c>
      <c r="C11637" s="291">
        <v>160</v>
      </c>
      <c r="D11637" s="1">
        <v>26</v>
      </c>
      <c r="E11637" s="1">
        <v>26</v>
      </c>
    </row>
    <row r="11638" spans="1:5" x14ac:dyDescent="0.25">
      <c r="A11638" t="s">
        <v>2286</v>
      </c>
      <c r="B11638" s="1" t="s">
        <v>2393</v>
      </c>
      <c r="C11638" s="291">
        <v>200</v>
      </c>
      <c r="D11638" s="1">
        <v>7</v>
      </c>
      <c r="E11638" s="1">
        <v>7</v>
      </c>
    </row>
    <row r="11639" spans="1:5" x14ac:dyDescent="0.25">
      <c r="A11639" t="s">
        <v>2286</v>
      </c>
      <c r="B11639" s="1" t="s">
        <v>2393</v>
      </c>
      <c r="C11639" s="291">
        <v>200</v>
      </c>
      <c r="D11639" s="1">
        <v>8</v>
      </c>
      <c r="E11639" s="1">
        <v>8</v>
      </c>
    </row>
    <row r="11640" spans="1:5" x14ac:dyDescent="0.25">
      <c r="A11640" t="s">
        <v>2286</v>
      </c>
      <c r="B11640" s="1" t="s">
        <v>2393</v>
      </c>
      <c r="C11640" s="291">
        <v>200</v>
      </c>
      <c r="D11640" s="1">
        <v>10</v>
      </c>
      <c r="E11640" s="1">
        <v>10</v>
      </c>
    </row>
    <row r="11641" spans="1:5" x14ac:dyDescent="0.25">
      <c r="A11641" t="s">
        <v>2286</v>
      </c>
      <c r="B11641" s="1" t="s">
        <v>2393</v>
      </c>
      <c r="C11641" s="291">
        <v>200</v>
      </c>
      <c r="D11641" s="1">
        <v>12</v>
      </c>
      <c r="E11641" s="1">
        <v>12</v>
      </c>
    </row>
    <row r="11642" spans="1:5" x14ac:dyDescent="0.25">
      <c r="A11642" t="s">
        <v>2286</v>
      </c>
      <c r="B11642" s="1" t="s">
        <v>2393</v>
      </c>
      <c r="C11642" s="291">
        <v>200</v>
      </c>
      <c r="D11642" s="1">
        <v>14</v>
      </c>
      <c r="E11642" s="1">
        <v>14</v>
      </c>
    </row>
    <row r="11643" spans="1:5" x14ac:dyDescent="0.25">
      <c r="A11643" t="s">
        <v>2286</v>
      </c>
      <c r="B11643" s="1" t="s">
        <v>2393</v>
      </c>
      <c r="C11643" s="291">
        <v>200</v>
      </c>
      <c r="D11643" s="1">
        <v>16</v>
      </c>
      <c r="E11643" s="1">
        <v>16</v>
      </c>
    </row>
    <row r="11644" spans="1:5" x14ac:dyDescent="0.25">
      <c r="A11644" t="s">
        <v>2286</v>
      </c>
      <c r="B11644" s="1" t="s">
        <v>2393</v>
      </c>
      <c r="C11644" s="291">
        <v>200</v>
      </c>
      <c r="D11644" s="1">
        <v>20</v>
      </c>
      <c r="E11644" s="1">
        <v>20</v>
      </c>
    </row>
    <row r="11645" spans="1:5" x14ac:dyDescent="0.25">
      <c r="A11645" t="s">
        <v>2286</v>
      </c>
      <c r="B11645" s="1" t="s">
        <v>2393</v>
      </c>
      <c r="C11645" s="291">
        <v>200</v>
      </c>
      <c r="D11645" s="1">
        <v>26</v>
      </c>
      <c r="E11645" s="1">
        <v>26</v>
      </c>
    </row>
    <row r="11646" spans="1:5" x14ac:dyDescent="0.25">
      <c r="A11646" t="s">
        <v>2286</v>
      </c>
      <c r="B11646" s="1" t="s">
        <v>2393</v>
      </c>
      <c r="C11646" s="291">
        <v>200</v>
      </c>
      <c r="D11646" s="1">
        <v>34</v>
      </c>
      <c r="E11646" s="1">
        <v>34</v>
      </c>
    </row>
    <row r="11647" spans="1:5" x14ac:dyDescent="0.25">
      <c r="A11647" t="s">
        <v>2286</v>
      </c>
      <c r="B11647" s="1" t="s">
        <v>2393</v>
      </c>
      <c r="C11647" s="291">
        <v>250</v>
      </c>
      <c r="D11647" s="1">
        <v>9</v>
      </c>
      <c r="E11647" s="1">
        <v>9</v>
      </c>
    </row>
    <row r="11648" spans="1:5" x14ac:dyDescent="0.25">
      <c r="A11648" t="s">
        <v>2286</v>
      </c>
      <c r="B11648" s="1" t="s">
        <v>2393</v>
      </c>
      <c r="C11648" s="291">
        <v>250</v>
      </c>
      <c r="D11648" s="1">
        <v>11</v>
      </c>
      <c r="E11648" s="1">
        <v>11</v>
      </c>
    </row>
    <row r="11649" spans="1:5" x14ac:dyDescent="0.25">
      <c r="A11649" t="s">
        <v>2286</v>
      </c>
      <c r="B11649" s="1" t="s">
        <v>2393</v>
      </c>
      <c r="C11649" s="291">
        <v>250</v>
      </c>
      <c r="D11649" s="1">
        <v>14</v>
      </c>
      <c r="E11649" s="1">
        <v>14</v>
      </c>
    </row>
    <row r="11650" spans="1:5" x14ac:dyDescent="0.25">
      <c r="A11650" t="s">
        <v>2286</v>
      </c>
      <c r="B11650" s="1" t="s">
        <v>2393</v>
      </c>
      <c r="C11650" s="291">
        <v>250</v>
      </c>
      <c r="D11650" s="1">
        <v>18</v>
      </c>
      <c r="E11650" s="1">
        <v>18</v>
      </c>
    </row>
    <row r="11651" spans="1:5" x14ac:dyDescent="0.25">
      <c r="A11651" t="s">
        <v>2286</v>
      </c>
      <c r="B11651" s="1" t="s">
        <v>2393</v>
      </c>
      <c r="C11651" s="291">
        <v>250</v>
      </c>
      <c r="D11651" s="1">
        <v>24</v>
      </c>
      <c r="E11651" s="1">
        <v>24</v>
      </c>
    </row>
    <row r="11652" spans="1:5" x14ac:dyDescent="0.25">
      <c r="A11652" t="s">
        <v>2286</v>
      </c>
      <c r="B11652" s="1" t="s">
        <v>2393</v>
      </c>
      <c r="C11652" s="291">
        <v>250</v>
      </c>
      <c r="D11652" s="1">
        <v>32</v>
      </c>
      <c r="E11652" s="1">
        <v>32</v>
      </c>
    </row>
    <row r="11653" spans="1:5" x14ac:dyDescent="0.25">
      <c r="A11653" t="s">
        <v>2286</v>
      </c>
      <c r="B11653" s="1" t="s">
        <v>2393</v>
      </c>
      <c r="C11653" s="291">
        <v>250</v>
      </c>
      <c r="D11653" s="1">
        <v>46</v>
      </c>
      <c r="E11653" s="1">
        <v>46</v>
      </c>
    </row>
    <row r="11654" spans="1:5" x14ac:dyDescent="0.25">
      <c r="A11654" t="s">
        <v>2286</v>
      </c>
      <c r="B11654" s="1" t="s">
        <v>2393</v>
      </c>
      <c r="C11654" s="291">
        <v>300</v>
      </c>
      <c r="D11654" s="1">
        <v>14</v>
      </c>
      <c r="E11654" s="1">
        <v>14</v>
      </c>
    </row>
    <row r="11655" spans="1:5" x14ac:dyDescent="0.25">
      <c r="A11655" t="s">
        <v>2286</v>
      </c>
      <c r="B11655" s="1" t="s">
        <v>2393</v>
      </c>
      <c r="C11655" s="291">
        <v>300</v>
      </c>
      <c r="D11655" s="1">
        <v>18</v>
      </c>
      <c r="E11655" s="1">
        <v>18</v>
      </c>
    </row>
    <row r="11656" spans="1:5" x14ac:dyDescent="0.25">
      <c r="A11656" t="s">
        <v>2286</v>
      </c>
      <c r="B11656" s="1" t="s">
        <v>2393</v>
      </c>
      <c r="C11656" s="291">
        <v>300</v>
      </c>
      <c r="D11656" s="1">
        <v>22</v>
      </c>
      <c r="E11656" s="1">
        <v>22</v>
      </c>
    </row>
    <row r="11657" spans="1:5" x14ac:dyDescent="0.25">
      <c r="A11657" t="s">
        <v>2286</v>
      </c>
      <c r="B11657" s="1" t="s">
        <v>2393</v>
      </c>
      <c r="C11657" s="291">
        <v>300</v>
      </c>
      <c r="D11657" s="1">
        <v>26</v>
      </c>
      <c r="E11657" s="1">
        <v>26</v>
      </c>
    </row>
    <row r="11658" spans="1:5" x14ac:dyDescent="0.25">
      <c r="A11658" t="s">
        <v>2286</v>
      </c>
      <c r="B11658" s="1" t="s">
        <v>2393</v>
      </c>
      <c r="C11658" s="291">
        <v>300</v>
      </c>
      <c r="D11658" s="1">
        <v>32</v>
      </c>
      <c r="E11658" s="1">
        <v>32</v>
      </c>
    </row>
    <row r="11659" spans="1:5" x14ac:dyDescent="0.25">
      <c r="A11659" t="s">
        <v>2286</v>
      </c>
      <c r="B11659" s="1" t="s">
        <v>2393</v>
      </c>
      <c r="C11659" s="291">
        <v>300</v>
      </c>
      <c r="D11659" s="1">
        <v>41</v>
      </c>
      <c r="E11659" s="1">
        <v>41</v>
      </c>
    </row>
    <row r="11660" spans="1:5" x14ac:dyDescent="0.25">
      <c r="A11660" t="s">
        <v>2286</v>
      </c>
      <c r="B11660" s="1" t="s">
        <v>2393</v>
      </c>
      <c r="C11660" s="291">
        <v>300</v>
      </c>
      <c r="D11660" s="1">
        <v>52</v>
      </c>
      <c r="E11660" s="1">
        <v>52</v>
      </c>
    </row>
    <row r="11661" spans="1:5" x14ac:dyDescent="0.25">
      <c r="A11661" t="s">
        <v>2286</v>
      </c>
      <c r="B11661" s="1" t="s">
        <v>2393</v>
      </c>
      <c r="C11661" s="291">
        <v>300</v>
      </c>
      <c r="D11661" s="1">
        <v>70</v>
      </c>
      <c r="E11661" s="1">
        <v>70</v>
      </c>
    </row>
    <row r="11662" spans="1:5" x14ac:dyDescent="0.25">
      <c r="A11662" t="s">
        <v>2286</v>
      </c>
      <c r="B11662" s="1" t="s">
        <v>2393</v>
      </c>
      <c r="C11662" s="291">
        <v>315</v>
      </c>
      <c r="D11662" s="1">
        <v>16</v>
      </c>
      <c r="E11662" s="1">
        <v>16</v>
      </c>
    </row>
    <row r="11663" spans="1:5" x14ac:dyDescent="0.25">
      <c r="A11663" t="s">
        <v>2286</v>
      </c>
      <c r="B11663" s="1" t="s">
        <v>2393</v>
      </c>
      <c r="C11663" s="291">
        <v>315</v>
      </c>
      <c r="D11663" s="1">
        <v>20</v>
      </c>
      <c r="E11663" s="1">
        <v>20</v>
      </c>
    </row>
    <row r="11664" spans="1:5" x14ac:dyDescent="0.25">
      <c r="A11664" t="s">
        <v>2286</v>
      </c>
      <c r="B11664" s="1" t="s">
        <v>2393</v>
      </c>
      <c r="C11664" s="291">
        <v>315</v>
      </c>
      <c r="D11664" s="1">
        <v>24</v>
      </c>
      <c r="E11664" s="1">
        <v>24</v>
      </c>
    </row>
    <row r="11665" spans="1:5" x14ac:dyDescent="0.25">
      <c r="A11665" t="s">
        <v>2286</v>
      </c>
      <c r="B11665" s="1" t="s">
        <v>2393</v>
      </c>
      <c r="C11665" s="291">
        <v>315</v>
      </c>
      <c r="D11665" s="1">
        <v>28</v>
      </c>
      <c r="E11665" s="1">
        <v>28</v>
      </c>
    </row>
    <row r="11666" spans="1:5" x14ac:dyDescent="0.25">
      <c r="A11666" t="s">
        <v>2286</v>
      </c>
      <c r="B11666" s="1" t="s">
        <v>2393</v>
      </c>
      <c r="C11666" s="291">
        <v>315</v>
      </c>
      <c r="D11666" s="1">
        <v>34</v>
      </c>
      <c r="E11666" s="1">
        <v>34</v>
      </c>
    </row>
    <row r="11667" spans="1:5" x14ac:dyDescent="0.25">
      <c r="A11667" t="s">
        <v>2286</v>
      </c>
      <c r="B11667" s="1" t="s">
        <v>2393</v>
      </c>
      <c r="C11667" s="291">
        <v>315</v>
      </c>
      <c r="D11667" s="1">
        <v>42</v>
      </c>
      <c r="E11667" s="1">
        <v>42</v>
      </c>
    </row>
    <row r="11668" spans="1:5" x14ac:dyDescent="0.25">
      <c r="A11668" t="s">
        <v>2286</v>
      </c>
      <c r="B11668" s="1" t="s">
        <v>2393</v>
      </c>
      <c r="C11668" s="291">
        <v>315</v>
      </c>
      <c r="D11668" s="1">
        <v>53</v>
      </c>
      <c r="E11668" s="1">
        <v>53</v>
      </c>
    </row>
    <row r="11669" spans="1:5" x14ac:dyDescent="0.25">
      <c r="A11669" t="s">
        <v>2286</v>
      </c>
      <c r="B11669" s="1" t="s">
        <v>2393</v>
      </c>
      <c r="C11669" s="291">
        <v>315</v>
      </c>
      <c r="D11669" s="1">
        <v>71</v>
      </c>
      <c r="E11669" s="1">
        <v>71</v>
      </c>
    </row>
    <row r="11670" spans="1:5" x14ac:dyDescent="0.25">
      <c r="A11670" t="s">
        <v>2286</v>
      </c>
      <c r="B11670" s="1" t="s">
        <v>2393</v>
      </c>
      <c r="C11670" s="291">
        <v>400</v>
      </c>
      <c r="D11670" s="1">
        <v>1</v>
      </c>
      <c r="E11670" s="1">
        <v>1</v>
      </c>
    </row>
    <row r="11671" spans="1:5" x14ac:dyDescent="0.25">
      <c r="A11671" t="s">
        <v>2286</v>
      </c>
      <c r="B11671" s="1" t="s">
        <v>2393</v>
      </c>
      <c r="C11671" s="291">
        <v>400</v>
      </c>
      <c r="D11671" s="1">
        <v>24</v>
      </c>
      <c r="E11671" s="1">
        <v>24</v>
      </c>
    </row>
    <row r="11672" spans="1:5" x14ac:dyDescent="0.25">
      <c r="A11672" t="s">
        <v>2286</v>
      </c>
      <c r="B11672" s="1" t="s">
        <v>2393</v>
      </c>
      <c r="C11672" s="291">
        <v>400</v>
      </c>
      <c r="D11672" s="1">
        <v>33</v>
      </c>
      <c r="E11672" s="1">
        <v>33</v>
      </c>
    </row>
    <row r="11673" spans="1:5" x14ac:dyDescent="0.25">
      <c r="A11673" t="s">
        <v>2286</v>
      </c>
      <c r="B11673" s="1" t="s">
        <v>2393</v>
      </c>
      <c r="C11673" s="291">
        <v>400</v>
      </c>
      <c r="D11673" s="1">
        <v>43</v>
      </c>
      <c r="E11673" s="1">
        <v>43</v>
      </c>
    </row>
    <row r="11674" spans="1:5" x14ac:dyDescent="0.25">
      <c r="A11674" t="s">
        <v>2286</v>
      </c>
      <c r="B11674" s="1" t="s">
        <v>2393</v>
      </c>
      <c r="C11674" s="291">
        <v>400</v>
      </c>
      <c r="D11674" s="1">
        <v>56</v>
      </c>
      <c r="E11674" s="1">
        <v>56</v>
      </c>
    </row>
    <row r="11675" spans="1:5" x14ac:dyDescent="0.25">
      <c r="A11675" t="s">
        <v>2286</v>
      </c>
      <c r="B11675" s="1" t="s">
        <v>2393</v>
      </c>
      <c r="C11675" s="291">
        <v>400</v>
      </c>
      <c r="D11675" s="1">
        <v>72</v>
      </c>
      <c r="E11675" s="1">
        <v>72</v>
      </c>
    </row>
    <row r="11676" spans="1:5" x14ac:dyDescent="0.25">
      <c r="A11676" t="s">
        <v>2286</v>
      </c>
      <c r="B11676" s="1" t="s">
        <v>2393</v>
      </c>
      <c r="C11676" s="291">
        <v>400</v>
      </c>
      <c r="D11676" s="1">
        <v>96</v>
      </c>
      <c r="E11676" s="1">
        <v>96</v>
      </c>
    </row>
    <row r="11677" spans="1:5" x14ac:dyDescent="0.25">
      <c r="A11677" t="s">
        <v>2286</v>
      </c>
      <c r="B11677" s="1" t="s">
        <v>2393</v>
      </c>
      <c r="C11677" s="291">
        <v>400</v>
      </c>
      <c r="D11677" s="1">
        <v>133</v>
      </c>
      <c r="E11677" s="1">
        <v>133</v>
      </c>
    </row>
    <row r="11678" spans="1:5" x14ac:dyDescent="0.25">
      <c r="A11678" t="s">
        <v>2286</v>
      </c>
      <c r="B11678" s="1" t="s">
        <v>2393</v>
      </c>
      <c r="C11678" s="291">
        <v>400</v>
      </c>
      <c r="D11678" s="1">
        <v>200</v>
      </c>
      <c r="E11678" s="1">
        <v>200</v>
      </c>
    </row>
    <row r="11679" spans="1:5" x14ac:dyDescent="0.25">
      <c r="A11679" t="s">
        <v>2286</v>
      </c>
      <c r="B11679" s="1" t="s">
        <v>2393</v>
      </c>
      <c r="C11679" s="291">
        <v>500</v>
      </c>
      <c r="D11679" s="1">
        <v>29</v>
      </c>
      <c r="E11679" s="1">
        <v>29</v>
      </c>
    </row>
    <row r="11680" spans="1:5" x14ac:dyDescent="0.25">
      <c r="A11680" t="s">
        <v>2286</v>
      </c>
      <c r="B11680" s="1" t="s">
        <v>2393</v>
      </c>
      <c r="C11680" s="291">
        <v>500</v>
      </c>
      <c r="D11680" s="1">
        <v>40</v>
      </c>
      <c r="E11680" s="1">
        <v>40</v>
      </c>
    </row>
    <row r="11681" spans="1:5" x14ac:dyDescent="0.25">
      <c r="A11681" t="s">
        <v>2286</v>
      </c>
      <c r="B11681" s="1" t="s">
        <v>2393</v>
      </c>
      <c r="C11681" s="291">
        <v>500</v>
      </c>
      <c r="D11681" s="1">
        <v>52</v>
      </c>
      <c r="E11681" s="1">
        <v>52</v>
      </c>
    </row>
    <row r="11682" spans="1:5" x14ac:dyDescent="0.25">
      <c r="A11682" t="s">
        <v>2286</v>
      </c>
      <c r="B11682" s="1" t="s">
        <v>2393</v>
      </c>
      <c r="C11682" s="291">
        <v>500</v>
      </c>
      <c r="D11682" s="1">
        <v>67</v>
      </c>
      <c r="E11682" s="1">
        <v>67</v>
      </c>
    </row>
    <row r="11683" spans="1:5" x14ac:dyDescent="0.25">
      <c r="A11683" t="s">
        <v>2286</v>
      </c>
      <c r="B11683" s="1" t="s">
        <v>2393</v>
      </c>
      <c r="C11683" s="291">
        <v>500</v>
      </c>
      <c r="D11683" s="1">
        <v>85</v>
      </c>
      <c r="E11683" s="1">
        <v>85</v>
      </c>
    </row>
    <row r="11684" spans="1:5" x14ac:dyDescent="0.25">
      <c r="A11684" t="s">
        <v>2286</v>
      </c>
      <c r="B11684" s="1" t="s">
        <v>2393</v>
      </c>
      <c r="C11684" s="291">
        <v>500</v>
      </c>
      <c r="D11684" s="1">
        <v>108</v>
      </c>
      <c r="E11684" s="1">
        <v>108</v>
      </c>
    </row>
    <row r="11685" spans="1:5" x14ac:dyDescent="0.25">
      <c r="A11685" t="s">
        <v>2286</v>
      </c>
      <c r="B11685" s="1" t="s">
        <v>2393</v>
      </c>
      <c r="C11685" s="291">
        <v>500</v>
      </c>
      <c r="D11685" s="1">
        <v>138</v>
      </c>
      <c r="E11685" s="1">
        <v>138</v>
      </c>
    </row>
    <row r="11686" spans="1:5" x14ac:dyDescent="0.25">
      <c r="A11686" t="s">
        <v>2286</v>
      </c>
      <c r="B11686" s="1" t="s">
        <v>2393</v>
      </c>
      <c r="C11686" s="291">
        <v>500</v>
      </c>
      <c r="D11686" s="1">
        <v>180</v>
      </c>
      <c r="E11686" s="1">
        <v>180</v>
      </c>
    </row>
    <row r="11687" spans="1:5" x14ac:dyDescent="0.25">
      <c r="A11687" t="s">
        <v>2286</v>
      </c>
      <c r="B11687" s="1" t="s">
        <v>2393</v>
      </c>
      <c r="C11687" s="291">
        <v>500</v>
      </c>
      <c r="D11687" s="1">
        <v>230</v>
      </c>
      <c r="E11687" s="1">
        <v>230</v>
      </c>
    </row>
    <row r="11688" spans="1:5" x14ac:dyDescent="0.25">
      <c r="A11688" t="s">
        <v>2286</v>
      </c>
      <c r="B11688" s="1" t="s">
        <v>2393</v>
      </c>
      <c r="C11688" s="291">
        <v>630</v>
      </c>
      <c r="D11688" s="1">
        <v>40</v>
      </c>
      <c r="E11688" s="1">
        <v>40</v>
      </c>
    </row>
    <row r="11689" spans="1:5" x14ac:dyDescent="0.25">
      <c r="A11689" t="s">
        <v>2286</v>
      </c>
      <c r="B11689" s="1" t="s">
        <v>2393</v>
      </c>
      <c r="C11689" s="291">
        <v>630</v>
      </c>
      <c r="D11689" s="1">
        <v>57</v>
      </c>
      <c r="E11689" s="1">
        <v>57</v>
      </c>
    </row>
    <row r="11690" spans="1:5" x14ac:dyDescent="0.25">
      <c r="A11690" t="s">
        <v>2286</v>
      </c>
      <c r="B11690" s="1" t="s">
        <v>2393</v>
      </c>
      <c r="C11690" s="291">
        <v>630</v>
      </c>
      <c r="D11690" s="1">
        <v>78</v>
      </c>
      <c r="E11690" s="1">
        <v>78</v>
      </c>
    </row>
    <row r="11691" spans="1:5" x14ac:dyDescent="0.25">
      <c r="A11691" t="s">
        <v>2286</v>
      </c>
      <c r="B11691" s="1" t="s">
        <v>2393</v>
      </c>
      <c r="C11691" s="291">
        <v>630</v>
      </c>
      <c r="D11691" s="1">
        <v>105</v>
      </c>
      <c r="E11691" s="1">
        <v>105</v>
      </c>
    </row>
    <row r="11692" spans="1:5" x14ac:dyDescent="0.25">
      <c r="A11692" t="s">
        <v>2286</v>
      </c>
      <c r="B11692" s="1" t="s">
        <v>2393</v>
      </c>
      <c r="C11692" s="291">
        <v>630</v>
      </c>
      <c r="D11692" s="1">
        <v>136</v>
      </c>
      <c r="E11692" s="1">
        <v>136</v>
      </c>
    </row>
    <row r="11693" spans="1:5" x14ac:dyDescent="0.25">
      <c r="A11693" t="s">
        <v>2286</v>
      </c>
      <c r="B11693" s="1" t="s">
        <v>2393</v>
      </c>
      <c r="C11693" s="291">
        <v>630</v>
      </c>
      <c r="D11693" s="1">
        <v>173</v>
      </c>
      <c r="E11693" s="1">
        <v>173</v>
      </c>
    </row>
    <row r="11694" spans="1:5" x14ac:dyDescent="0.25">
      <c r="A11694" t="s">
        <v>2286</v>
      </c>
      <c r="B11694" s="1" t="s">
        <v>2393</v>
      </c>
      <c r="C11694" s="291">
        <v>630</v>
      </c>
      <c r="D11694" s="1">
        <v>222</v>
      </c>
      <c r="E11694" s="1">
        <v>222</v>
      </c>
    </row>
    <row r="11695" spans="1:5" x14ac:dyDescent="0.25">
      <c r="A11695" t="s">
        <v>2286</v>
      </c>
      <c r="B11695" s="1" t="s">
        <v>2393</v>
      </c>
      <c r="C11695" s="291">
        <v>630</v>
      </c>
      <c r="D11695" s="1">
        <v>300</v>
      </c>
      <c r="E11695" s="1">
        <v>300</v>
      </c>
    </row>
    <row r="11696" spans="1:5" x14ac:dyDescent="0.25">
      <c r="A11696" t="s">
        <v>2286</v>
      </c>
      <c r="B11696" s="1" t="s">
        <v>2393</v>
      </c>
      <c r="C11696" s="291">
        <v>630</v>
      </c>
      <c r="D11696" s="1">
        <v>370</v>
      </c>
      <c r="E11696" s="1">
        <v>370</v>
      </c>
    </row>
    <row r="11697" spans="1:5" x14ac:dyDescent="0.25">
      <c r="A11697" t="s">
        <v>2286</v>
      </c>
      <c r="B11697" s="1" t="s">
        <v>2393</v>
      </c>
      <c r="C11697" s="291">
        <v>800</v>
      </c>
      <c r="D11697" s="1">
        <v>122</v>
      </c>
      <c r="E11697" s="1">
        <v>122</v>
      </c>
    </row>
    <row r="11698" spans="1:5" x14ac:dyDescent="0.25">
      <c r="A11698" t="s">
        <v>2286</v>
      </c>
      <c r="B11698" s="1" t="s">
        <v>2393</v>
      </c>
      <c r="C11698" s="291">
        <v>800</v>
      </c>
      <c r="D11698" s="1">
        <v>170</v>
      </c>
      <c r="E11698" s="1">
        <v>170</v>
      </c>
    </row>
    <row r="11699" spans="1:5" x14ac:dyDescent="0.25">
      <c r="A11699" t="s">
        <v>2286</v>
      </c>
      <c r="B11699" s="1" t="s">
        <v>2393</v>
      </c>
      <c r="C11699" s="291">
        <v>800</v>
      </c>
      <c r="D11699" s="1">
        <v>217</v>
      </c>
      <c r="E11699" s="1">
        <v>217</v>
      </c>
    </row>
    <row r="11700" spans="1:5" x14ac:dyDescent="0.25">
      <c r="A11700" t="s">
        <v>2286</v>
      </c>
      <c r="B11700" s="1" t="s">
        <v>2393</v>
      </c>
      <c r="C11700" s="291">
        <v>800</v>
      </c>
      <c r="D11700" s="1">
        <v>267</v>
      </c>
      <c r="E11700" s="1">
        <v>267</v>
      </c>
    </row>
    <row r="11701" spans="1:5" x14ac:dyDescent="0.25">
      <c r="A11701" t="s">
        <v>2286</v>
      </c>
      <c r="B11701" s="1" t="s">
        <v>2393</v>
      </c>
      <c r="C11701" s="291">
        <v>800</v>
      </c>
      <c r="D11701" s="1">
        <v>344</v>
      </c>
      <c r="E11701" s="1">
        <v>344</v>
      </c>
    </row>
    <row r="11702" spans="1:5" x14ac:dyDescent="0.25">
      <c r="A11702" t="s">
        <v>2286</v>
      </c>
      <c r="B11702" s="1" t="s">
        <v>2393</v>
      </c>
      <c r="C11702" s="291">
        <v>800</v>
      </c>
      <c r="D11702" s="1">
        <v>402</v>
      </c>
      <c r="E11702" s="1">
        <v>402</v>
      </c>
    </row>
    <row r="11703" spans="1:5" x14ac:dyDescent="0.25">
      <c r="A11703" t="s">
        <v>2286</v>
      </c>
      <c r="B11703" s="1" t="s">
        <v>2393</v>
      </c>
      <c r="C11703" s="291">
        <v>800</v>
      </c>
      <c r="D11703" s="1">
        <v>489</v>
      </c>
      <c r="E11703" s="1">
        <v>489</v>
      </c>
    </row>
    <row r="11704" spans="1:5" x14ac:dyDescent="0.25">
      <c r="A11704" t="s">
        <v>2396</v>
      </c>
      <c r="B11704" s="1" t="s">
        <v>2397</v>
      </c>
      <c r="C11704" s="291" t="s">
        <v>1003</v>
      </c>
      <c r="D11704" s="1">
        <v>2</v>
      </c>
      <c r="E11704" s="1">
        <v>0.9</v>
      </c>
    </row>
    <row r="11705" spans="1:5" x14ac:dyDescent="0.25">
      <c r="A11705" t="s">
        <v>2396</v>
      </c>
      <c r="B11705" s="1" t="s">
        <v>2397</v>
      </c>
      <c r="C11705" s="291" t="s">
        <v>1003</v>
      </c>
      <c r="D11705" s="1">
        <v>3</v>
      </c>
      <c r="E11705" s="1">
        <v>1.25</v>
      </c>
    </row>
    <row r="11706" spans="1:5" x14ac:dyDescent="0.25">
      <c r="A11706" t="s">
        <v>2396</v>
      </c>
      <c r="B11706" s="1" t="s">
        <v>2397</v>
      </c>
      <c r="C11706" s="291" t="s">
        <v>1003</v>
      </c>
      <c r="D11706" s="1">
        <v>4</v>
      </c>
      <c r="E11706" s="1">
        <v>1.6</v>
      </c>
    </row>
    <row r="11707" spans="1:5" x14ac:dyDescent="0.25">
      <c r="A11707" t="s">
        <v>2396</v>
      </c>
      <c r="B11707" s="1" t="s">
        <v>2397</v>
      </c>
      <c r="C11707" s="291" t="s">
        <v>1003</v>
      </c>
      <c r="D11707" s="1">
        <v>5</v>
      </c>
      <c r="E11707" s="1">
        <v>1.95</v>
      </c>
    </row>
    <row r="11708" spans="1:5" x14ac:dyDescent="0.25">
      <c r="A11708" t="s">
        <v>2396</v>
      </c>
      <c r="B11708" s="1" t="s">
        <v>2397</v>
      </c>
      <c r="C11708" s="291" t="s">
        <v>1003</v>
      </c>
      <c r="D11708" s="1">
        <v>6</v>
      </c>
      <c r="E11708" s="1">
        <v>2.2999999999999998</v>
      </c>
    </row>
    <row r="11709" spans="1:5" x14ac:dyDescent="0.25">
      <c r="A11709" t="s">
        <v>2396</v>
      </c>
      <c r="B11709" s="1" t="s">
        <v>2397</v>
      </c>
      <c r="C11709" s="291" t="s">
        <v>1003</v>
      </c>
      <c r="D11709" s="1">
        <v>7</v>
      </c>
      <c r="E11709" s="1">
        <v>2.5</v>
      </c>
    </row>
    <row r="11710" spans="1:5" x14ac:dyDescent="0.25">
      <c r="A11710" t="s">
        <v>2396</v>
      </c>
      <c r="B11710" s="1" t="s">
        <v>2397</v>
      </c>
      <c r="C11710" s="291" t="s">
        <v>1003</v>
      </c>
      <c r="D11710" s="1">
        <v>8</v>
      </c>
      <c r="E11710" s="1">
        <v>2.7</v>
      </c>
    </row>
    <row r="11711" spans="1:5" x14ac:dyDescent="0.25">
      <c r="A11711" t="s">
        <v>2396</v>
      </c>
      <c r="B11711" s="1" t="s">
        <v>2397</v>
      </c>
      <c r="C11711" s="291" t="s">
        <v>1003</v>
      </c>
      <c r="D11711" s="1">
        <v>9</v>
      </c>
      <c r="E11711" s="1">
        <v>2.9</v>
      </c>
    </row>
    <row r="11712" spans="1:5" x14ac:dyDescent="0.25">
      <c r="A11712" t="s">
        <v>2396</v>
      </c>
      <c r="B11712" s="1" t="s">
        <v>2397</v>
      </c>
      <c r="C11712" s="291" t="s">
        <v>1003</v>
      </c>
      <c r="D11712" s="1">
        <v>10</v>
      </c>
      <c r="E11712" s="1">
        <v>2.93</v>
      </c>
    </row>
    <row r="11713" spans="1:5" x14ac:dyDescent="0.25">
      <c r="A11713" t="s">
        <v>2396</v>
      </c>
      <c r="B11713" s="1" t="s">
        <v>2397</v>
      </c>
      <c r="C11713" s="291" t="s">
        <v>1003</v>
      </c>
      <c r="D11713" s="1">
        <v>11</v>
      </c>
      <c r="E11713" s="1">
        <v>2.97</v>
      </c>
    </row>
    <row r="11714" spans="1:5" x14ac:dyDescent="0.25">
      <c r="A11714" t="s">
        <v>2396</v>
      </c>
      <c r="B11714" s="1" t="s">
        <v>2397</v>
      </c>
      <c r="C11714" s="291" t="s">
        <v>1003</v>
      </c>
      <c r="D11714" s="1">
        <v>12</v>
      </c>
      <c r="E11714" s="1">
        <v>3</v>
      </c>
    </row>
    <row r="11715" spans="1:5" x14ac:dyDescent="0.25">
      <c r="A11715" t="s">
        <v>2396</v>
      </c>
      <c r="B11715" s="1" t="s">
        <v>2397</v>
      </c>
      <c r="C11715" s="291" t="s">
        <v>1002</v>
      </c>
      <c r="D11715" s="1">
        <v>2</v>
      </c>
      <c r="E11715" s="1">
        <v>0.9</v>
      </c>
    </row>
    <row r="11716" spans="1:5" x14ac:dyDescent="0.25">
      <c r="A11716" t="s">
        <v>2396</v>
      </c>
      <c r="B11716" s="1" t="s">
        <v>2397</v>
      </c>
      <c r="C11716" s="291" t="s">
        <v>1002</v>
      </c>
      <c r="D11716" s="1">
        <v>3</v>
      </c>
      <c r="E11716" s="1">
        <v>1.35</v>
      </c>
    </row>
    <row r="11717" spans="1:5" x14ac:dyDescent="0.25">
      <c r="A11717" t="s">
        <v>2396</v>
      </c>
      <c r="B11717" s="1" t="s">
        <v>2397</v>
      </c>
      <c r="C11717" s="291" t="s">
        <v>1002</v>
      </c>
      <c r="D11717" s="1">
        <v>4</v>
      </c>
      <c r="E11717" s="1">
        <v>1.8</v>
      </c>
    </row>
    <row r="11718" spans="1:5" x14ac:dyDescent="0.25">
      <c r="A11718" t="s">
        <v>2396</v>
      </c>
      <c r="B11718" s="1" t="s">
        <v>2397</v>
      </c>
      <c r="C11718" s="291" t="s">
        <v>1002</v>
      </c>
      <c r="D11718" s="1">
        <v>5</v>
      </c>
      <c r="E11718" s="1">
        <v>2.0499999999999998</v>
      </c>
    </row>
    <row r="11719" spans="1:5" x14ac:dyDescent="0.25">
      <c r="A11719" t="s">
        <v>2396</v>
      </c>
      <c r="B11719" s="1" t="s">
        <v>2397</v>
      </c>
      <c r="C11719" s="291" t="s">
        <v>1002</v>
      </c>
      <c r="D11719" s="1">
        <v>6</v>
      </c>
      <c r="E11719" s="1">
        <v>2.2999999999999998</v>
      </c>
    </row>
    <row r="11720" spans="1:5" x14ac:dyDescent="0.25">
      <c r="A11720" t="s">
        <v>2396</v>
      </c>
      <c r="B11720" s="1" t="s">
        <v>2397</v>
      </c>
      <c r="C11720" s="291" t="s">
        <v>1002</v>
      </c>
      <c r="D11720" s="1">
        <v>7</v>
      </c>
      <c r="E11720" s="1">
        <v>2.7</v>
      </c>
    </row>
    <row r="11721" spans="1:5" x14ac:dyDescent="0.25">
      <c r="A11721" t="s">
        <v>2396</v>
      </c>
      <c r="B11721" s="1" t="s">
        <v>2397</v>
      </c>
      <c r="C11721" s="291" t="s">
        <v>1002</v>
      </c>
      <c r="D11721" s="1">
        <v>8</v>
      </c>
      <c r="E11721" s="1">
        <v>3.1</v>
      </c>
    </row>
    <row r="11722" spans="1:5" x14ac:dyDescent="0.25">
      <c r="A11722" t="s">
        <v>2396</v>
      </c>
      <c r="B11722" s="1" t="s">
        <v>2397</v>
      </c>
      <c r="C11722" s="291" t="s">
        <v>1002</v>
      </c>
      <c r="D11722" s="1">
        <v>9</v>
      </c>
      <c r="E11722" s="1">
        <v>3.5</v>
      </c>
    </row>
    <row r="11723" spans="1:5" x14ac:dyDescent="0.25">
      <c r="A11723" t="s">
        <v>2396</v>
      </c>
      <c r="B11723" s="1" t="s">
        <v>2397</v>
      </c>
      <c r="C11723" s="291" t="s">
        <v>1002</v>
      </c>
      <c r="D11723" s="1">
        <v>10</v>
      </c>
      <c r="E11723" s="1">
        <v>3.83</v>
      </c>
    </row>
    <row r="11724" spans="1:5" x14ac:dyDescent="0.25">
      <c r="A11724" t="s">
        <v>2396</v>
      </c>
      <c r="B11724" s="1" t="s">
        <v>2397</v>
      </c>
      <c r="C11724" s="291" t="s">
        <v>1002</v>
      </c>
      <c r="D11724" s="1">
        <v>11</v>
      </c>
      <c r="E11724" s="1">
        <v>4.17</v>
      </c>
    </row>
    <row r="11725" spans="1:5" x14ac:dyDescent="0.25">
      <c r="A11725" t="s">
        <v>2396</v>
      </c>
      <c r="B11725" s="1" t="s">
        <v>2397</v>
      </c>
      <c r="C11725" s="291" t="s">
        <v>1002</v>
      </c>
      <c r="D11725" s="1">
        <v>12</v>
      </c>
      <c r="E11725" s="1">
        <v>4.5</v>
      </c>
    </row>
    <row r="11726" spans="1:5" x14ac:dyDescent="0.25">
      <c r="A11726" t="s">
        <v>2396</v>
      </c>
      <c r="B11726" s="1" t="s">
        <v>2397</v>
      </c>
      <c r="C11726" s="291" t="s">
        <v>1002</v>
      </c>
      <c r="D11726" s="1">
        <v>13</v>
      </c>
      <c r="E11726" s="1">
        <v>4.5999999999999996</v>
      </c>
    </row>
    <row r="11727" spans="1:5" x14ac:dyDescent="0.25">
      <c r="A11727" t="s">
        <v>2396</v>
      </c>
      <c r="B11727" s="1" t="s">
        <v>2397</v>
      </c>
      <c r="C11727" s="291" t="s">
        <v>1002</v>
      </c>
      <c r="D11727" s="1">
        <v>14</v>
      </c>
      <c r="E11727" s="1">
        <v>4.7</v>
      </c>
    </row>
    <row r="11728" spans="1:5" x14ac:dyDescent="0.25">
      <c r="A11728" t="s">
        <v>2396</v>
      </c>
      <c r="B11728" s="1" t="s">
        <v>2397</v>
      </c>
      <c r="C11728" s="291" t="s">
        <v>1002</v>
      </c>
      <c r="D11728" s="1">
        <v>15</v>
      </c>
      <c r="E11728" s="1">
        <v>4.8</v>
      </c>
    </row>
    <row r="11729" spans="1:5" x14ac:dyDescent="0.25">
      <c r="A11729" t="s">
        <v>2396</v>
      </c>
      <c r="B11729" s="1" t="s">
        <v>2397</v>
      </c>
      <c r="C11729" s="291" t="s">
        <v>1005</v>
      </c>
      <c r="D11729" s="1">
        <v>2</v>
      </c>
      <c r="E11729" s="1">
        <v>0.9</v>
      </c>
    </row>
    <row r="11730" spans="1:5" x14ac:dyDescent="0.25">
      <c r="A11730" t="s">
        <v>2396</v>
      </c>
      <c r="B11730" s="1" t="s">
        <v>2397</v>
      </c>
      <c r="C11730" s="291" t="s">
        <v>1005</v>
      </c>
      <c r="D11730" s="1">
        <v>3</v>
      </c>
      <c r="E11730" s="1">
        <v>1.45</v>
      </c>
    </row>
    <row r="11731" spans="1:5" x14ac:dyDescent="0.25">
      <c r="A11731" t="s">
        <v>2396</v>
      </c>
      <c r="B11731" s="1" t="s">
        <v>2397</v>
      </c>
      <c r="C11731" s="291" t="s">
        <v>1005</v>
      </c>
      <c r="D11731" s="1">
        <v>4</v>
      </c>
      <c r="E11731" s="1">
        <v>2</v>
      </c>
    </row>
    <row r="11732" spans="1:5" x14ac:dyDescent="0.25">
      <c r="A11732" t="s">
        <v>2396</v>
      </c>
      <c r="B11732" s="1" t="s">
        <v>2397</v>
      </c>
      <c r="C11732" s="291" t="s">
        <v>1005</v>
      </c>
      <c r="D11732" s="1">
        <v>5</v>
      </c>
      <c r="E11732" s="1">
        <v>2.35</v>
      </c>
    </row>
    <row r="11733" spans="1:5" x14ac:dyDescent="0.25">
      <c r="A11733" t="s">
        <v>2396</v>
      </c>
      <c r="B11733" s="1" t="s">
        <v>2397</v>
      </c>
      <c r="C11733" s="291" t="s">
        <v>1005</v>
      </c>
      <c r="D11733" s="1">
        <v>6</v>
      </c>
      <c r="E11733" s="1">
        <v>2.7</v>
      </c>
    </row>
    <row r="11734" spans="1:5" x14ac:dyDescent="0.25">
      <c r="A11734" t="s">
        <v>2396</v>
      </c>
      <c r="B11734" s="1" t="s">
        <v>2397</v>
      </c>
      <c r="C11734" s="291" t="s">
        <v>1005</v>
      </c>
      <c r="D11734" s="1">
        <v>7</v>
      </c>
      <c r="E11734" s="1">
        <v>3</v>
      </c>
    </row>
    <row r="11735" spans="1:5" x14ac:dyDescent="0.25">
      <c r="A11735" t="s">
        <v>2396</v>
      </c>
      <c r="B11735" s="1" t="s">
        <v>2397</v>
      </c>
      <c r="C11735" s="291" t="s">
        <v>1005</v>
      </c>
      <c r="D11735" s="1">
        <v>8</v>
      </c>
      <c r="E11735" s="1">
        <v>3.3</v>
      </c>
    </row>
    <row r="11736" spans="1:5" x14ac:dyDescent="0.25">
      <c r="A11736" t="s">
        <v>2396</v>
      </c>
      <c r="B11736" s="1" t="s">
        <v>2397</v>
      </c>
      <c r="C11736" s="291" t="s">
        <v>1005</v>
      </c>
      <c r="D11736" s="1">
        <v>9</v>
      </c>
      <c r="E11736" s="1">
        <v>3.6</v>
      </c>
    </row>
    <row r="11737" spans="1:5" x14ac:dyDescent="0.25">
      <c r="A11737" t="s">
        <v>2396</v>
      </c>
      <c r="B11737" s="1" t="s">
        <v>2397</v>
      </c>
      <c r="C11737" s="291" t="s">
        <v>1005</v>
      </c>
      <c r="D11737" s="1">
        <v>10</v>
      </c>
      <c r="E11737" s="1">
        <v>3.77</v>
      </c>
    </row>
    <row r="11738" spans="1:5" x14ac:dyDescent="0.25">
      <c r="A11738" t="s">
        <v>2396</v>
      </c>
      <c r="B11738" s="1" t="s">
        <v>2397</v>
      </c>
      <c r="C11738" s="291" t="s">
        <v>1005</v>
      </c>
      <c r="D11738" s="1">
        <v>11</v>
      </c>
      <c r="E11738" s="1">
        <v>3.93</v>
      </c>
    </row>
    <row r="11739" spans="1:5" x14ac:dyDescent="0.25">
      <c r="A11739" t="s">
        <v>2396</v>
      </c>
      <c r="B11739" s="1" t="s">
        <v>2397</v>
      </c>
      <c r="C11739" s="291" t="s">
        <v>1005</v>
      </c>
      <c r="D11739" s="1">
        <v>12</v>
      </c>
      <c r="E11739" s="1">
        <v>4.0999999999999996</v>
      </c>
    </row>
    <row r="11740" spans="1:5" x14ac:dyDescent="0.25">
      <c r="A11740" t="s">
        <v>2396</v>
      </c>
      <c r="B11740" s="1" t="s">
        <v>2397</v>
      </c>
      <c r="C11740" s="291" t="s">
        <v>1005</v>
      </c>
      <c r="D11740" s="1">
        <v>13</v>
      </c>
      <c r="E11740" s="1">
        <v>4.17</v>
      </c>
    </row>
    <row r="11741" spans="1:5" x14ac:dyDescent="0.25">
      <c r="A11741" t="s">
        <v>2396</v>
      </c>
      <c r="B11741" s="1" t="s">
        <v>2397</v>
      </c>
      <c r="C11741" s="291" t="s">
        <v>1005</v>
      </c>
      <c r="D11741" s="1">
        <v>14</v>
      </c>
      <c r="E11741" s="1">
        <v>4.2300000000000004</v>
      </c>
    </row>
    <row r="11742" spans="1:5" x14ac:dyDescent="0.25">
      <c r="A11742" t="s">
        <v>2396</v>
      </c>
      <c r="B11742" s="1" t="s">
        <v>2397</v>
      </c>
      <c r="C11742" s="291" t="s">
        <v>1005</v>
      </c>
      <c r="D11742" s="1">
        <v>15</v>
      </c>
      <c r="E11742" s="1">
        <v>4.3</v>
      </c>
    </row>
    <row r="11743" spans="1:5" x14ac:dyDescent="0.25">
      <c r="A11743" t="s">
        <v>2396</v>
      </c>
      <c r="B11743" s="1" t="s">
        <v>2397</v>
      </c>
      <c r="C11743" s="291" t="s">
        <v>1004</v>
      </c>
      <c r="D11743" s="1">
        <v>2</v>
      </c>
      <c r="E11743" s="1">
        <v>0.9</v>
      </c>
    </row>
    <row r="11744" spans="1:5" x14ac:dyDescent="0.25">
      <c r="A11744" t="s">
        <v>2396</v>
      </c>
      <c r="B11744" s="1" t="s">
        <v>2397</v>
      </c>
      <c r="C11744" s="291" t="s">
        <v>1004</v>
      </c>
      <c r="D11744" s="1">
        <v>3</v>
      </c>
      <c r="E11744" s="1">
        <v>1.45</v>
      </c>
    </row>
    <row r="11745" spans="1:5" x14ac:dyDescent="0.25">
      <c r="A11745" t="s">
        <v>2396</v>
      </c>
      <c r="B11745" s="1" t="s">
        <v>2397</v>
      </c>
      <c r="C11745" s="291" t="s">
        <v>1004</v>
      </c>
      <c r="D11745" s="1">
        <v>4</v>
      </c>
      <c r="E11745" s="1">
        <v>2</v>
      </c>
    </row>
    <row r="11746" spans="1:5" x14ac:dyDescent="0.25">
      <c r="A11746" t="s">
        <v>2396</v>
      </c>
      <c r="B11746" s="1" t="s">
        <v>2397</v>
      </c>
      <c r="C11746" s="291" t="s">
        <v>1004</v>
      </c>
      <c r="D11746" s="1">
        <v>5</v>
      </c>
      <c r="E11746" s="1">
        <v>2.5</v>
      </c>
    </row>
    <row r="11747" spans="1:5" x14ac:dyDescent="0.25">
      <c r="A11747" t="s">
        <v>2396</v>
      </c>
      <c r="B11747" s="1" t="s">
        <v>2397</v>
      </c>
      <c r="C11747" s="291" t="s">
        <v>1004</v>
      </c>
      <c r="D11747" s="1">
        <v>6</v>
      </c>
      <c r="E11747" s="1">
        <v>3</v>
      </c>
    </row>
    <row r="11748" spans="1:5" x14ac:dyDescent="0.25">
      <c r="A11748" t="s">
        <v>2396</v>
      </c>
      <c r="B11748" s="1" t="s">
        <v>2397</v>
      </c>
      <c r="C11748" s="291" t="s">
        <v>1004</v>
      </c>
      <c r="D11748" s="1">
        <v>7</v>
      </c>
      <c r="E11748" s="1">
        <v>3.47</v>
      </c>
    </row>
    <row r="11749" spans="1:5" x14ac:dyDescent="0.25">
      <c r="A11749" t="s">
        <v>2396</v>
      </c>
      <c r="B11749" s="1" t="s">
        <v>2397</v>
      </c>
      <c r="C11749" s="291" t="s">
        <v>1004</v>
      </c>
      <c r="D11749" s="1">
        <v>8</v>
      </c>
      <c r="E11749" s="1">
        <v>3.93</v>
      </c>
    </row>
    <row r="11750" spans="1:5" x14ac:dyDescent="0.25">
      <c r="A11750" t="s">
        <v>2396</v>
      </c>
      <c r="B11750" s="1" t="s">
        <v>2397</v>
      </c>
      <c r="C11750" s="291" t="s">
        <v>1004</v>
      </c>
      <c r="D11750" s="1">
        <v>9</v>
      </c>
      <c r="E11750" s="1">
        <v>4.4000000000000004</v>
      </c>
    </row>
    <row r="11751" spans="1:5" x14ac:dyDescent="0.25">
      <c r="A11751" t="s">
        <v>2396</v>
      </c>
      <c r="B11751" s="1" t="s">
        <v>2397</v>
      </c>
      <c r="C11751" s="291" t="s">
        <v>1004</v>
      </c>
      <c r="D11751" s="1">
        <v>10</v>
      </c>
      <c r="E11751" s="1">
        <v>4.5</v>
      </c>
    </row>
    <row r="11752" spans="1:5" x14ac:dyDescent="0.25">
      <c r="A11752" t="s">
        <v>2396</v>
      </c>
      <c r="B11752" s="1" t="s">
        <v>2397</v>
      </c>
      <c r="C11752" s="291" t="s">
        <v>1004</v>
      </c>
      <c r="D11752" s="1">
        <v>11</v>
      </c>
      <c r="E11752" s="1">
        <v>4.5999999999999996</v>
      </c>
    </row>
    <row r="11753" spans="1:5" x14ac:dyDescent="0.25">
      <c r="A11753" t="s">
        <v>2396</v>
      </c>
      <c r="B11753" s="1" t="s">
        <v>2397</v>
      </c>
      <c r="C11753" s="291" t="s">
        <v>1004</v>
      </c>
      <c r="D11753" s="1">
        <v>12</v>
      </c>
      <c r="E11753" s="1">
        <v>4.7</v>
      </c>
    </row>
    <row r="11754" spans="1:5" x14ac:dyDescent="0.25">
      <c r="A11754" t="s">
        <v>2396</v>
      </c>
      <c r="B11754" s="1" t="s">
        <v>2397</v>
      </c>
      <c r="C11754" s="291" t="s">
        <v>1004</v>
      </c>
      <c r="D11754" s="1">
        <v>13</v>
      </c>
      <c r="E11754" s="1">
        <v>5.47</v>
      </c>
    </row>
    <row r="11755" spans="1:5" x14ac:dyDescent="0.25">
      <c r="A11755" t="s">
        <v>2396</v>
      </c>
      <c r="B11755" s="1" t="s">
        <v>2397</v>
      </c>
      <c r="C11755" s="291" t="s">
        <v>1004</v>
      </c>
      <c r="D11755" s="1">
        <v>14</v>
      </c>
      <c r="E11755" s="1">
        <v>6.23</v>
      </c>
    </row>
    <row r="11756" spans="1:5" x14ac:dyDescent="0.25">
      <c r="A11756" t="s">
        <v>2396</v>
      </c>
      <c r="B11756" s="1" t="s">
        <v>2397</v>
      </c>
      <c r="C11756" s="291" t="s">
        <v>1004</v>
      </c>
      <c r="D11756" s="1">
        <v>15</v>
      </c>
      <c r="E11756" s="1">
        <v>7</v>
      </c>
    </row>
    <row r="11757" spans="1:5" x14ac:dyDescent="0.25">
      <c r="A11757" t="s">
        <v>2396</v>
      </c>
      <c r="B11757" s="1" t="s">
        <v>2398</v>
      </c>
      <c r="C11757" s="291">
        <v>100</v>
      </c>
      <c r="D11757" s="1">
        <v>4</v>
      </c>
      <c r="E11757" s="1">
        <v>0.48</v>
      </c>
    </row>
    <row r="11758" spans="1:5" x14ac:dyDescent="0.25">
      <c r="A11758" t="s">
        <v>2396</v>
      </c>
      <c r="B11758" s="1" t="s">
        <v>2398</v>
      </c>
      <c r="C11758" s="291">
        <v>100</v>
      </c>
      <c r="D11758" s="1">
        <v>5</v>
      </c>
      <c r="E11758" s="1">
        <v>0.6</v>
      </c>
    </row>
    <row r="11759" spans="1:5" x14ac:dyDescent="0.25">
      <c r="A11759" t="s">
        <v>2396</v>
      </c>
      <c r="B11759" s="1" t="s">
        <v>2398</v>
      </c>
      <c r="C11759" s="291">
        <v>100</v>
      </c>
      <c r="D11759" s="1">
        <v>6</v>
      </c>
      <c r="E11759" s="1">
        <v>0.72</v>
      </c>
    </row>
    <row r="11760" spans="1:5" x14ac:dyDescent="0.25">
      <c r="A11760" t="s">
        <v>2396</v>
      </c>
      <c r="B11760" s="1" t="s">
        <v>2398</v>
      </c>
      <c r="C11760" s="291">
        <v>100</v>
      </c>
      <c r="D11760" s="1">
        <v>7</v>
      </c>
      <c r="E11760" s="1">
        <v>0.83</v>
      </c>
    </row>
    <row r="11761" spans="1:5" x14ac:dyDescent="0.25">
      <c r="A11761" t="s">
        <v>2396</v>
      </c>
      <c r="B11761" s="1" t="s">
        <v>2398</v>
      </c>
      <c r="C11761" s="291">
        <v>100</v>
      </c>
      <c r="D11761" s="1">
        <v>8</v>
      </c>
      <c r="E11761" s="1">
        <v>0.95</v>
      </c>
    </row>
    <row r="11762" spans="1:5" x14ac:dyDescent="0.25">
      <c r="A11762" t="s">
        <v>2396</v>
      </c>
      <c r="B11762" s="1" t="s">
        <v>2398</v>
      </c>
      <c r="C11762" s="291">
        <v>100</v>
      </c>
      <c r="D11762" s="1">
        <v>9</v>
      </c>
      <c r="E11762" s="1">
        <v>0.95</v>
      </c>
    </row>
    <row r="11763" spans="1:5" x14ac:dyDescent="0.25">
      <c r="A11763" t="s">
        <v>2396</v>
      </c>
      <c r="B11763" s="1" t="s">
        <v>2398</v>
      </c>
      <c r="C11763" s="291">
        <v>100</v>
      </c>
      <c r="D11763" s="1">
        <v>10</v>
      </c>
      <c r="E11763" s="1">
        <v>1.18</v>
      </c>
    </row>
    <row r="11764" spans="1:5" x14ac:dyDescent="0.25">
      <c r="A11764" t="s">
        <v>2396</v>
      </c>
      <c r="B11764" s="1" t="s">
        <v>2398</v>
      </c>
      <c r="C11764" s="291">
        <v>100</v>
      </c>
      <c r="D11764" s="1">
        <v>11</v>
      </c>
      <c r="E11764" s="1">
        <v>1.3</v>
      </c>
    </row>
    <row r="11765" spans="1:5" x14ac:dyDescent="0.25">
      <c r="A11765" t="s">
        <v>2396</v>
      </c>
      <c r="B11765" s="1" t="s">
        <v>2398</v>
      </c>
      <c r="C11765" s="291">
        <v>100</v>
      </c>
      <c r="D11765" s="1">
        <v>12</v>
      </c>
      <c r="E11765" s="1">
        <v>1.41</v>
      </c>
    </row>
    <row r="11766" spans="1:5" x14ac:dyDescent="0.25">
      <c r="A11766" t="s">
        <v>2396</v>
      </c>
      <c r="B11766" s="1" t="s">
        <v>2398</v>
      </c>
      <c r="C11766" s="291">
        <v>100</v>
      </c>
      <c r="D11766" s="1">
        <v>13</v>
      </c>
      <c r="E11766" s="1">
        <v>1.53</v>
      </c>
    </row>
    <row r="11767" spans="1:5" x14ac:dyDescent="0.25">
      <c r="A11767" t="s">
        <v>2396</v>
      </c>
      <c r="B11767" s="1" t="s">
        <v>2398</v>
      </c>
      <c r="C11767" s="291">
        <v>100</v>
      </c>
      <c r="D11767" s="1">
        <v>14</v>
      </c>
      <c r="E11767" s="1">
        <v>1.65</v>
      </c>
    </row>
    <row r="11768" spans="1:5" x14ac:dyDescent="0.25">
      <c r="A11768" t="s">
        <v>2396</v>
      </c>
      <c r="B11768" s="1" t="s">
        <v>2398</v>
      </c>
      <c r="C11768" s="291">
        <v>100</v>
      </c>
      <c r="D11768" s="1">
        <v>15</v>
      </c>
      <c r="E11768" s="1">
        <v>1.76</v>
      </c>
    </row>
    <row r="11769" spans="1:5" x14ac:dyDescent="0.25">
      <c r="A11769" t="s">
        <v>2396</v>
      </c>
      <c r="B11769" s="1" t="s">
        <v>2398</v>
      </c>
      <c r="C11769" s="291">
        <v>100</v>
      </c>
      <c r="D11769" s="1">
        <v>16</v>
      </c>
      <c r="E11769" s="1">
        <v>1.88</v>
      </c>
    </row>
    <row r="11770" spans="1:5" x14ac:dyDescent="0.25">
      <c r="A11770" t="s">
        <v>2396</v>
      </c>
      <c r="B11770" s="1" t="s">
        <v>2398</v>
      </c>
      <c r="C11770" s="291">
        <v>100</v>
      </c>
      <c r="D11770" s="1">
        <v>17</v>
      </c>
      <c r="E11770" s="1">
        <v>1.99</v>
      </c>
    </row>
    <row r="11771" spans="1:5" x14ac:dyDescent="0.25">
      <c r="A11771" t="s">
        <v>2396</v>
      </c>
      <c r="B11771" s="1" t="s">
        <v>2398</v>
      </c>
      <c r="C11771" s="291">
        <v>100</v>
      </c>
      <c r="D11771" s="1">
        <v>18</v>
      </c>
      <c r="E11771" s="1">
        <v>2.09</v>
      </c>
    </row>
    <row r="11772" spans="1:5" x14ac:dyDescent="0.25">
      <c r="A11772" t="s">
        <v>2396</v>
      </c>
      <c r="B11772" s="1" t="s">
        <v>2398</v>
      </c>
      <c r="C11772" s="291">
        <v>100</v>
      </c>
      <c r="D11772" s="1">
        <v>19</v>
      </c>
      <c r="E11772" s="1">
        <v>2.2000000000000002</v>
      </c>
    </row>
    <row r="11773" spans="1:5" x14ac:dyDescent="0.25">
      <c r="A11773" t="s">
        <v>2396</v>
      </c>
      <c r="B11773" s="1" t="s">
        <v>2398</v>
      </c>
      <c r="C11773" s="291">
        <v>100</v>
      </c>
      <c r="D11773" s="1">
        <v>20</v>
      </c>
      <c r="E11773" s="1">
        <v>2.2999999999999998</v>
      </c>
    </row>
    <row r="11774" spans="1:5" x14ac:dyDescent="0.25">
      <c r="A11774" t="s">
        <v>2396</v>
      </c>
      <c r="B11774" s="1" t="s">
        <v>2398</v>
      </c>
      <c r="C11774" s="291">
        <v>125</v>
      </c>
      <c r="D11774" s="1">
        <v>4</v>
      </c>
      <c r="E11774" s="1">
        <v>0.55000000000000004</v>
      </c>
    </row>
    <row r="11775" spans="1:5" x14ac:dyDescent="0.25">
      <c r="A11775" t="s">
        <v>2396</v>
      </c>
      <c r="B11775" s="1" t="s">
        <v>2398</v>
      </c>
      <c r="C11775" s="291">
        <v>125</v>
      </c>
      <c r="D11775" s="1">
        <v>5</v>
      </c>
      <c r="E11775" s="1">
        <v>0.7</v>
      </c>
    </row>
    <row r="11776" spans="1:5" x14ac:dyDescent="0.25">
      <c r="A11776" t="s">
        <v>2396</v>
      </c>
      <c r="B11776" s="1" t="s">
        <v>2398</v>
      </c>
      <c r="C11776" s="291">
        <v>125</v>
      </c>
      <c r="D11776" s="1">
        <v>6</v>
      </c>
      <c r="E11776" s="1">
        <v>0.85</v>
      </c>
    </row>
    <row r="11777" spans="1:5" x14ac:dyDescent="0.25">
      <c r="A11777" t="s">
        <v>2396</v>
      </c>
      <c r="B11777" s="1" t="s">
        <v>2398</v>
      </c>
      <c r="C11777" s="291">
        <v>125</v>
      </c>
      <c r="D11777" s="1">
        <v>7</v>
      </c>
      <c r="E11777" s="1">
        <v>0.99</v>
      </c>
    </row>
    <row r="11778" spans="1:5" x14ac:dyDescent="0.25">
      <c r="A11778" t="s">
        <v>2396</v>
      </c>
      <c r="B11778" s="1" t="s">
        <v>2398</v>
      </c>
      <c r="C11778" s="291">
        <v>125</v>
      </c>
      <c r="D11778" s="1">
        <v>8</v>
      </c>
      <c r="E11778" s="1">
        <v>1.1399999999999999</v>
      </c>
    </row>
    <row r="11779" spans="1:5" x14ac:dyDescent="0.25">
      <c r="A11779" t="s">
        <v>2396</v>
      </c>
      <c r="B11779" s="1" t="s">
        <v>2398</v>
      </c>
      <c r="C11779" s="291">
        <v>125</v>
      </c>
      <c r="D11779" s="1">
        <v>9</v>
      </c>
      <c r="E11779" s="1">
        <v>1.29</v>
      </c>
    </row>
    <row r="11780" spans="1:5" x14ac:dyDescent="0.25">
      <c r="A11780" t="s">
        <v>2396</v>
      </c>
      <c r="B11780" s="1" t="s">
        <v>2398</v>
      </c>
      <c r="C11780" s="291">
        <v>125</v>
      </c>
      <c r="D11780" s="1">
        <v>10</v>
      </c>
      <c r="E11780" s="1">
        <v>1.44</v>
      </c>
    </row>
    <row r="11781" spans="1:5" x14ac:dyDescent="0.25">
      <c r="A11781" t="s">
        <v>2396</v>
      </c>
      <c r="B11781" s="1" t="s">
        <v>2398</v>
      </c>
      <c r="C11781" s="291">
        <v>125</v>
      </c>
      <c r="D11781" s="1">
        <v>11</v>
      </c>
      <c r="E11781" s="1">
        <v>1.58</v>
      </c>
    </row>
    <row r="11782" spans="1:5" x14ac:dyDescent="0.25">
      <c r="A11782" t="s">
        <v>2396</v>
      </c>
      <c r="B11782" s="1" t="s">
        <v>2398</v>
      </c>
      <c r="C11782" s="291">
        <v>125</v>
      </c>
      <c r="D11782" s="1">
        <v>12</v>
      </c>
      <c r="E11782" s="1">
        <v>1.73</v>
      </c>
    </row>
    <row r="11783" spans="1:5" x14ac:dyDescent="0.25">
      <c r="A11783" t="s">
        <v>2396</v>
      </c>
      <c r="B11783" s="1" t="s">
        <v>2398</v>
      </c>
      <c r="C11783" s="291">
        <v>125</v>
      </c>
      <c r="D11783" s="1">
        <v>13</v>
      </c>
      <c r="E11783" s="1">
        <v>1.87</v>
      </c>
    </row>
    <row r="11784" spans="1:5" x14ac:dyDescent="0.25">
      <c r="A11784" t="s">
        <v>2396</v>
      </c>
      <c r="B11784" s="1" t="s">
        <v>2398</v>
      </c>
      <c r="C11784" s="291">
        <v>125</v>
      </c>
      <c r="D11784" s="1">
        <v>14</v>
      </c>
      <c r="E11784" s="1">
        <v>2.02</v>
      </c>
    </row>
    <row r="11785" spans="1:5" x14ac:dyDescent="0.25">
      <c r="A11785" t="s">
        <v>2396</v>
      </c>
      <c r="B11785" s="1" t="s">
        <v>2398</v>
      </c>
      <c r="C11785" s="291">
        <v>125</v>
      </c>
      <c r="D11785" s="1">
        <v>15</v>
      </c>
      <c r="E11785" s="1">
        <v>2.16</v>
      </c>
    </row>
    <row r="11786" spans="1:5" x14ac:dyDescent="0.25">
      <c r="A11786" t="s">
        <v>2396</v>
      </c>
      <c r="B11786" s="1" t="s">
        <v>2398</v>
      </c>
      <c r="C11786" s="291">
        <v>125</v>
      </c>
      <c r="D11786" s="1">
        <v>16</v>
      </c>
      <c r="E11786" s="1">
        <v>2.2999999999999998</v>
      </c>
    </row>
    <row r="11787" spans="1:5" x14ac:dyDescent="0.25">
      <c r="A11787" t="s">
        <v>2396</v>
      </c>
      <c r="B11787" s="1" t="s">
        <v>2398</v>
      </c>
      <c r="C11787" s="291">
        <v>125</v>
      </c>
      <c r="D11787" s="1">
        <v>17</v>
      </c>
      <c r="E11787" s="1">
        <v>2.44</v>
      </c>
    </row>
    <row r="11788" spans="1:5" x14ac:dyDescent="0.25">
      <c r="A11788" t="s">
        <v>2396</v>
      </c>
      <c r="B11788" s="1" t="s">
        <v>2398</v>
      </c>
      <c r="C11788" s="291">
        <v>125</v>
      </c>
      <c r="D11788" s="1">
        <v>18</v>
      </c>
      <c r="E11788" s="1">
        <v>2.58</v>
      </c>
    </row>
    <row r="11789" spans="1:5" x14ac:dyDescent="0.25">
      <c r="A11789" t="s">
        <v>2396</v>
      </c>
      <c r="B11789" s="1" t="s">
        <v>2398</v>
      </c>
      <c r="C11789" s="291">
        <v>125</v>
      </c>
      <c r="D11789" s="1">
        <v>19</v>
      </c>
      <c r="E11789" s="1">
        <v>2.72</v>
      </c>
    </row>
    <row r="11790" spans="1:5" x14ac:dyDescent="0.25">
      <c r="A11790" t="s">
        <v>2396</v>
      </c>
      <c r="B11790" s="1" t="s">
        <v>2398</v>
      </c>
      <c r="C11790" s="291">
        <v>125</v>
      </c>
      <c r="D11790" s="1">
        <v>20</v>
      </c>
      <c r="E11790" s="1">
        <v>2.86</v>
      </c>
    </row>
    <row r="11791" spans="1:5" x14ac:dyDescent="0.25">
      <c r="A11791" t="s">
        <v>2396</v>
      </c>
      <c r="B11791" s="1" t="s">
        <v>2398</v>
      </c>
      <c r="C11791" s="291">
        <v>125</v>
      </c>
      <c r="D11791" s="1">
        <v>21</v>
      </c>
      <c r="E11791" s="1">
        <v>3</v>
      </c>
    </row>
    <row r="11792" spans="1:5" x14ac:dyDescent="0.25">
      <c r="A11792" t="s">
        <v>2396</v>
      </c>
      <c r="B11792" s="1" t="s">
        <v>2398</v>
      </c>
      <c r="C11792" s="291">
        <v>125</v>
      </c>
      <c r="D11792" s="1">
        <v>22</v>
      </c>
      <c r="E11792" s="1">
        <v>3.13</v>
      </c>
    </row>
    <row r="11793" spans="1:5" x14ac:dyDescent="0.25">
      <c r="A11793" t="s">
        <v>2396</v>
      </c>
      <c r="B11793" s="1" t="s">
        <v>2398</v>
      </c>
      <c r="C11793" s="291">
        <v>125</v>
      </c>
      <c r="D11793" s="1">
        <v>23</v>
      </c>
      <c r="E11793" s="1">
        <v>3.27</v>
      </c>
    </row>
    <row r="11794" spans="1:5" x14ac:dyDescent="0.25">
      <c r="A11794" t="s">
        <v>2396</v>
      </c>
      <c r="B11794" s="1" t="s">
        <v>2398</v>
      </c>
      <c r="C11794" s="291">
        <v>125</v>
      </c>
      <c r="D11794" s="1">
        <v>24</v>
      </c>
      <c r="E11794" s="1">
        <v>3.4</v>
      </c>
    </row>
    <row r="11795" spans="1:5" x14ac:dyDescent="0.25">
      <c r="A11795" t="s">
        <v>2396</v>
      </c>
      <c r="B11795" s="1" t="s">
        <v>2399</v>
      </c>
      <c r="C11795" s="291" t="s">
        <v>1004</v>
      </c>
      <c r="D11795" s="1">
        <v>4</v>
      </c>
      <c r="E11795" s="1">
        <v>1.5</v>
      </c>
    </row>
    <row r="11796" spans="1:5" x14ac:dyDescent="0.25">
      <c r="A11796" t="s">
        <v>2396</v>
      </c>
      <c r="B11796" s="1" t="s">
        <v>2399</v>
      </c>
      <c r="C11796" s="291" t="s">
        <v>1004</v>
      </c>
      <c r="D11796" s="1">
        <v>5</v>
      </c>
      <c r="E11796" s="1">
        <v>1.75</v>
      </c>
    </row>
    <row r="11797" spans="1:5" x14ac:dyDescent="0.25">
      <c r="A11797" t="s">
        <v>2396</v>
      </c>
      <c r="B11797" s="1" t="s">
        <v>2399</v>
      </c>
      <c r="C11797" s="291" t="s">
        <v>1004</v>
      </c>
      <c r="D11797" s="1">
        <v>6</v>
      </c>
      <c r="E11797" s="1">
        <v>2</v>
      </c>
    </row>
    <row r="11798" spans="1:5" x14ac:dyDescent="0.25">
      <c r="A11798" t="s">
        <v>2396</v>
      </c>
      <c r="B11798" s="1" t="s">
        <v>2399</v>
      </c>
      <c r="C11798" s="291" t="s">
        <v>1004</v>
      </c>
      <c r="D11798" s="1">
        <v>7</v>
      </c>
      <c r="E11798" s="1">
        <v>2.25</v>
      </c>
    </row>
    <row r="11799" spans="1:5" x14ac:dyDescent="0.25">
      <c r="A11799" t="s">
        <v>2396</v>
      </c>
      <c r="B11799" s="1" t="s">
        <v>2399</v>
      </c>
      <c r="C11799" s="291" t="s">
        <v>1004</v>
      </c>
      <c r="D11799" s="1">
        <v>8</v>
      </c>
      <c r="E11799" s="1">
        <v>2.5</v>
      </c>
    </row>
    <row r="11800" spans="1:5" x14ac:dyDescent="0.25">
      <c r="A11800" t="s">
        <v>2396</v>
      </c>
      <c r="B11800" s="1" t="s">
        <v>2399</v>
      </c>
      <c r="C11800" s="291" t="s">
        <v>1004</v>
      </c>
      <c r="D11800" s="1">
        <v>9</v>
      </c>
      <c r="E11800" s="1">
        <v>2.85</v>
      </c>
    </row>
    <row r="11801" spans="1:5" x14ac:dyDescent="0.25">
      <c r="A11801" t="s">
        <v>2396</v>
      </c>
      <c r="B11801" s="1" t="s">
        <v>2399</v>
      </c>
      <c r="C11801" s="291" t="s">
        <v>1004</v>
      </c>
      <c r="D11801" s="1">
        <v>10</v>
      </c>
      <c r="E11801" s="1">
        <v>3.2</v>
      </c>
    </row>
    <row r="11802" spans="1:5" x14ac:dyDescent="0.25">
      <c r="A11802" t="s">
        <v>2396</v>
      </c>
      <c r="B11802" s="1" t="s">
        <v>2399</v>
      </c>
      <c r="C11802" s="291" t="s">
        <v>1004</v>
      </c>
      <c r="D11802" s="1">
        <v>11</v>
      </c>
      <c r="E11802" s="1">
        <v>3.55</v>
      </c>
    </row>
    <row r="11803" spans="1:5" x14ac:dyDescent="0.25">
      <c r="A11803" t="s">
        <v>2396</v>
      </c>
      <c r="B11803" s="1" t="s">
        <v>2399</v>
      </c>
      <c r="C11803" s="291" t="s">
        <v>1004</v>
      </c>
      <c r="D11803" s="1">
        <v>12</v>
      </c>
      <c r="E11803" s="1">
        <v>3.9</v>
      </c>
    </row>
    <row r="11804" spans="1:5" x14ac:dyDescent="0.25">
      <c r="A11804" t="s">
        <v>2396</v>
      </c>
      <c r="B11804" s="1" t="s">
        <v>2399</v>
      </c>
      <c r="C11804" s="291" t="s">
        <v>1004</v>
      </c>
      <c r="D11804" s="1">
        <v>13</v>
      </c>
      <c r="E11804" s="1">
        <v>4.05</v>
      </c>
    </row>
    <row r="11805" spans="1:5" x14ac:dyDescent="0.25">
      <c r="A11805" t="s">
        <v>2396</v>
      </c>
      <c r="B11805" s="1" t="s">
        <v>2399</v>
      </c>
      <c r="C11805" s="291" t="s">
        <v>1004</v>
      </c>
      <c r="D11805" s="1">
        <v>14</v>
      </c>
      <c r="E11805" s="1">
        <v>4.2</v>
      </c>
    </row>
    <row r="11806" spans="1:5" x14ac:dyDescent="0.25">
      <c r="A11806" t="s">
        <v>2396</v>
      </c>
      <c r="B11806" s="1" t="s">
        <v>2399</v>
      </c>
      <c r="C11806" s="291" t="s">
        <v>1004</v>
      </c>
      <c r="D11806" s="1">
        <v>15</v>
      </c>
      <c r="E11806" s="1">
        <v>4.3499999999999996</v>
      </c>
    </row>
    <row r="11807" spans="1:5" x14ac:dyDescent="0.25">
      <c r="A11807" t="s">
        <v>2396</v>
      </c>
      <c r="B11807" s="1" t="s">
        <v>2399</v>
      </c>
      <c r="C11807" s="291" t="s">
        <v>1004</v>
      </c>
      <c r="D11807" s="1">
        <v>16</v>
      </c>
      <c r="E11807" s="1">
        <v>4.5</v>
      </c>
    </row>
    <row r="11808" spans="1:5" x14ac:dyDescent="0.25">
      <c r="A11808" t="s">
        <v>2396</v>
      </c>
      <c r="B11808" s="1" t="s">
        <v>2399</v>
      </c>
      <c r="C11808" s="291" t="s">
        <v>1002</v>
      </c>
      <c r="D11808" s="1">
        <v>4</v>
      </c>
      <c r="E11808" s="1">
        <v>1.2</v>
      </c>
    </row>
    <row r="11809" spans="1:5" x14ac:dyDescent="0.25">
      <c r="A11809" t="s">
        <v>2396</v>
      </c>
      <c r="B11809" s="1" t="s">
        <v>2399</v>
      </c>
      <c r="C11809" s="291" t="s">
        <v>1002</v>
      </c>
      <c r="D11809" s="1">
        <v>5</v>
      </c>
      <c r="E11809" s="1">
        <v>1.3</v>
      </c>
    </row>
    <row r="11810" spans="1:5" x14ac:dyDescent="0.25">
      <c r="A11810" t="s">
        <v>2396</v>
      </c>
      <c r="B11810" s="1" t="s">
        <v>2399</v>
      </c>
      <c r="C11810" s="291" t="s">
        <v>1002</v>
      </c>
      <c r="D11810" s="1">
        <v>6</v>
      </c>
      <c r="E11810" s="1">
        <v>1.4</v>
      </c>
    </row>
    <row r="11811" spans="1:5" x14ac:dyDescent="0.25">
      <c r="A11811" t="s">
        <v>2396</v>
      </c>
      <c r="B11811" s="1" t="s">
        <v>2399</v>
      </c>
      <c r="C11811" s="291" t="s">
        <v>1002</v>
      </c>
      <c r="D11811" s="1">
        <v>7</v>
      </c>
      <c r="E11811" s="1">
        <v>1.5</v>
      </c>
    </row>
    <row r="11812" spans="1:5" x14ac:dyDescent="0.25">
      <c r="A11812" t="s">
        <v>2396</v>
      </c>
      <c r="B11812" s="1" t="s">
        <v>2399</v>
      </c>
      <c r="C11812" s="291" t="s">
        <v>1002</v>
      </c>
      <c r="D11812" s="1">
        <v>8</v>
      </c>
      <c r="E11812" s="1">
        <v>1.6</v>
      </c>
    </row>
    <row r="11813" spans="1:5" x14ac:dyDescent="0.25">
      <c r="A11813" t="s">
        <v>2396</v>
      </c>
      <c r="B11813" s="1" t="s">
        <v>2399</v>
      </c>
      <c r="C11813" s="291" t="s">
        <v>1002</v>
      </c>
      <c r="D11813" s="1">
        <v>9</v>
      </c>
      <c r="E11813" s="1">
        <v>1.75</v>
      </c>
    </row>
    <row r="11814" spans="1:5" x14ac:dyDescent="0.25">
      <c r="A11814" t="s">
        <v>2396</v>
      </c>
      <c r="B11814" s="1" t="s">
        <v>2399</v>
      </c>
      <c r="C11814" s="291" t="s">
        <v>1002</v>
      </c>
      <c r="D11814" s="1">
        <v>10</v>
      </c>
      <c r="E11814" s="1">
        <v>1.9</v>
      </c>
    </row>
    <row r="11815" spans="1:5" x14ac:dyDescent="0.25">
      <c r="A11815" t="s">
        <v>2396</v>
      </c>
      <c r="B11815" s="1" t="s">
        <v>2399</v>
      </c>
      <c r="C11815" s="291" t="s">
        <v>1002</v>
      </c>
      <c r="D11815" s="1">
        <v>11</v>
      </c>
      <c r="E11815" s="1">
        <v>2.0499999999999998</v>
      </c>
    </row>
    <row r="11816" spans="1:5" x14ac:dyDescent="0.25">
      <c r="A11816" t="s">
        <v>2396</v>
      </c>
      <c r="B11816" s="1" t="s">
        <v>2399</v>
      </c>
      <c r="C11816" s="291" t="s">
        <v>1002</v>
      </c>
      <c r="D11816" s="1">
        <v>12</v>
      </c>
      <c r="E11816" s="1">
        <v>2.2000000000000002</v>
      </c>
    </row>
    <row r="11817" spans="1:5" x14ac:dyDescent="0.25">
      <c r="A11817" t="s">
        <v>2396</v>
      </c>
      <c r="B11817" s="1" t="s">
        <v>2399</v>
      </c>
      <c r="C11817" s="291" t="s">
        <v>1002</v>
      </c>
      <c r="D11817" s="1">
        <v>13</v>
      </c>
      <c r="E11817" s="1">
        <v>2.2999999999999998</v>
      </c>
    </row>
    <row r="11818" spans="1:5" x14ac:dyDescent="0.25">
      <c r="A11818" t="s">
        <v>2396</v>
      </c>
      <c r="B11818" s="1" t="s">
        <v>2399</v>
      </c>
      <c r="C11818" s="291" t="s">
        <v>1002</v>
      </c>
      <c r="D11818" s="1">
        <v>14</v>
      </c>
      <c r="E11818" s="1">
        <v>2.4</v>
      </c>
    </row>
    <row r="11819" spans="1:5" x14ac:dyDescent="0.25">
      <c r="A11819" t="s">
        <v>2396</v>
      </c>
      <c r="B11819" s="1" t="s">
        <v>2399</v>
      </c>
      <c r="C11819" s="291" t="s">
        <v>1002</v>
      </c>
      <c r="D11819" s="1">
        <v>15</v>
      </c>
      <c r="E11819" s="1">
        <v>2.5</v>
      </c>
    </row>
    <row r="11820" spans="1:5" x14ac:dyDescent="0.25">
      <c r="A11820" t="s">
        <v>2396</v>
      </c>
      <c r="B11820" s="1" t="s">
        <v>2399</v>
      </c>
      <c r="C11820" s="291" t="s">
        <v>1002</v>
      </c>
      <c r="D11820" s="1">
        <v>16</v>
      </c>
      <c r="E11820" s="1">
        <v>2.6</v>
      </c>
    </row>
    <row r="11821" spans="1:5" x14ac:dyDescent="0.25">
      <c r="A11821" t="s">
        <v>2396</v>
      </c>
      <c r="B11821" s="1" t="s">
        <v>2399</v>
      </c>
      <c r="C11821" s="291" t="s">
        <v>1002</v>
      </c>
      <c r="D11821" s="1">
        <v>17</v>
      </c>
      <c r="E11821" s="1">
        <v>2.75</v>
      </c>
    </row>
    <row r="11822" spans="1:5" x14ac:dyDescent="0.25">
      <c r="A11822" t="s">
        <v>2396</v>
      </c>
      <c r="B11822" s="1" t="s">
        <v>2399</v>
      </c>
      <c r="C11822" s="291" t="s">
        <v>1002</v>
      </c>
      <c r="D11822" s="1">
        <v>18</v>
      </c>
      <c r="E11822" s="1">
        <v>2.9</v>
      </c>
    </row>
    <row r="11823" spans="1:5" x14ac:dyDescent="0.25">
      <c r="A11823" t="s">
        <v>2396</v>
      </c>
      <c r="B11823" s="1" t="s">
        <v>2399</v>
      </c>
      <c r="C11823" s="291" t="s">
        <v>1002</v>
      </c>
      <c r="D11823" s="1">
        <v>19</v>
      </c>
      <c r="E11823" s="1">
        <v>3.05</v>
      </c>
    </row>
    <row r="11824" spans="1:5" x14ac:dyDescent="0.25">
      <c r="A11824" t="s">
        <v>2396</v>
      </c>
      <c r="B11824" s="1" t="s">
        <v>2399</v>
      </c>
      <c r="C11824" s="291" t="s">
        <v>1002</v>
      </c>
      <c r="D11824" s="1">
        <v>20</v>
      </c>
      <c r="E11824" s="1">
        <v>3.2</v>
      </c>
    </row>
    <row r="11825" spans="1:5" x14ac:dyDescent="0.25">
      <c r="A11825" t="s">
        <v>2396</v>
      </c>
      <c r="B11825" s="1" t="s">
        <v>2399</v>
      </c>
      <c r="C11825" s="291" t="s">
        <v>1005</v>
      </c>
      <c r="D11825" s="1">
        <v>2</v>
      </c>
      <c r="E11825" s="1">
        <v>1.5</v>
      </c>
    </row>
    <row r="11826" spans="1:5" x14ac:dyDescent="0.25">
      <c r="A11826" t="s">
        <v>2396</v>
      </c>
      <c r="B11826" s="1" t="s">
        <v>2399</v>
      </c>
      <c r="C11826" s="291" t="s">
        <v>1005</v>
      </c>
      <c r="D11826" s="1">
        <v>3</v>
      </c>
      <c r="E11826" s="1">
        <v>1.85</v>
      </c>
    </row>
    <row r="11827" spans="1:5" x14ac:dyDescent="0.25">
      <c r="A11827" t="s">
        <v>2396</v>
      </c>
      <c r="B11827" s="1" t="s">
        <v>2399</v>
      </c>
      <c r="C11827" s="291" t="s">
        <v>1005</v>
      </c>
      <c r="D11827" s="1">
        <v>4</v>
      </c>
      <c r="E11827" s="1">
        <v>2.2000000000000002</v>
      </c>
    </row>
    <row r="11828" spans="1:5" x14ac:dyDescent="0.25">
      <c r="A11828" t="s">
        <v>2396</v>
      </c>
      <c r="B11828" s="1" t="s">
        <v>2399</v>
      </c>
      <c r="C11828" s="291" t="s">
        <v>1005</v>
      </c>
      <c r="D11828" s="1">
        <v>5</v>
      </c>
      <c r="E11828" s="1">
        <v>2.6</v>
      </c>
    </row>
    <row r="11829" spans="1:5" x14ac:dyDescent="0.25">
      <c r="A11829" t="s">
        <v>2396</v>
      </c>
      <c r="B11829" s="1" t="s">
        <v>2399</v>
      </c>
      <c r="C11829" s="291" t="s">
        <v>1005</v>
      </c>
      <c r="D11829" s="1">
        <v>6</v>
      </c>
      <c r="E11829" s="1">
        <v>3</v>
      </c>
    </row>
    <row r="11830" spans="1:5" x14ac:dyDescent="0.25">
      <c r="A11830" t="s">
        <v>2396</v>
      </c>
      <c r="B11830" s="1" t="s">
        <v>2399</v>
      </c>
      <c r="C11830" s="291" t="s">
        <v>1005</v>
      </c>
      <c r="D11830" s="1">
        <v>7</v>
      </c>
      <c r="E11830" s="1">
        <v>3.2</v>
      </c>
    </row>
    <row r="11831" spans="1:5" x14ac:dyDescent="0.25">
      <c r="A11831" t="s">
        <v>2396</v>
      </c>
      <c r="B11831" s="1" t="s">
        <v>2399</v>
      </c>
      <c r="C11831" s="291" t="s">
        <v>1005</v>
      </c>
      <c r="D11831" s="1">
        <v>8</v>
      </c>
      <c r="E11831" s="1">
        <v>3.4</v>
      </c>
    </row>
    <row r="11832" spans="1:5" x14ac:dyDescent="0.25">
      <c r="A11832" t="s">
        <v>2396</v>
      </c>
      <c r="B11832" s="1" t="s">
        <v>2399</v>
      </c>
      <c r="C11832" s="291" t="s">
        <v>1005</v>
      </c>
      <c r="D11832" s="1">
        <v>9</v>
      </c>
      <c r="E11832" s="1">
        <v>3.53</v>
      </c>
    </row>
    <row r="11833" spans="1:5" x14ac:dyDescent="0.25">
      <c r="A11833" t="s">
        <v>2396</v>
      </c>
      <c r="B11833" s="1" t="s">
        <v>2399</v>
      </c>
      <c r="C11833" s="291" t="s">
        <v>1005</v>
      </c>
      <c r="D11833" s="1">
        <v>10</v>
      </c>
      <c r="E11833" s="1">
        <v>3.63</v>
      </c>
    </row>
    <row r="11834" spans="1:5" x14ac:dyDescent="0.25">
      <c r="A11834" t="s">
        <v>2396</v>
      </c>
      <c r="B11834" s="1" t="s">
        <v>2399</v>
      </c>
      <c r="C11834" s="291" t="s">
        <v>1005</v>
      </c>
      <c r="D11834" s="1">
        <v>11</v>
      </c>
      <c r="E11834" s="1">
        <v>3.78</v>
      </c>
    </row>
    <row r="11835" spans="1:5" x14ac:dyDescent="0.25">
      <c r="A11835" t="s">
        <v>2396</v>
      </c>
      <c r="B11835" s="1" t="s">
        <v>2399</v>
      </c>
      <c r="C11835" s="291" t="s">
        <v>1005</v>
      </c>
      <c r="D11835" s="1">
        <v>12</v>
      </c>
      <c r="E11835" s="1">
        <v>3.9</v>
      </c>
    </row>
    <row r="11836" spans="1:5" x14ac:dyDescent="0.25">
      <c r="A11836" t="s">
        <v>2396</v>
      </c>
      <c r="B11836" s="1" t="s">
        <v>2400</v>
      </c>
      <c r="C11836" s="291" t="s">
        <v>1003</v>
      </c>
      <c r="D11836" s="1">
        <v>4</v>
      </c>
      <c r="E11836" s="1">
        <v>1.2</v>
      </c>
    </row>
    <row r="11837" spans="1:5" x14ac:dyDescent="0.25">
      <c r="A11837" t="s">
        <v>2396</v>
      </c>
      <c r="B11837" s="1" t="s">
        <v>2400</v>
      </c>
      <c r="C11837" s="291" t="s">
        <v>1003</v>
      </c>
      <c r="D11837" s="1">
        <v>5</v>
      </c>
      <c r="E11837" s="1">
        <v>1.45</v>
      </c>
    </row>
    <row r="11838" spans="1:5" x14ac:dyDescent="0.25">
      <c r="A11838" t="s">
        <v>2396</v>
      </c>
      <c r="B11838" s="1" t="s">
        <v>2400</v>
      </c>
      <c r="C11838" s="291" t="s">
        <v>1003</v>
      </c>
      <c r="D11838" s="1">
        <v>6</v>
      </c>
      <c r="E11838" s="1">
        <v>1.7</v>
      </c>
    </row>
    <row r="11839" spans="1:5" x14ac:dyDescent="0.25">
      <c r="A11839" t="s">
        <v>2396</v>
      </c>
      <c r="B11839" s="1" t="s">
        <v>2400</v>
      </c>
      <c r="C11839" s="291" t="s">
        <v>1003</v>
      </c>
      <c r="D11839" s="1">
        <v>7</v>
      </c>
      <c r="E11839" s="1">
        <v>1.9</v>
      </c>
    </row>
    <row r="11840" spans="1:5" x14ac:dyDescent="0.25">
      <c r="A11840" t="s">
        <v>2396</v>
      </c>
      <c r="B11840" s="1" t="s">
        <v>2400</v>
      </c>
      <c r="C11840" s="291" t="s">
        <v>1003</v>
      </c>
      <c r="D11840" s="1">
        <v>8</v>
      </c>
      <c r="E11840" s="1">
        <v>2.1</v>
      </c>
    </row>
    <row r="11841" spans="1:5" x14ac:dyDescent="0.25">
      <c r="A11841" t="s">
        <v>2396</v>
      </c>
      <c r="B11841" s="1" t="s">
        <v>2400</v>
      </c>
      <c r="C11841" s="291" t="s">
        <v>1003</v>
      </c>
      <c r="D11841" s="1">
        <v>9</v>
      </c>
      <c r="E11841" s="1">
        <v>2.2000000000000002</v>
      </c>
    </row>
    <row r="11842" spans="1:5" x14ac:dyDescent="0.25">
      <c r="A11842" t="s">
        <v>2396</v>
      </c>
      <c r="B11842" s="1" t="s">
        <v>2400</v>
      </c>
      <c r="C11842" s="291" t="s">
        <v>1003</v>
      </c>
      <c r="D11842" s="1">
        <v>10</v>
      </c>
      <c r="E11842" s="1">
        <v>2.2999999999999998</v>
      </c>
    </row>
    <row r="11843" spans="1:5" x14ac:dyDescent="0.25">
      <c r="A11843" t="s">
        <v>2396</v>
      </c>
      <c r="B11843" s="1" t="s">
        <v>2400</v>
      </c>
      <c r="C11843" s="291" t="s">
        <v>1003</v>
      </c>
      <c r="D11843" s="1">
        <v>11</v>
      </c>
      <c r="E11843" s="1">
        <v>2.4</v>
      </c>
    </row>
    <row r="11844" spans="1:5" x14ac:dyDescent="0.25">
      <c r="A11844" t="s">
        <v>2396</v>
      </c>
      <c r="B11844" s="1" t="s">
        <v>2400</v>
      </c>
      <c r="C11844" s="291" t="s">
        <v>1003</v>
      </c>
      <c r="D11844" s="1">
        <v>12</v>
      </c>
      <c r="E11844" s="1">
        <v>2.5</v>
      </c>
    </row>
    <row r="11845" spans="1:5" x14ac:dyDescent="0.25">
      <c r="A11845" t="s">
        <v>2396</v>
      </c>
      <c r="B11845" s="1" t="s">
        <v>2401</v>
      </c>
      <c r="C11845" s="291">
        <v>100</v>
      </c>
      <c r="D11845" s="1">
        <v>1</v>
      </c>
      <c r="E11845" s="1">
        <v>1</v>
      </c>
    </row>
    <row r="11846" spans="1:5" x14ac:dyDescent="0.25">
      <c r="A11846" t="s">
        <v>2396</v>
      </c>
      <c r="B11846" s="1" t="s">
        <v>2401</v>
      </c>
      <c r="C11846" s="291">
        <v>100</v>
      </c>
      <c r="D11846" s="1">
        <v>2</v>
      </c>
      <c r="E11846" s="1">
        <v>1.3</v>
      </c>
    </row>
    <row r="11847" spans="1:5" x14ac:dyDescent="0.25">
      <c r="A11847" t="s">
        <v>2396</v>
      </c>
      <c r="B11847" s="1" t="s">
        <v>2401</v>
      </c>
      <c r="C11847" s="291">
        <v>100</v>
      </c>
      <c r="D11847" s="1">
        <v>3</v>
      </c>
      <c r="E11847" s="1">
        <v>1.7</v>
      </c>
    </row>
    <row r="11848" spans="1:5" x14ac:dyDescent="0.25">
      <c r="A11848" t="s">
        <v>2396</v>
      </c>
      <c r="B11848" s="1" t="s">
        <v>2401</v>
      </c>
      <c r="C11848" s="291">
        <v>100</v>
      </c>
      <c r="D11848" s="1">
        <v>4</v>
      </c>
      <c r="E11848" s="1">
        <v>2.1</v>
      </c>
    </row>
    <row r="11849" spans="1:5" x14ac:dyDescent="0.25">
      <c r="A11849" t="s">
        <v>2396</v>
      </c>
      <c r="B11849" s="1" t="s">
        <v>2401</v>
      </c>
      <c r="C11849" s="291">
        <v>100</v>
      </c>
      <c r="D11849" s="1">
        <v>5</v>
      </c>
      <c r="E11849" s="1">
        <v>2.5</v>
      </c>
    </row>
    <row r="11850" spans="1:5" x14ac:dyDescent="0.25">
      <c r="A11850" t="s">
        <v>2396</v>
      </c>
      <c r="B11850" s="1" t="s">
        <v>2401</v>
      </c>
      <c r="C11850" s="291">
        <v>100</v>
      </c>
      <c r="D11850" s="1">
        <v>6</v>
      </c>
      <c r="E11850" s="1">
        <v>2.7</v>
      </c>
    </row>
    <row r="11851" spans="1:5" x14ac:dyDescent="0.25">
      <c r="A11851" t="s">
        <v>2396</v>
      </c>
      <c r="B11851" s="1" t="s">
        <v>2401</v>
      </c>
      <c r="C11851" s="291">
        <v>100</v>
      </c>
      <c r="D11851" s="1">
        <v>7</v>
      </c>
      <c r="E11851" s="1">
        <v>3</v>
      </c>
    </row>
    <row r="11852" spans="1:5" x14ac:dyDescent="0.25">
      <c r="A11852" t="s">
        <v>2396</v>
      </c>
      <c r="B11852" s="1" t="s">
        <v>2401</v>
      </c>
      <c r="C11852" s="291">
        <v>100</v>
      </c>
      <c r="D11852" s="1">
        <v>8</v>
      </c>
      <c r="E11852" s="1">
        <v>3.2</v>
      </c>
    </row>
    <row r="11853" spans="1:5" x14ac:dyDescent="0.25">
      <c r="A11853" t="s">
        <v>2396</v>
      </c>
      <c r="B11853" s="1" t="s">
        <v>2401</v>
      </c>
      <c r="C11853" s="291">
        <v>100</v>
      </c>
      <c r="D11853" s="1">
        <v>9</v>
      </c>
      <c r="E11853" s="1">
        <v>3.5</v>
      </c>
    </row>
    <row r="11854" spans="1:5" x14ac:dyDescent="0.25">
      <c r="A11854" t="s">
        <v>2396</v>
      </c>
      <c r="B11854" s="1" t="s">
        <v>2401</v>
      </c>
      <c r="C11854" s="291">
        <v>100</v>
      </c>
      <c r="D11854" s="1">
        <v>10</v>
      </c>
      <c r="E11854" s="1">
        <v>3.8</v>
      </c>
    </row>
    <row r="11855" spans="1:5" x14ac:dyDescent="0.25">
      <c r="A11855" t="s">
        <v>2396</v>
      </c>
      <c r="B11855" s="1" t="s">
        <v>2401</v>
      </c>
      <c r="C11855" s="291">
        <v>100</v>
      </c>
      <c r="D11855" s="1">
        <v>11</v>
      </c>
      <c r="E11855" s="1">
        <v>4</v>
      </c>
    </row>
    <row r="11856" spans="1:5" x14ac:dyDescent="0.25">
      <c r="A11856" t="s">
        <v>2396</v>
      </c>
      <c r="B11856" s="1" t="s">
        <v>2401</v>
      </c>
      <c r="C11856" s="291">
        <v>100</v>
      </c>
      <c r="D11856" s="1">
        <v>1</v>
      </c>
      <c r="E11856" s="1">
        <v>0.9</v>
      </c>
    </row>
    <row r="11857" spans="1:5" x14ac:dyDescent="0.25">
      <c r="A11857" t="s">
        <v>2396</v>
      </c>
      <c r="B11857" s="1" t="s">
        <v>2401</v>
      </c>
      <c r="C11857" s="291">
        <v>100</v>
      </c>
      <c r="D11857" s="1">
        <v>2</v>
      </c>
      <c r="E11857" s="1">
        <v>1.1000000000000001</v>
      </c>
    </row>
    <row r="11858" spans="1:5" x14ac:dyDescent="0.25">
      <c r="A11858" t="s">
        <v>2396</v>
      </c>
      <c r="B11858" s="1" t="s">
        <v>2401</v>
      </c>
      <c r="C11858" s="291">
        <v>100</v>
      </c>
      <c r="D11858" s="1">
        <v>3</v>
      </c>
      <c r="E11858" s="1">
        <v>1.4</v>
      </c>
    </row>
    <row r="11859" spans="1:5" x14ac:dyDescent="0.25">
      <c r="A11859" t="s">
        <v>2396</v>
      </c>
      <c r="B11859" s="1" t="s">
        <v>2401</v>
      </c>
      <c r="C11859" s="291">
        <v>100</v>
      </c>
      <c r="D11859" s="1">
        <v>4</v>
      </c>
      <c r="E11859" s="1">
        <v>1.8</v>
      </c>
    </row>
    <row r="11860" spans="1:5" x14ac:dyDescent="0.25">
      <c r="A11860" t="s">
        <v>2396</v>
      </c>
      <c r="B11860" s="1" t="s">
        <v>2401</v>
      </c>
      <c r="C11860" s="291">
        <v>100</v>
      </c>
      <c r="D11860" s="1">
        <v>5</v>
      </c>
      <c r="E11860" s="1">
        <v>2.1</v>
      </c>
    </row>
    <row r="11861" spans="1:5" x14ac:dyDescent="0.25">
      <c r="A11861" t="s">
        <v>2396</v>
      </c>
      <c r="B11861" s="1" t="s">
        <v>2401</v>
      </c>
      <c r="C11861" s="291">
        <v>100</v>
      </c>
      <c r="D11861" s="1">
        <v>6</v>
      </c>
      <c r="E11861" s="1">
        <v>2.6</v>
      </c>
    </row>
    <row r="11862" spans="1:5" x14ac:dyDescent="0.25">
      <c r="A11862" t="s">
        <v>2396</v>
      </c>
      <c r="B11862" s="1" t="s">
        <v>2401</v>
      </c>
      <c r="C11862" s="291">
        <v>100</v>
      </c>
      <c r="D11862" s="1">
        <v>7</v>
      </c>
      <c r="E11862" s="1">
        <v>2.8</v>
      </c>
    </row>
    <row r="11863" spans="1:5" x14ac:dyDescent="0.25">
      <c r="A11863" t="s">
        <v>2396</v>
      </c>
      <c r="B11863" s="1" t="s">
        <v>2401</v>
      </c>
      <c r="C11863" s="291">
        <v>100</v>
      </c>
      <c r="D11863" s="1">
        <v>8</v>
      </c>
      <c r="E11863" s="1">
        <v>3.2</v>
      </c>
    </row>
    <row r="11864" spans="1:5" x14ac:dyDescent="0.25">
      <c r="A11864" t="s">
        <v>2396</v>
      </c>
      <c r="B11864" s="1" t="s">
        <v>2401</v>
      </c>
      <c r="C11864" s="291">
        <v>100</v>
      </c>
      <c r="D11864" s="1">
        <v>9</v>
      </c>
      <c r="E11864" s="1">
        <v>3.4</v>
      </c>
    </row>
    <row r="11865" spans="1:5" x14ac:dyDescent="0.25">
      <c r="A11865" t="s">
        <v>2396</v>
      </c>
      <c r="B11865" s="1" t="s">
        <v>2401</v>
      </c>
      <c r="C11865" s="291">
        <v>100</v>
      </c>
      <c r="D11865" s="1">
        <v>10</v>
      </c>
      <c r="E11865" s="1">
        <v>3.6</v>
      </c>
    </row>
    <row r="11866" spans="1:5" x14ac:dyDescent="0.25">
      <c r="A11866" t="s">
        <v>2396</v>
      </c>
      <c r="B11866" s="1" t="s">
        <v>2401</v>
      </c>
      <c r="C11866" s="291">
        <v>100</v>
      </c>
      <c r="D11866" s="1">
        <v>11</v>
      </c>
      <c r="E11866" s="1">
        <v>3.9</v>
      </c>
    </row>
    <row r="11867" spans="1:5" x14ac:dyDescent="0.25">
      <c r="A11867" t="s">
        <v>2396</v>
      </c>
      <c r="B11867" s="1" t="s">
        <v>2401</v>
      </c>
      <c r="C11867" s="291">
        <v>125</v>
      </c>
      <c r="D11867" s="1">
        <v>1</v>
      </c>
      <c r="E11867" s="1">
        <v>1</v>
      </c>
    </row>
    <row r="11868" spans="1:5" x14ac:dyDescent="0.25">
      <c r="A11868" t="s">
        <v>2396</v>
      </c>
      <c r="B11868" s="1" t="s">
        <v>2401</v>
      </c>
      <c r="C11868" s="291">
        <v>125</v>
      </c>
      <c r="D11868" s="1">
        <v>2</v>
      </c>
      <c r="E11868" s="1">
        <v>1.3</v>
      </c>
    </row>
    <row r="11869" spans="1:5" x14ac:dyDescent="0.25">
      <c r="A11869" t="s">
        <v>2396</v>
      </c>
      <c r="B11869" s="1" t="s">
        <v>2401</v>
      </c>
      <c r="C11869" s="291">
        <v>125</v>
      </c>
      <c r="D11869" s="1">
        <v>3</v>
      </c>
      <c r="E11869" s="1">
        <v>1.6</v>
      </c>
    </row>
    <row r="11870" spans="1:5" x14ac:dyDescent="0.25">
      <c r="A11870" t="s">
        <v>2396</v>
      </c>
      <c r="B11870" s="1" t="s">
        <v>2401</v>
      </c>
      <c r="C11870" s="291">
        <v>125</v>
      </c>
      <c r="D11870" s="1">
        <v>4</v>
      </c>
      <c r="E11870" s="1">
        <v>2</v>
      </c>
    </row>
    <row r="11871" spans="1:5" x14ac:dyDescent="0.25">
      <c r="A11871" t="s">
        <v>2396</v>
      </c>
      <c r="B11871" s="1" t="s">
        <v>2401</v>
      </c>
      <c r="C11871" s="291">
        <v>125</v>
      </c>
      <c r="D11871" s="1">
        <v>5</v>
      </c>
      <c r="E11871" s="1">
        <v>2.4</v>
      </c>
    </row>
    <row r="11872" spans="1:5" x14ac:dyDescent="0.25">
      <c r="A11872" t="s">
        <v>2396</v>
      </c>
      <c r="B11872" s="1" t="s">
        <v>2401</v>
      </c>
      <c r="C11872" s="291">
        <v>125</v>
      </c>
      <c r="D11872" s="1">
        <v>6</v>
      </c>
      <c r="E11872" s="1">
        <v>2.8</v>
      </c>
    </row>
    <row r="11873" spans="1:5" x14ac:dyDescent="0.25">
      <c r="A11873" t="s">
        <v>2396</v>
      </c>
      <c r="B11873" s="1" t="s">
        <v>2401</v>
      </c>
      <c r="C11873" s="291">
        <v>125</v>
      </c>
      <c r="D11873" s="1">
        <v>7</v>
      </c>
      <c r="E11873" s="1">
        <v>3.1</v>
      </c>
    </row>
    <row r="11874" spans="1:5" x14ac:dyDescent="0.25">
      <c r="A11874" t="s">
        <v>2396</v>
      </c>
      <c r="B11874" s="1" t="s">
        <v>2401</v>
      </c>
      <c r="C11874" s="291">
        <v>125</v>
      </c>
      <c r="D11874" s="1">
        <v>8</v>
      </c>
      <c r="E11874" s="1">
        <v>3.3</v>
      </c>
    </row>
    <row r="11875" spans="1:5" x14ac:dyDescent="0.25">
      <c r="A11875" t="s">
        <v>2396</v>
      </c>
      <c r="B11875" s="1" t="s">
        <v>2401</v>
      </c>
      <c r="C11875" s="291">
        <v>125</v>
      </c>
      <c r="D11875" s="1">
        <v>9</v>
      </c>
      <c r="E11875" s="1">
        <v>3.6</v>
      </c>
    </row>
    <row r="11876" spans="1:5" x14ac:dyDescent="0.25">
      <c r="A11876" t="s">
        <v>2396</v>
      </c>
      <c r="B11876" s="1" t="s">
        <v>2401</v>
      </c>
      <c r="C11876" s="291">
        <v>125</v>
      </c>
      <c r="D11876" s="1">
        <v>10</v>
      </c>
      <c r="E11876" s="1">
        <v>3.9</v>
      </c>
    </row>
    <row r="11877" spans="1:5" x14ac:dyDescent="0.25">
      <c r="A11877" t="s">
        <v>2396</v>
      </c>
      <c r="B11877" s="1" t="s">
        <v>2401</v>
      </c>
      <c r="C11877" s="291">
        <v>125</v>
      </c>
      <c r="D11877" s="1">
        <v>11</v>
      </c>
      <c r="E11877" s="1">
        <v>4.0999999999999996</v>
      </c>
    </row>
    <row r="11878" spans="1:5" x14ac:dyDescent="0.25">
      <c r="A11878" t="s">
        <v>2396</v>
      </c>
      <c r="B11878" s="1" t="s">
        <v>2401</v>
      </c>
      <c r="C11878" s="291">
        <v>125</v>
      </c>
      <c r="D11878" s="1">
        <v>1</v>
      </c>
      <c r="E11878" s="1">
        <v>0.8</v>
      </c>
    </row>
    <row r="11879" spans="1:5" x14ac:dyDescent="0.25">
      <c r="A11879" t="s">
        <v>2396</v>
      </c>
      <c r="B11879" s="1" t="s">
        <v>2401</v>
      </c>
      <c r="C11879" s="291">
        <v>125</v>
      </c>
      <c r="D11879" s="1">
        <v>2</v>
      </c>
      <c r="E11879" s="1">
        <v>1.1000000000000001</v>
      </c>
    </row>
    <row r="11880" spans="1:5" x14ac:dyDescent="0.25">
      <c r="A11880" t="s">
        <v>2396</v>
      </c>
      <c r="B11880" s="1" t="s">
        <v>2401</v>
      </c>
      <c r="C11880" s="291">
        <v>125</v>
      </c>
      <c r="D11880" s="1">
        <v>3</v>
      </c>
      <c r="E11880" s="1">
        <v>1.5</v>
      </c>
    </row>
    <row r="11881" spans="1:5" x14ac:dyDescent="0.25">
      <c r="A11881" t="s">
        <v>2396</v>
      </c>
      <c r="B11881" s="1" t="s">
        <v>2401</v>
      </c>
      <c r="C11881" s="291">
        <v>125</v>
      </c>
      <c r="D11881" s="1">
        <v>4</v>
      </c>
      <c r="E11881" s="1">
        <v>1.9</v>
      </c>
    </row>
    <row r="11882" spans="1:5" x14ac:dyDescent="0.25">
      <c r="A11882" t="s">
        <v>2396</v>
      </c>
      <c r="B11882" s="1" t="s">
        <v>2401</v>
      </c>
      <c r="C11882" s="291">
        <v>125</v>
      </c>
      <c r="D11882" s="1">
        <v>5</v>
      </c>
      <c r="E11882" s="1">
        <v>2.1</v>
      </c>
    </row>
    <row r="11883" spans="1:5" x14ac:dyDescent="0.25">
      <c r="A11883" t="s">
        <v>2396</v>
      </c>
      <c r="B11883" s="1" t="s">
        <v>2401</v>
      </c>
      <c r="C11883" s="291">
        <v>125</v>
      </c>
      <c r="D11883" s="1">
        <v>6</v>
      </c>
      <c r="E11883" s="1">
        <v>2.5</v>
      </c>
    </row>
    <row r="11884" spans="1:5" x14ac:dyDescent="0.25">
      <c r="A11884" t="s">
        <v>2396</v>
      </c>
      <c r="B11884" s="1" t="s">
        <v>2401</v>
      </c>
      <c r="C11884" s="291">
        <v>125</v>
      </c>
      <c r="D11884" s="1">
        <v>7</v>
      </c>
      <c r="E11884" s="1">
        <v>2.8</v>
      </c>
    </row>
    <row r="11885" spans="1:5" x14ac:dyDescent="0.25">
      <c r="A11885" t="s">
        <v>2396</v>
      </c>
      <c r="B11885" s="1" t="s">
        <v>2401</v>
      </c>
      <c r="C11885" s="291">
        <v>125</v>
      </c>
      <c r="D11885" s="1">
        <v>8</v>
      </c>
      <c r="E11885" s="1">
        <v>3.1</v>
      </c>
    </row>
    <row r="11886" spans="1:5" x14ac:dyDescent="0.25">
      <c r="A11886" t="s">
        <v>2396</v>
      </c>
      <c r="B11886" s="1" t="s">
        <v>2401</v>
      </c>
      <c r="C11886" s="291">
        <v>125</v>
      </c>
      <c r="D11886" s="1">
        <v>9</v>
      </c>
      <c r="E11886" s="1">
        <v>3.4</v>
      </c>
    </row>
    <row r="11887" spans="1:5" x14ac:dyDescent="0.25">
      <c r="A11887" t="s">
        <v>2396</v>
      </c>
      <c r="B11887" s="1" t="s">
        <v>2401</v>
      </c>
      <c r="C11887" s="291">
        <v>125</v>
      </c>
      <c r="D11887" s="1">
        <v>10</v>
      </c>
      <c r="E11887" s="1">
        <v>3.8</v>
      </c>
    </row>
    <row r="11888" spans="1:5" x14ac:dyDescent="0.25">
      <c r="A11888" t="s">
        <v>2396</v>
      </c>
      <c r="B11888" s="1" t="s">
        <v>2401</v>
      </c>
      <c r="C11888" s="291">
        <v>125</v>
      </c>
      <c r="D11888" s="1">
        <v>11</v>
      </c>
      <c r="E11888" s="1">
        <v>4</v>
      </c>
    </row>
    <row r="11889" spans="1:5" x14ac:dyDescent="0.25">
      <c r="A11889" t="s">
        <v>2402</v>
      </c>
      <c r="B11889" s="1" t="s">
        <v>2403</v>
      </c>
      <c r="C11889" s="291">
        <v>100</v>
      </c>
      <c r="D11889" s="1">
        <v>-10</v>
      </c>
      <c r="E11889" s="1">
        <v>0.7</v>
      </c>
    </row>
    <row r="11890" spans="1:5" x14ac:dyDescent="0.25">
      <c r="A11890" t="s">
        <v>2402</v>
      </c>
      <c r="B11890" s="1" t="s">
        <v>2403</v>
      </c>
      <c r="C11890" s="291">
        <v>100</v>
      </c>
      <c r="D11890" s="1">
        <v>-9</v>
      </c>
      <c r="E11890" s="1">
        <v>0.77</v>
      </c>
    </row>
    <row r="11891" spans="1:5" x14ac:dyDescent="0.25">
      <c r="A11891" t="s">
        <v>2402</v>
      </c>
      <c r="B11891" s="1" t="s">
        <v>2403</v>
      </c>
      <c r="C11891" s="291">
        <v>100</v>
      </c>
      <c r="D11891" s="1">
        <v>-8</v>
      </c>
      <c r="E11891" s="1">
        <v>0.83</v>
      </c>
    </row>
    <row r="11892" spans="1:5" x14ac:dyDescent="0.25">
      <c r="A11892" t="s">
        <v>2402</v>
      </c>
      <c r="B11892" s="1" t="s">
        <v>2403</v>
      </c>
      <c r="C11892" s="291">
        <v>100</v>
      </c>
      <c r="D11892" s="1">
        <v>-7</v>
      </c>
      <c r="E11892" s="1">
        <v>0.9</v>
      </c>
    </row>
    <row r="11893" spans="1:5" x14ac:dyDescent="0.25">
      <c r="A11893" t="s">
        <v>2402</v>
      </c>
      <c r="B11893" s="1" t="s">
        <v>2403</v>
      </c>
      <c r="C11893" s="291">
        <v>100</v>
      </c>
      <c r="D11893" s="1">
        <v>-6</v>
      </c>
      <c r="E11893" s="1">
        <v>0.96</v>
      </c>
    </row>
    <row r="11894" spans="1:5" x14ac:dyDescent="0.25">
      <c r="A11894" t="s">
        <v>2402</v>
      </c>
      <c r="B11894" s="1" t="s">
        <v>2403</v>
      </c>
      <c r="C11894" s="291">
        <v>100</v>
      </c>
      <c r="D11894" s="1">
        <v>-5</v>
      </c>
      <c r="E11894" s="1">
        <v>1.03</v>
      </c>
    </row>
    <row r="11895" spans="1:5" x14ac:dyDescent="0.25">
      <c r="A11895" t="s">
        <v>2402</v>
      </c>
      <c r="B11895" s="1" t="s">
        <v>2403</v>
      </c>
      <c r="C11895" s="291">
        <v>100</v>
      </c>
      <c r="D11895" s="1">
        <v>-4</v>
      </c>
      <c r="E11895" s="1">
        <v>1.1000000000000001</v>
      </c>
    </row>
    <row r="11896" spans="1:5" x14ac:dyDescent="0.25">
      <c r="A11896" t="s">
        <v>2402</v>
      </c>
      <c r="B11896" s="1" t="s">
        <v>2403</v>
      </c>
      <c r="C11896" s="291">
        <v>100</v>
      </c>
      <c r="D11896" s="1">
        <v>-3</v>
      </c>
      <c r="E11896" s="1">
        <v>1.18</v>
      </c>
    </row>
    <row r="11897" spans="1:5" x14ac:dyDescent="0.25">
      <c r="A11897" t="s">
        <v>2402</v>
      </c>
      <c r="B11897" s="1" t="s">
        <v>2403</v>
      </c>
      <c r="C11897" s="291">
        <v>100</v>
      </c>
      <c r="D11897" s="1">
        <v>-2</v>
      </c>
      <c r="E11897" s="1">
        <v>1.25</v>
      </c>
    </row>
    <row r="11898" spans="1:5" x14ac:dyDescent="0.25">
      <c r="A11898" t="s">
        <v>2402</v>
      </c>
      <c r="B11898" s="1" t="s">
        <v>2403</v>
      </c>
      <c r="C11898" s="291">
        <v>100</v>
      </c>
      <c r="D11898" s="1">
        <v>-1</v>
      </c>
      <c r="E11898" s="1">
        <v>1.33</v>
      </c>
    </row>
    <row r="11899" spans="1:5" x14ac:dyDescent="0.25">
      <c r="A11899" t="s">
        <v>2402</v>
      </c>
      <c r="B11899" s="1" t="s">
        <v>2403</v>
      </c>
      <c r="C11899" s="291">
        <v>100</v>
      </c>
      <c r="D11899" s="1">
        <v>0</v>
      </c>
      <c r="E11899" s="1">
        <v>1.4</v>
      </c>
    </row>
    <row r="11900" spans="1:5" x14ac:dyDescent="0.25">
      <c r="A11900" t="s">
        <v>2402</v>
      </c>
      <c r="B11900" s="1" t="s">
        <v>2403</v>
      </c>
      <c r="C11900" s="291">
        <v>100</v>
      </c>
      <c r="D11900" s="1">
        <v>1</v>
      </c>
      <c r="E11900" s="1">
        <v>1.48</v>
      </c>
    </row>
    <row r="11901" spans="1:5" x14ac:dyDescent="0.25">
      <c r="A11901" t="s">
        <v>2402</v>
      </c>
      <c r="B11901" s="1" t="s">
        <v>2403</v>
      </c>
      <c r="C11901" s="291">
        <v>100</v>
      </c>
      <c r="D11901" s="1">
        <v>2</v>
      </c>
      <c r="E11901" s="1">
        <v>1.56</v>
      </c>
    </row>
    <row r="11902" spans="1:5" x14ac:dyDescent="0.25">
      <c r="A11902" t="s">
        <v>2402</v>
      </c>
      <c r="B11902" s="1" t="s">
        <v>2403</v>
      </c>
      <c r="C11902" s="291">
        <v>100</v>
      </c>
      <c r="D11902" s="1">
        <v>3</v>
      </c>
      <c r="E11902" s="1">
        <v>1.65</v>
      </c>
    </row>
    <row r="11903" spans="1:5" x14ac:dyDescent="0.25">
      <c r="A11903" t="s">
        <v>2402</v>
      </c>
      <c r="B11903" s="1" t="s">
        <v>2403</v>
      </c>
      <c r="C11903" s="291">
        <v>100</v>
      </c>
      <c r="D11903" s="1">
        <v>4</v>
      </c>
      <c r="E11903" s="1">
        <v>1.73</v>
      </c>
    </row>
    <row r="11904" spans="1:5" x14ac:dyDescent="0.25">
      <c r="A11904" t="s">
        <v>2402</v>
      </c>
      <c r="B11904" s="1" t="s">
        <v>2403</v>
      </c>
      <c r="C11904" s="291">
        <v>100</v>
      </c>
      <c r="D11904" s="1">
        <v>5</v>
      </c>
      <c r="E11904" s="1">
        <v>1.81</v>
      </c>
    </row>
    <row r="11905" spans="1:5" x14ac:dyDescent="0.25">
      <c r="A11905" t="s">
        <v>2402</v>
      </c>
      <c r="B11905" s="1" t="s">
        <v>2403</v>
      </c>
      <c r="C11905" s="291">
        <v>100</v>
      </c>
      <c r="D11905" s="1">
        <v>6</v>
      </c>
      <c r="E11905" s="1">
        <v>1.88</v>
      </c>
    </row>
    <row r="11906" spans="1:5" x14ac:dyDescent="0.25">
      <c r="A11906" t="s">
        <v>2402</v>
      </c>
      <c r="B11906" s="1" t="s">
        <v>2403</v>
      </c>
      <c r="C11906" s="291">
        <v>100</v>
      </c>
      <c r="D11906" s="1">
        <v>7</v>
      </c>
      <c r="E11906" s="1">
        <v>1.95</v>
      </c>
    </row>
    <row r="11907" spans="1:5" x14ac:dyDescent="0.25">
      <c r="A11907" t="s">
        <v>2402</v>
      </c>
      <c r="B11907" s="1" t="s">
        <v>2403</v>
      </c>
      <c r="C11907" s="291">
        <v>100</v>
      </c>
      <c r="D11907" s="1">
        <v>8</v>
      </c>
      <c r="E11907" s="1">
        <v>2.0299999999999998</v>
      </c>
    </row>
    <row r="11908" spans="1:5" x14ac:dyDescent="0.25">
      <c r="A11908" t="s">
        <v>2402</v>
      </c>
      <c r="B11908" s="1" t="s">
        <v>2403</v>
      </c>
      <c r="C11908" s="291">
        <v>100</v>
      </c>
      <c r="D11908" s="1">
        <v>9</v>
      </c>
      <c r="E11908" s="1">
        <v>2.1</v>
      </c>
    </row>
    <row r="11909" spans="1:5" x14ac:dyDescent="0.25">
      <c r="A11909" t="s">
        <v>2402</v>
      </c>
      <c r="B11909" s="1" t="s">
        <v>2403</v>
      </c>
      <c r="C11909" s="291">
        <v>100</v>
      </c>
      <c r="D11909" s="1">
        <v>10</v>
      </c>
      <c r="E11909" s="1">
        <v>2.17</v>
      </c>
    </row>
    <row r="11910" spans="1:5" x14ac:dyDescent="0.25">
      <c r="A11910" t="s">
        <v>2402</v>
      </c>
      <c r="B11910" s="1" t="s">
        <v>2403</v>
      </c>
      <c r="C11910" s="291">
        <v>100</v>
      </c>
      <c r="D11910" s="1">
        <v>11</v>
      </c>
      <c r="E11910" s="1">
        <v>2.25</v>
      </c>
    </row>
    <row r="11911" spans="1:5" x14ac:dyDescent="0.25">
      <c r="A11911" t="s">
        <v>2402</v>
      </c>
      <c r="B11911" s="1" t="s">
        <v>2403</v>
      </c>
      <c r="C11911" s="291">
        <v>100</v>
      </c>
      <c r="D11911" s="1">
        <v>12</v>
      </c>
      <c r="E11911" s="1">
        <v>2.34</v>
      </c>
    </row>
    <row r="11912" spans="1:5" x14ac:dyDescent="0.25">
      <c r="A11912" t="s">
        <v>2402</v>
      </c>
      <c r="B11912" s="1" t="s">
        <v>2403</v>
      </c>
      <c r="C11912" s="291">
        <v>100</v>
      </c>
      <c r="D11912" s="1">
        <v>13</v>
      </c>
      <c r="E11912" s="1">
        <v>2.42</v>
      </c>
    </row>
    <row r="11913" spans="1:5" x14ac:dyDescent="0.25">
      <c r="A11913" t="s">
        <v>2402</v>
      </c>
      <c r="B11913" s="1" t="s">
        <v>2403</v>
      </c>
      <c r="C11913" s="291">
        <v>100</v>
      </c>
      <c r="D11913" s="1">
        <v>14</v>
      </c>
      <c r="E11913" s="1">
        <v>2.5099999999999998</v>
      </c>
    </row>
    <row r="11914" spans="1:5" x14ac:dyDescent="0.25">
      <c r="A11914" t="s">
        <v>2402</v>
      </c>
      <c r="B11914" s="1" t="s">
        <v>2403</v>
      </c>
      <c r="C11914" s="291">
        <v>100</v>
      </c>
      <c r="D11914" s="1">
        <v>15</v>
      </c>
      <c r="E11914" s="1">
        <v>2.59</v>
      </c>
    </row>
    <row r="11915" spans="1:5" x14ac:dyDescent="0.25">
      <c r="A11915" t="s">
        <v>2402</v>
      </c>
      <c r="B11915" s="1" t="s">
        <v>2403</v>
      </c>
      <c r="C11915" s="291">
        <v>125</v>
      </c>
      <c r="D11915" s="1">
        <v>-5</v>
      </c>
      <c r="E11915" s="1">
        <v>0.96</v>
      </c>
    </row>
    <row r="11916" spans="1:5" x14ac:dyDescent="0.25">
      <c r="A11916" t="s">
        <v>2402</v>
      </c>
      <c r="B11916" s="1" t="s">
        <v>2403</v>
      </c>
      <c r="C11916" s="291">
        <v>125</v>
      </c>
      <c r="D11916" s="1">
        <v>-4</v>
      </c>
      <c r="E11916" s="1">
        <v>1.08</v>
      </c>
    </row>
    <row r="11917" spans="1:5" x14ac:dyDescent="0.25">
      <c r="A11917" t="s">
        <v>2402</v>
      </c>
      <c r="B11917" s="1" t="s">
        <v>2403</v>
      </c>
      <c r="C11917" s="291">
        <v>125</v>
      </c>
      <c r="D11917" s="1">
        <v>-3</v>
      </c>
      <c r="E11917" s="1">
        <v>1.2</v>
      </c>
    </row>
    <row r="11918" spans="1:5" x14ac:dyDescent="0.25">
      <c r="A11918" t="s">
        <v>2402</v>
      </c>
      <c r="B11918" s="1" t="s">
        <v>2403</v>
      </c>
      <c r="C11918" s="291">
        <v>125</v>
      </c>
      <c r="D11918" s="1">
        <v>-2</v>
      </c>
      <c r="E11918" s="1">
        <v>1.32</v>
      </c>
    </row>
    <row r="11919" spans="1:5" x14ac:dyDescent="0.25">
      <c r="A11919" t="s">
        <v>2402</v>
      </c>
      <c r="B11919" s="1" t="s">
        <v>2403</v>
      </c>
      <c r="C11919" s="291">
        <v>125</v>
      </c>
      <c r="D11919" s="1">
        <v>-1</v>
      </c>
      <c r="E11919" s="1">
        <v>1.44</v>
      </c>
    </row>
    <row r="11920" spans="1:5" x14ac:dyDescent="0.25">
      <c r="A11920" t="s">
        <v>2402</v>
      </c>
      <c r="B11920" s="1" t="s">
        <v>2403</v>
      </c>
      <c r="C11920" s="291">
        <v>125</v>
      </c>
      <c r="D11920" s="1">
        <v>0</v>
      </c>
      <c r="E11920" s="1">
        <v>1.56</v>
      </c>
    </row>
    <row r="11921" spans="1:5" x14ac:dyDescent="0.25">
      <c r="A11921" t="s">
        <v>2402</v>
      </c>
      <c r="B11921" s="1" t="s">
        <v>2403</v>
      </c>
      <c r="C11921" s="291">
        <v>125</v>
      </c>
      <c r="D11921" s="1">
        <v>1</v>
      </c>
      <c r="E11921" s="1">
        <v>1.66</v>
      </c>
    </row>
    <row r="11922" spans="1:5" x14ac:dyDescent="0.25">
      <c r="A11922" t="s">
        <v>2402</v>
      </c>
      <c r="B11922" s="1" t="s">
        <v>2403</v>
      </c>
      <c r="C11922" s="291">
        <v>125</v>
      </c>
      <c r="D11922" s="1">
        <v>2</v>
      </c>
      <c r="E11922" s="1">
        <v>1.77</v>
      </c>
    </row>
    <row r="11923" spans="1:5" x14ac:dyDescent="0.25">
      <c r="A11923" t="s">
        <v>2402</v>
      </c>
      <c r="B11923" s="1" t="s">
        <v>2403</v>
      </c>
      <c r="C11923" s="291">
        <v>125</v>
      </c>
      <c r="D11923" s="1">
        <v>3</v>
      </c>
      <c r="E11923" s="1">
        <v>1.87</v>
      </c>
    </row>
    <row r="11924" spans="1:5" x14ac:dyDescent="0.25">
      <c r="A11924" t="s">
        <v>2402</v>
      </c>
      <c r="B11924" s="1" t="s">
        <v>2403</v>
      </c>
      <c r="C11924" s="291">
        <v>125</v>
      </c>
      <c r="D11924" s="1">
        <v>4</v>
      </c>
      <c r="E11924" s="1">
        <v>1.98</v>
      </c>
    </row>
    <row r="11925" spans="1:5" x14ac:dyDescent="0.25">
      <c r="A11925" t="s">
        <v>2402</v>
      </c>
      <c r="B11925" s="1" t="s">
        <v>2403</v>
      </c>
      <c r="C11925" s="291">
        <v>125</v>
      </c>
      <c r="D11925" s="1">
        <v>5</v>
      </c>
      <c r="E11925" s="1">
        <v>2.08</v>
      </c>
    </row>
    <row r="11926" spans="1:5" x14ac:dyDescent="0.25">
      <c r="A11926" t="s">
        <v>2402</v>
      </c>
      <c r="B11926" s="1" t="s">
        <v>2403</v>
      </c>
      <c r="C11926" s="291">
        <v>125</v>
      </c>
      <c r="D11926" s="1">
        <v>6</v>
      </c>
      <c r="E11926" s="1">
        <v>2.2000000000000002</v>
      </c>
    </row>
    <row r="11927" spans="1:5" x14ac:dyDescent="0.25">
      <c r="A11927" t="s">
        <v>2402</v>
      </c>
      <c r="B11927" s="1" t="s">
        <v>2403</v>
      </c>
      <c r="C11927" s="291">
        <v>125</v>
      </c>
      <c r="D11927" s="1">
        <v>7</v>
      </c>
      <c r="E11927" s="1">
        <v>2.31</v>
      </c>
    </row>
    <row r="11928" spans="1:5" x14ac:dyDescent="0.25">
      <c r="A11928" t="s">
        <v>2402</v>
      </c>
      <c r="B11928" s="1" t="s">
        <v>2403</v>
      </c>
      <c r="C11928" s="291">
        <v>125</v>
      </c>
      <c r="D11928" s="1">
        <v>8</v>
      </c>
      <c r="E11928" s="1">
        <v>2.4300000000000002</v>
      </c>
    </row>
    <row r="11929" spans="1:5" x14ac:dyDescent="0.25">
      <c r="A11929" t="s">
        <v>2402</v>
      </c>
      <c r="B11929" s="1" t="s">
        <v>2403</v>
      </c>
      <c r="C11929" s="291">
        <v>125</v>
      </c>
      <c r="D11929" s="1">
        <v>9</v>
      </c>
      <c r="E11929" s="1">
        <v>2.54</v>
      </c>
    </row>
    <row r="11930" spans="1:5" x14ac:dyDescent="0.25">
      <c r="A11930" t="s">
        <v>2402</v>
      </c>
      <c r="B11930" s="1" t="s">
        <v>2403</v>
      </c>
      <c r="C11930" s="291">
        <v>125</v>
      </c>
      <c r="D11930" s="1">
        <v>10</v>
      </c>
      <c r="E11930" s="1">
        <v>2.66</v>
      </c>
    </row>
    <row r="11931" spans="1:5" x14ac:dyDescent="0.25">
      <c r="A11931" t="s">
        <v>2402</v>
      </c>
      <c r="B11931" s="1" t="s">
        <v>2403</v>
      </c>
      <c r="C11931" s="291">
        <v>125</v>
      </c>
      <c r="D11931" s="1">
        <v>11</v>
      </c>
      <c r="E11931" s="1">
        <v>2.76</v>
      </c>
    </row>
    <row r="11932" spans="1:5" x14ac:dyDescent="0.25">
      <c r="A11932" t="s">
        <v>2402</v>
      </c>
      <c r="B11932" s="1" t="s">
        <v>2403</v>
      </c>
      <c r="C11932" s="291">
        <v>125</v>
      </c>
      <c r="D11932" s="1">
        <v>12</v>
      </c>
      <c r="E11932" s="1">
        <v>2.86</v>
      </c>
    </row>
    <row r="11933" spans="1:5" x14ac:dyDescent="0.25">
      <c r="A11933" t="s">
        <v>2402</v>
      </c>
      <c r="B11933" s="1" t="s">
        <v>2403</v>
      </c>
      <c r="C11933" s="291">
        <v>125</v>
      </c>
      <c r="D11933" s="1">
        <v>13</v>
      </c>
      <c r="E11933" s="1">
        <v>2.97</v>
      </c>
    </row>
    <row r="11934" spans="1:5" x14ac:dyDescent="0.25">
      <c r="A11934" t="s">
        <v>2402</v>
      </c>
      <c r="B11934" s="1" t="s">
        <v>2403</v>
      </c>
      <c r="C11934" s="291">
        <v>125</v>
      </c>
      <c r="D11934" s="1">
        <v>14</v>
      </c>
      <c r="E11934" s="1">
        <v>3.07</v>
      </c>
    </row>
    <row r="11935" spans="1:5" x14ac:dyDescent="0.25">
      <c r="A11935" t="s">
        <v>2402</v>
      </c>
      <c r="B11935" s="1" t="s">
        <v>2403</v>
      </c>
      <c r="C11935" s="291">
        <v>125</v>
      </c>
      <c r="D11935" s="1">
        <v>15</v>
      </c>
      <c r="E11935" s="1">
        <v>3.17</v>
      </c>
    </row>
    <row r="11936" spans="1:5" x14ac:dyDescent="0.25">
      <c r="A11936" t="s">
        <v>2402</v>
      </c>
      <c r="B11936" s="1" t="s">
        <v>2403</v>
      </c>
      <c r="C11936" s="291">
        <v>160</v>
      </c>
      <c r="D11936" s="1">
        <v>-10</v>
      </c>
      <c r="E11936" s="1">
        <v>1.33</v>
      </c>
    </row>
    <row r="11937" spans="1:5" x14ac:dyDescent="0.25">
      <c r="A11937" t="s">
        <v>2402</v>
      </c>
      <c r="B11937" s="1" t="s">
        <v>2403</v>
      </c>
      <c r="C11937" s="291">
        <v>160</v>
      </c>
      <c r="D11937" s="1">
        <v>-9</v>
      </c>
      <c r="E11937" s="1">
        <v>1.45</v>
      </c>
    </row>
    <row r="11938" spans="1:5" x14ac:dyDescent="0.25">
      <c r="A11938" t="s">
        <v>2402</v>
      </c>
      <c r="B11938" s="1" t="s">
        <v>2403</v>
      </c>
      <c r="C11938" s="291">
        <v>160</v>
      </c>
      <c r="D11938" s="1">
        <v>-8</v>
      </c>
      <c r="E11938" s="1">
        <v>1.57</v>
      </c>
    </row>
    <row r="11939" spans="1:5" x14ac:dyDescent="0.25">
      <c r="A11939" t="s">
        <v>2402</v>
      </c>
      <c r="B11939" s="1" t="s">
        <v>2403</v>
      </c>
      <c r="C11939" s="291">
        <v>160</v>
      </c>
      <c r="D11939" s="1">
        <v>-7</v>
      </c>
      <c r="E11939" s="1">
        <v>1.69</v>
      </c>
    </row>
    <row r="11940" spans="1:5" x14ac:dyDescent="0.25">
      <c r="A11940" t="s">
        <v>2402</v>
      </c>
      <c r="B11940" s="1" t="s">
        <v>2403</v>
      </c>
      <c r="C11940" s="291">
        <v>160</v>
      </c>
      <c r="D11940" s="1">
        <v>-6</v>
      </c>
      <c r="E11940" s="1">
        <v>1.81</v>
      </c>
    </row>
    <row r="11941" spans="1:5" x14ac:dyDescent="0.25">
      <c r="A11941" t="s">
        <v>2402</v>
      </c>
      <c r="B11941" s="1" t="s">
        <v>2403</v>
      </c>
      <c r="C11941" s="291">
        <v>160</v>
      </c>
      <c r="D11941" s="1">
        <v>-5</v>
      </c>
      <c r="E11941" s="1">
        <v>1.93</v>
      </c>
    </row>
    <row r="11942" spans="1:5" x14ac:dyDescent="0.25">
      <c r="A11942" t="s">
        <v>2402</v>
      </c>
      <c r="B11942" s="1" t="s">
        <v>2403</v>
      </c>
      <c r="C11942" s="291">
        <v>160</v>
      </c>
      <c r="D11942" s="1">
        <v>-4</v>
      </c>
      <c r="E11942" s="1">
        <v>2.09</v>
      </c>
    </row>
    <row r="11943" spans="1:5" x14ac:dyDescent="0.25">
      <c r="A11943" t="s">
        <v>2402</v>
      </c>
      <c r="B11943" s="1" t="s">
        <v>2403</v>
      </c>
      <c r="C11943" s="291">
        <v>160</v>
      </c>
      <c r="D11943" s="1">
        <v>-3</v>
      </c>
      <c r="E11943" s="1">
        <v>2.2400000000000002</v>
      </c>
    </row>
    <row r="11944" spans="1:5" x14ac:dyDescent="0.25">
      <c r="A11944" t="s">
        <v>2402</v>
      </c>
      <c r="B11944" s="1" t="s">
        <v>2403</v>
      </c>
      <c r="C11944" s="291">
        <v>160</v>
      </c>
      <c r="D11944" s="1">
        <v>-2</v>
      </c>
      <c r="E11944" s="1">
        <v>2.4</v>
      </c>
    </row>
    <row r="11945" spans="1:5" x14ac:dyDescent="0.25">
      <c r="A11945" t="s">
        <v>2402</v>
      </c>
      <c r="B11945" s="1" t="s">
        <v>2403</v>
      </c>
      <c r="C11945" s="291">
        <v>160</v>
      </c>
      <c r="D11945" s="1">
        <v>-1</v>
      </c>
      <c r="E11945" s="1">
        <v>2.5499999999999998</v>
      </c>
    </row>
    <row r="11946" spans="1:5" x14ac:dyDescent="0.25">
      <c r="A11946" t="s">
        <v>2402</v>
      </c>
      <c r="B11946" s="1" t="s">
        <v>2403</v>
      </c>
      <c r="C11946" s="291">
        <v>160</v>
      </c>
      <c r="D11946" s="1">
        <v>0</v>
      </c>
      <c r="E11946" s="1">
        <v>2.71</v>
      </c>
    </row>
    <row r="11947" spans="1:5" x14ac:dyDescent="0.25">
      <c r="A11947" t="s">
        <v>2402</v>
      </c>
      <c r="B11947" s="1" t="s">
        <v>2403</v>
      </c>
      <c r="C11947" s="291">
        <v>160</v>
      </c>
      <c r="D11947" s="1">
        <v>1</v>
      </c>
      <c r="E11947" s="1">
        <v>2.86</v>
      </c>
    </row>
    <row r="11948" spans="1:5" x14ac:dyDescent="0.25">
      <c r="A11948" t="s">
        <v>2402</v>
      </c>
      <c r="B11948" s="1" t="s">
        <v>2403</v>
      </c>
      <c r="C11948" s="291">
        <v>160</v>
      </c>
      <c r="D11948" s="1">
        <v>2</v>
      </c>
      <c r="E11948" s="1">
        <v>3</v>
      </c>
    </row>
    <row r="11949" spans="1:5" x14ac:dyDescent="0.25">
      <c r="A11949" t="s">
        <v>2402</v>
      </c>
      <c r="B11949" s="1" t="s">
        <v>2403</v>
      </c>
      <c r="C11949" s="291">
        <v>160</v>
      </c>
      <c r="D11949" s="1">
        <v>3</v>
      </c>
      <c r="E11949" s="1">
        <v>3.15</v>
      </c>
    </row>
    <row r="11950" spans="1:5" x14ac:dyDescent="0.25">
      <c r="A11950" t="s">
        <v>2402</v>
      </c>
      <c r="B11950" s="1" t="s">
        <v>2403</v>
      </c>
      <c r="C11950" s="291">
        <v>160</v>
      </c>
      <c r="D11950" s="1">
        <v>4</v>
      </c>
      <c r="E11950" s="1">
        <v>3.29</v>
      </c>
    </row>
    <row r="11951" spans="1:5" x14ac:dyDescent="0.25">
      <c r="A11951" t="s">
        <v>2402</v>
      </c>
      <c r="B11951" s="1" t="s">
        <v>2403</v>
      </c>
      <c r="C11951" s="291">
        <v>160</v>
      </c>
      <c r="D11951" s="1">
        <v>5</v>
      </c>
      <c r="E11951" s="1">
        <v>3.44</v>
      </c>
    </row>
    <row r="11952" spans="1:5" x14ac:dyDescent="0.25">
      <c r="A11952" t="s">
        <v>2402</v>
      </c>
      <c r="B11952" s="1" t="s">
        <v>2403</v>
      </c>
      <c r="C11952" s="291">
        <v>160</v>
      </c>
      <c r="D11952" s="1">
        <v>6</v>
      </c>
      <c r="E11952" s="1">
        <v>3.6</v>
      </c>
    </row>
    <row r="11953" spans="1:5" x14ac:dyDescent="0.25">
      <c r="A11953" t="s">
        <v>2402</v>
      </c>
      <c r="B11953" s="1" t="s">
        <v>2403</v>
      </c>
      <c r="C11953" s="291">
        <v>160</v>
      </c>
      <c r="D11953" s="1">
        <v>7</v>
      </c>
      <c r="E11953" s="1">
        <v>3.76</v>
      </c>
    </row>
    <row r="11954" spans="1:5" x14ac:dyDescent="0.25">
      <c r="A11954" t="s">
        <v>2402</v>
      </c>
      <c r="B11954" s="1" t="s">
        <v>2403</v>
      </c>
      <c r="C11954" s="291">
        <v>160</v>
      </c>
      <c r="D11954" s="1">
        <v>8</v>
      </c>
      <c r="E11954" s="1">
        <v>3.91</v>
      </c>
    </row>
    <row r="11955" spans="1:5" x14ac:dyDescent="0.25">
      <c r="A11955" t="s">
        <v>2402</v>
      </c>
      <c r="B11955" s="1" t="s">
        <v>2403</v>
      </c>
      <c r="C11955" s="291">
        <v>160</v>
      </c>
      <c r="D11955" s="1">
        <v>9</v>
      </c>
      <c r="E11955" s="1">
        <v>4.07</v>
      </c>
    </row>
    <row r="11956" spans="1:5" x14ac:dyDescent="0.25">
      <c r="A11956" t="s">
        <v>2402</v>
      </c>
      <c r="B11956" s="1" t="s">
        <v>2403</v>
      </c>
      <c r="C11956" s="291">
        <v>160</v>
      </c>
      <c r="D11956" s="1">
        <v>10</v>
      </c>
      <c r="E11956" s="1">
        <v>4.2300000000000004</v>
      </c>
    </row>
    <row r="11957" spans="1:5" x14ac:dyDescent="0.25">
      <c r="A11957" t="s">
        <v>2402</v>
      </c>
      <c r="B11957" s="1" t="s">
        <v>2403</v>
      </c>
      <c r="C11957" s="291">
        <v>160</v>
      </c>
      <c r="D11957" s="1">
        <v>11</v>
      </c>
      <c r="E11957" s="1">
        <v>4.38</v>
      </c>
    </row>
    <row r="11958" spans="1:5" x14ac:dyDescent="0.25">
      <c r="A11958" t="s">
        <v>2402</v>
      </c>
      <c r="B11958" s="1" t="s">
        <v>2403</v>
      </c>
      <c r="C11958" s="291">
        <v>160</v>
      </c>
      <c r="D11958" s="1">
        <v>12</v>
      </c>
      <c r="E11958" s="1">
        <v>4.53</v>
      </c>
    </row>
    <row r="11959" spans="1:5" x14ac:dyDescent="0.25">
      <c r="A11959" t="s">
        <v>2402</v>
      </c>
      <c r="B11959" s="1" t="s">
        <v>2403</v>
      </c>
      <c r="C11959" s="291">
        <v>160</v>
      </c>
      <c r="D11959" s="1">
        <v>13</v>
      </c>
      <c r="E11959" s="1">
        <v>4.67</v>
      </c>
    </row>
    <row r="11960" spans="1:5" x14ac:dyDescent="0.25">
      <c r="A11960" t="s">
        <v>2402</v>
      </c>
      <c r="B11960" s="1" t="s">
        <v>2403</v>
      </c>
      <c r="C11960" s="291">
        <v>160</v>
      </c>
      <c r="D11960" s="1">
        <v>14</v>
      </c>
      <c r="E11960" s="1">
        <v>4.82</v>
      </c>
    </row>
    <row r="11961" spans="1:5" x14ac:dyDescent="0.25">
      <c r="A11961" t="s">
        <v>2402</v>
      </c>
      <c r="B11961" s="1" t="s">
        <v>2403</v>
      </c>
      <c r="C11961" s="291">
        <v>160</v>
      </c>
      <c r="D11961" s="1">
        <v>15</v>
      </c>
      <c r="E11961" s="1">
        <v>4.97</v>
      </c>
    </row>
    <row r="11962" spans="1:5" x14ac:dyDescent="0.25">
      <c r="A11962" t="s">
        <v>2402</v>
      </c>
      <c r="B11962" s="1" t="s">
        <v>2403</v>
      </c>
      <c r="C11962" s="291">
        <v>160</v>
      </c>
      <c r="D11962" s="1">
        <v>16</v>
      </c>
      <c r="E11962" s="1">
        <v>5.0999999999999996</v>
      </c>
    </row>
    <row r="11963" spans="1:5" x14ac:dyDescent="0.25">
      <c r="A11963" t="s">
        <v>2402</v>
      </c>
      <c r="B11963" s="1" t="s">
        <v>2403</v>
      </c>
      <c r="C11963" s="291">
        <v>160</v>
      </c>
      <c r="D11963" s="1">
        <v>17</v>
      </c>
      <c r="E11963" s="1">
        <v>5.23</v>
      </c>
    </row>
    <row r="11964" spans="1:5" x14ac:dyDescent="0.25">
      <c r="A11964" t="s">
        <v>2402</v>
      </c>
      <c r="B11964" s="1" t="s">
        <v>2403</v>
      </c>
      <c r="C11964" s="291">
        <v>160</v>
      </c>
      <c r="D11964" s="1">
        <v>18</v>
      </c>
      <c r="E11964" s="1">
        <v>5.37</v>
      </c>
    </row>
    <row r="11965" spans="1:5" x14ac:dyDescent="0.25">
      <c r="A11965" t="s">
        <v>2402</v>
      </c>
      <c r="B11965" s="1" t="s">
        <v>2403</v>
      </c>
      <c r="C11965" s="291">
        <v>160</v>
      </c>
      <c r="D11965" s="1">
        <v>19</v>
      </c>
      <c r="E11965" s="1">
        <v>5.5</v>
      </c>
    </row>
    <row r="11966" spans="1:5" x14ac:dyDescent="0.25">
      <c r="A11966" t="s">
        <v>2402</v>
      </c>
      <c r="B11966" s="1" t="s">
        <v>2403</v>
      </c>
      <c r="C11966" s="291">
        <v>160</v>
      </c>
      <c r="D11966" s="1">
        <v>20</v>
      </c>
      <c r="E11966" s="1">
        <v>5.63</v>
      </c>
    </row>
    <row r="11967" spans="1:5" x14ac:dyDescent="0.25">
      <c r="A11967" t="s">
        <v>2402</v>
      </c>
      <c r="B11967" s="1">
        <v>261</v>
      </c>
      <c r="C11967" s="291">
        <v>100</v>
      </c>
      <c r="D11967" s="1">
        <v>2</v>
      </c>
      <c r="E11967" s="1">
        <v>0.89</v>
      </c>
    </row>
    <row r="11968" spans="1:5" x14ac:dyDescent="0.25">
      <c r="A11968" t="s">
        <v>2402</v>
      </c>
      <c r="B11968" s="1">
        <v>261</v>
      </c>
      <c r="C11968" s="291">
        <v>100</v>
      </c>
      <c r="D11968" s="1">
        <v>3</v>
      </c>
      <c r="E11968" s="1">
        <v>1.36</v>
      </c>
    </row>
    <row r="11969" spans="1:5" x14ac:dyDescent="0.25">
      <c r="A11969" t="s">
        <v>2402</v>
      </c>
      <c r="B11969" s="1">
        <v>261</v>
      </c>
      <c r="C11969" s="291">
        <v>100</v>
      </c>
      <c r="D11969" s="1">
        <v>4</v>
      </c>
      <c r="E11969" s="1">
        <v>1.83</v>
      </c>
    </row>
    <row r="11970" spans="1:5" x14ac:dyDescent="0.25">
      <c r="A11970" t="s">
        <v>2402</v>
      </c>
      <c r="B11970" s="1">
        <v>261</v>
      </c>
      <c r="C11970" s="291">
        <v>100</v>
      </c>
      <c r="D11970" s="1">
        <v>5</v>
      </c>
      <c r="E11970" s="1">
        <v>2.2799999999999998</v>
      </c>
    </row>
    <row r="11971" spans="1:5" x14ac:dyDescent="0.25">
      <c r="A11971" t="s">
        <v>2402</v>
      </c>
      <c r="B11971" s="1">
        <v>261</v>
      </c>
      <c r="C11971" s="291">
        <v>100</v>
      </c>
      <c r="D11971" s="1">
        <v>6</v>
      </c>
      <c r="E11971" s="1">
        <v>2.73</v>
      </c>
    </row>
    <row r="11972" spans="1:5" x14ac:dyDescent="0.25">
      <c r="A11972" t="s">
        <v>2402</v>
      </c>
      <c r="B11972" s="1">
        <v>261</v>
      </c>
      <c r="C11972" s="291">
        <v>100</v>
      </c>
      <c r="D11972" s="1">
        <v>7</v>
      </c>
      <c r="E11972" s="1">
        <v>2.98</v>
      </c>
    </row>
    <row r="11973" spans="1:5" x14ac:dyDescent="0.25">
      <c r="A11973" t="s">
        <v>2402</v>
      </c>
      <c r="B11973" s="1">
        <v>261</v>
      </c>
      <c r="C11973" s="291">
        <v>100</v>
      </c>
      <c r="D11973" s="1">
        <v>8</v>
      </c>
      <c r="E11973" s="1">
        <v>3.24</v>
      </c>
    </row>
    <row r="11974" spans="1:5" x14ac:dyDescent="0.25">
      <c r="A11974" t="s">
        <v>2402</v>
      </c>
      <c r="B11974" s="1">
        <v>261</v>
      </c>
      <c r="C11974" s="291">
        <v>100</v>
      </c>
      <c r="D11974" s="1">
        <v>9</v>
      </c>
      <c r="E11974" s="1">
        <v>3.49</v>
      </c>
    </row>
    <row r="11975" spans="1:5" x14ac:dyDescent="0.25">
      <c r="A11975" t="s">
        <v>2402</v>
      </c>
      <c r="B11975" s="1">
        <v>261</v>
      </c>
      <c r="C11975" s="291">
        <v>100</v>
      </c>
      <c r="D11975" s="1">
        <v>10</v>
      </c>
      <c r="E11975" s="1">
        <v>3.69</v>
      </c>
    </row>
    <row r="11976" spans="1:5" x14ac:dyDescent="0.25">
      <c r="A11976" t="s">
        <v>2402</v>
      </c>
      <c r="B11976" s="1">
        <v>261</v>
      </c>
      <c r="C11976" s="291">
        <v>100</v>
      </c>
      <c r="D11976" s="1">
        <v>11</v>
      </c>
      <c r="E11976" s="1">
        <v>3.9</v>
      </c>
    </row>
    <row r="11977" spans="1:5" x14ac:dyDescent="0.25">
      <c r="A11977" t="s">
        <v>2402</v>
      </c>
      <c r="B11977" s="1">
        <v>261</v>
      </c>
      <c r="C11977" s="291">
        <v>100</v>
      </c>
      <c r="D11977" s="1">
        <v>12</v>
      </c>
      <c r="E11977" s="1">
        <v>4.0999999999999996</v>
      </c>
    </row>
    <row r="11978" spans="1:5" x14ac:dyDescent="0.25">
      <c r="A11978" t="s">
        <v>2402</v>
      </c>
      <c r="B11978" s="1">
        <v>261</v>
      </c>
      <c r="C11978" s="291">
        <v>125</v>
      </c>
      <c r="D11978" s="1">
        <v>4</v>
      </c>
      <c r="E11978" s="1">
        <v>2.06</v>
      </c>
    </row>
    <row r="11979" spans="1:5" x14ac:dyDescent="0.25">
      <c r="A11979" t="s">
        <v>2402</v>
      </c>
      <c r="B11979" s="1">
        <v>261</v>
      </c>
      <c r="C11979" s="291">
        <v>125</v>
      </c>
      <c r="D11979" s="1">
        <v>5</v>
      </c>
      <c r="E11979" s="1">
        <v>2.56</v>
      </c>
    </row>
    <row r="11980" spans="1:5" x14ac:dyDescent="0.25">
      <c r="A11980" t="s">
        <v>2402</v>
      </c>
      <c r="B11980" s="1">
        <v>261</v>
      </c>
      <c r="C11980" s="291">
        <v>125</v>
      </c>
      <c r="D11980" s="1">
        <v>6</v>
      </c>
      <c r="E11980" s="1">
        <v>3.06</v>
      </c>
    </row>
    <row r="11981" spans="1:5" x14ac:dyDescent="0.25">
      <c r="A11981" t="s">
        <v>2402</v>
      </c>
      <c r="B11981" s="1">
        <v>261</v>
      </c>
      <c r="C11981" s="291">
        <v>125</v>
      </c>
      <c r="D11981" s="1">
        <v>7</v>
      </c>
      <c r="E11981" s="1">
        <v>3.56</v>
      </c>
    </row>
    <row r="11982" spans="1:5" x14ac:dyDescent="0.25">
      <c r="A11982" t="s">
        <v>2402</v>
      </c>
      <c r="B11982" s="1">
        <v>261</v>
      </c>
      <c r="C11982" s="291">
        <v>125</v>
      </c>
      <c r="D11982" s="1">
        <v>8</v>
      </c>
      <c r="E11982" s="1">
        <v>4.05</v>
      </c>
    </row>
    <row r="11983" spans="1:5" x14ac:dyDescent="0.25">
      <c r="A11983" t="s">
        <v>2402</v>
      </c>
      <c r="B11983" s="1">
        <v>261</v>
      </c>
      <c r="C11983" s="291">
        <v>125</v>
      </c>
      <c r="D11983" s="1">
        <v>9</v>
      </c>
      <c r="E11983" s="1">
        <v>4.55</v>
      </c>
    </row>
    <row r="11984" spans="1:5" x14ac:dyDescent="0.25">
      <c r="A11984" t="s">
        <v>2402</v>
      </c>
      <c r="B11984" s="1">
        <v>261</v>
      </c>
      <c r="C11984" s="291">
        <v>125</v>
      </c>
      <c r="D11984" s="1">
        <v>10</v>
      </c>
      <c r="E11984" s="1">
        <v>4.76</v>
      </c>
    </row>
    <row r="11985" spans="1:5" x14ac:dyDescent="0.25">
      <c r="A11985" t="s">
        <v>2402</v>
      </c>
      <c r="B11985" s="1">
        <v>261</v>
      </c>
      <c r="C11985" s="291">
        <v>125</v>
      </c>
      <c r="D11985" s="1">
        <v>11</v>
      </c>
      <c r="E11985" s="1">
        <v>4.96</v>
      </c>
    </row>
    <row r="11986" spans="1:5" x14ac:dyDescent="0.25">
      <c r="A11986" t="s">
        <v>2402</v>
      </c>
      <c r="B11986" s="1">
        <v>261</v>
      </c>
      <c r="C11986" s="291">
        <v>125</v>
      </c>
      <c r="D11986" s="1">
        <v>12</v>
      </c>
      <c r="E11986" s="1">
        <v>5.17</v>
      </c>
    </row>
    <row r="11987" spans="1:5" x14ac:dyDescent="0.25">
      <c r="A11987" t="s">
        <v>2402</v>
      </c>
      <c r="B11987" s="1">
        <v>261</v>
      </c>
      <c r="C11987" s="291">
        <v>125</v>
      </c>
      <c r="D11987" s="1">
        <v>13</v>
      </c>
      <c r="E11987" s="1">
        <v>5.45</v>
      </c>
    </row>
    <row r="11988" spans="1:5" x14ac:dyDescent="0.25">
      <c r="A11988" t="s">
        <v>2402</v>
      </c>
      <c r="B11988" s="1">
        <v>261</v>
      </c>
      <c r="C11988" s="291">
        <v>125</v>
      </c>
      <c r="D11988" s="1">
        <v>14</v>
      </c>
      <c r="E11988" s="1">
        <v>5.74</v>
      </c>
    </row>
    <row r="11989" spans="1:5" x14ac:dyDescent="0.25">
      <c r="A11989" t="s">
        <v>2402</v>
      </c>
      <c r="B11989" s="1">
        <v>261</v>
      </c>
      <c r="C11989" s="291">
        <v>125</v>
      </c>
      <c r="D11989" s="1">
        <v>15</v>
      </c>
      <c r="E11989" s="1">
        <v>6.02</v>
      </c>
    </row>
    <row r="11990" spans="1:5" x14ac:dyDescent="0.25">
      <c r="A11990" t="s">
        <v>2402</v>
      </c>
      <c r="B11990" s="1">
        <v>261</v>
      </c>
      <c r="C11990" s="291">
        <v>160</v>
      </c>
      <c r="D11990" s="1">
        <v>4</v>
      </c>
      <c r="E11990" s="1">
        <v>2.7</v>
      </c>
    </row>
    <row r="11991" spans="1:5" x14ac:dyDescent="0.25">
      <c r="A11991" t="s">
        <v>2402</v>
      </c>
      <c r="B11991" s="1">
        <v>261</v>
      </c>
      <c r="C11991" s="291">
        <v>160</v>
      </c>
      <c r="D11991" s="1">
        <v>5</v>
      </c>
      <c r="E11991" s="1">
        <v>3.39</v>
      </c>
    </row>
    <row r="11992" spans="1:5" x14ac:dyDescent="0.25">
      <c r="A11992" t="s">
        <v>2402</v>
      </c>
      <c r="B11992" s="1">
        <v>261</v>
      </c>
      <c r="C11992" s="291">
        <v>160</v>
      </c>
      <c r="D11992" s="1">
        <v>6</v>
      </c>
      <c r="E11992" s="1">
        <v>4.08</v>
      </c>
    </row>
    <row r="11993" spans="1:5" x14ac:dyDescent="0.25">
      <c r="A11993" t="s">
        <v>2402</v>
      </c>
      <c r="B11993" s="1">
        <v>261</v>
      </c>
      <c r="C11993" s="291">
        <v>160</v>
      </c>
      <c r="D11993" s="1">
        <v>7</v>
      </c>
      <c r="E11993" s="1">
        <v>4.67</v>
      </c>
    </row>
    <row r="11994" spans="1:5" x14ac:dyDescent="0.25">
      <c r="A11994" t="s">
        <v>2402</v>
      </c>
      <c r="B11994" s="1">
        <v>261</v>
      </c>
      <c r="C11994" s="291">
        <v>160</v>
      </c>
      <c r="D11994" s="1">
        <v>8</v>
      </c>
      <c r="E11994" s="1">
        <v>5.26</v>
      </c>
    </row>
    <row r="11995" spans="1:5" x14ac:dyDescent="0.25">
      <c r="A11995" t="s">
        <v>2402</v>
      </c>
      <c r="B11995" s="1">
        <v>261</v>
      </c>
      <c r="C11995" s="291">
        <v>160</v>
      </c>
      <c r="D11995" s="1">
        <v>9</v>
      </c>
      <c r="E11995" s="1">
        <v>5.85</v>
      </c>
    </row>
    <row r="11996" spans="1:5" x14ac:dyDescent="0.25">
      <c r="A11996" t="s">
        <v>2402</v>
      </c>
      <c r="B11996" s="1">
        <v>261</v>
      </c>
      <c r="C11996" s="291">
        <v>160</v>
      </c>
      <c r="D11996" s="1">
        <v>10</v>
      </c>
      <c r="E11996" s="1">
        <v>6.44</v>
      </c>
    </row>
    <row r="11997" spans="1:5" x14ac:dyDescent="0.25">
      <c r="A11997" t="s">
        <v>2402</v>
      </c>
      <c r="B11997" s="1">
        <v>261</v>
      </c>
      <c r="C11997" s="291">
        <v>160</v>
      </c>
      <c r="D11997" s="1">
        <v>11</v>
      </c>
      <c r="E11997" s="1">
        <v>6.84</v>
      </c>
    </row>
    <row r="11998" spans="1:5" x14ac:dyDescent="0.25">
      <c r="A11998" t="s">
        <v>2402</v>
      </c>
      <c r="B11998" s="1">
        <v>261</v>
      </c>
      <c r="C11998" s="291">
        <v>160</v>
      </c>
      <c r="D11998" s="1">
        <v>12</v>
      </c>
      <c r="E11998" s="1">
        <v>7.25</v>
      </c>
    </row>
    <row r="11999" spans="1:5" x14ac:dyDescent="0.25">
      <c r="A11999" t="s">
        <v>2402</v>
      </c>
      <c r="B11999" s="1">
        <v>261</v>
      </c>
      <c r="C11999" s="291">
        <v>160</v>
      </c>
      <c r="D11999" s="1">
        <v>13</v>
      </c>
      <c r="E11999" s="1">
        <v>7.65</v>
      </c>
    </row>
    <row r="12000" spans="1:5" x14ac:dyDescent="0.25">
      <c r="A12000" t="s">
        <v>2402</v>
      </c>
      <c r="B12000" s="1">
        <v>261</v>
      </c>
      <c r="C12000" s="291">
        <v>160</v>
      </c>
      <c r="D12000" s="1">
        <v>14</v>
      </c>
      <c r="E12000" s="1">
        <v>8.06</v>
      </c>
    </row>
    <row r="12001" spans="1:5" x14ac:dyDescent="0.25">
      <c r="A12001" t="s">
        <v>2402</v>
      </c>
      <c r="B12001" s="1">
        <v>261</v>
      </c>
      <c r="C12001" s="291">
        <v>160</v>
      </c>
      <c r="D12001" s="1">
        <v>15</v>
      </c>
      <c r="E12001" s="1">
        <v>8.4600000000000009</v>
      </c>
    </row>
    <row r="12002" spans="1:5" x14ac:dyDescent="0.25">
      <c r="A12002" t="s">
        <v>2402</v>
      </c>
      <c r="B12002" s="1">
        <v>261</v>
      </c>
      <c r="C12002" s="291">
        <v>160</v>
      </c>
      <c r="D12002" s="1">
        <v>16</v>
      </c>
      <c r="E12002" s="1">
        <v>8.9499999999999993</v>
      </c>
    </row>
    <row r="12003" spans="1:5" x14ac:dyDescent="0.25">
      <c r="A12003" t="s">
        <v>2402</v>
      </c>
      <c r="B12003" s="1">
        <v>261</v>
      </c>
      <c r="C12003" s="291">
        <v>160</v>
      </c>
      <c r="D12003" s="1">
        <v>17</v>
      </c>
      <c r="E12003" s="1">
        <v>9.44</v>
      </c>
    </row>
    <row r="12004" spans="1:5" x14ac:dyDescent="0.25">
      <c r="A12004" t="s">
        <v>2402</v>
      </c>
      <c r="B12004" s="1">
        <v>261</v>
      </c>
      <c r="C12004" s="291">
        <v>160</v>
      </c>
      <c r="D12004" s="1">
        <v>18</v>
      </c>
      <c r="E12004" s="1">
        <v>9.92</v>
      </c>
    </row>
    <row r="12005" spans="1:5" x14ac:dyDescent="0.25">
      <c r="A12005" t="s">
        <v>2402</v>
      </c>
      <c r="B12005" s="1">
        <v>261</v>
      </c>
      <c r="C12005" s="291">
        <v>160</v>
      </c>
      <c r="D12005" s="1">
        <v>19</v>
      </c>
      <c r="E12005" s="1">
        <v>10.41</v>
      </c>
    </row>
    <row r="12006" spans="1:5" x14ac:dyDescent="0.25">
      <c r="A12006" t="s">
        <v>2402</v>
      </c>
      <c r="B12006" s="1">
        <v>261</v>
      </c>
      <c r="C12006" s="291">
        <v>160</v>
      </c>
      <c r="D12006" s="1">
        <v>20</v>
      </c>
      <c r="E12006" s="1">
        <v>10.9</v>
      </c>
    </row>
    <row r="12007" spans="1:5" x14ac:dyDescent="0.25">
      <c r="A12007" t="s">
        <v>2404</v>
      </c>
      <c r="B12007" s="1" t="s">
        <v>2405</v>
      </c>
      <c r="C12007" s="291">
        <v>100</v>
      </c>
      <c r="D12007" s="1">
        <v>4</v>
      </c>
      <c r="E12007" s="1">
        <v>0.7</v>
      </c>
    </row>
    <row r="12008" spans="1:5" x14ac:dyDescent="0.25">
      <c r="A12008" t="s">
        <v>2404</v>
      </c>
      <c r="B12008" s="1" t="s">
        <v>2405</v>
      </c>
      <c r="C12008" s="291">
        <v>100</v>
      </c>
      <c r="D12008" s="1">
        <v>5</v>
      </c>
      <c r="E12008" s="1">
        <v>0.82</v>
      </c>
    </row>
    <row r="12009" spans="1:5" x14ac:dyDescent="0.25">
      <c r="A12009" t="s">
        <v>2404</v>
      </c>
      <c r="B12009" s="1" t="s">
        <v>2405</v>
      </c>
      <c r="C12009" s="291">
        <v>100</v>
      </c>
      <c r="D12009" s="1">
        <v>6</v>
      </c>
      <c r="E12009" s="1">
        <v>0.95</v>
      </c>
    </row>
    <row r="12010" spans="1:5" x14ac:dyDescent="0.25">
      <c r="A12010" t="s">
        <v>2404</v>
      </c>
      <c r="B12010" s="1" t="s">
        <v>2405</v>
      </c>
      <c r="C12010" s="291">
        <v>100</v>
      </c>
      <c r="D12010" s="1">
        <v>7</v>
      </c>
      <c r="E12010" s="1">
        <v>1.08</v>
      </c>
    </row>
    <row r="12011" spans="1:5" x14ac:dyDescent="0.25">
      <c r="A12011" t="s">
        <v>2404</v>
      </c>
      <c r="B12011" s="1" t="s">
        <v>2405</v>
      </c>
      <c r="C12011" s="291">
        <v>100</v>
      </c>
      <c r="D12011" s="1">
        <v>8</v>
      </c>
      <c r="E12011" s="1">
        <v>1.2</v>
      </c>
    </row>
    <row r="12012" spans="1:5" x14ac:dyDescent="0.25">
      <c r="A12012" t="s">
        <v>2404</v>
      </c>
      <c r="B12012" s="1" t="s">
        <v>2405</v>
      </c>
      <c r="C12012" s="291">
        <v>100</v>
      </c>
      <c r="D12012" s="1">
        <v>9</v>
      </c>
      <c r="E12012" s="1">
        <v>1.33</v>
      </c>
    </row>
    <row r="12013" spans="1:5" x14ac:dyDescent="0.25">
      <c r="A12013" t="s">
        <v>2404</v>
      </c>
      <c r="B12013" s="1" t="s">
        <v>2405</v>
      </c>
      <c r="C12013" s="291">
        <v>100</v>
      </c>
      <c r="D12013" s="1">
        <v>10</v>
      </c>
      <c r="E12013" s="1">
        <v>1.45</v>
      </c>
    </row>
    <row r="12014" spans="1:5" x14ac:dyDescent="0.25">
      <c r="A12014" t="s">
        <v>2404</v>
      </c>
      <c r="B12014" s="1" t="s">
        <v>2405</v>
      </c>
      <c r="C12014" s="291">
        <v>100</v>
      </c>
      <c r="D12014" s="1">
        <v>11</v>
      </c>
      <c r="E12014" s="1">
        <v>1.58</v>
      </c>
    </row>
    <row r="12015" spans="1:5" x14ac:dyDescent="0.25">
      <c r="A12015" t="s">
        <v>2404</v>
      </c>
      <c r="B12015" s="1" t="s">
        <v>2405</v>
      </c>
      <c r="C12015" s="291">
        <v>100</v>
      </c>
      <c r="D12015" s="1">
        <v>12</v>
      </c>
      <c r="E12015" s="1">
        <v>1.7</v>
      </c>
    </row>
    <row r="12016" spans="1:5" x14ac:dyDescent="0.25">
      <c r="A12016" t="s">
        <v>2404</v>
      </c>
      <c r="B12016" s="1" t="s">
        <v>2405</v>
      </c>
      <c r="C12016" s="291">
        <v>100</v>
      </c>
      <c r="D12016" s="1">
        <v>13</v>
      </c>
      <c r="E12016" s="1">
        <v>1.8</v>
      </c>
    </row>
    <row r="12017" spans="1:5" x14ac:dyDescent="0.25">
      <c r="A12017" t="s">
        <v>2404</v>
      </c>
      <c r="B12017" s="1" t="s">
        <v>2405</v>
      </c>
      <c r="C12017" s="291">
        <v>100</v>
      </c>
      <c r="D12017" s="1">
        <v>14</v>
      </c>
      <c r="E12017" s="1">
        <v>1.9</v>
      </c>
    </row>
    <row r="12018" spans="1:5" x14ac:dyDescent="0.25">
      <c r="A12018" t="s">
        <v>2404</v>
      </c>
      <c r="B12018" s="1" t="s">
        <v>2405</v>
      </c>
      <c r="C12018" s="291">
        <v>100</v>
      </c>
      <c r="D12018" s="1">
        <v>15</v>
      </c>
      <c r="E12018" s="1">
        <v>2</v>
      </c>
    </row>
    <row r="12019" spans="1:5" x14ac:dyDescent="0.25">
      <c r="A12019" t="s">
        <v>2404</v>
      </c>
      <c r="B12019" s="1" t="s">
        <v>2405</v>
      </c>
      <c r="C12019" s="291">
        <v>100</v>
      </c>
      <c r="D12019" s="1">
        <v>16</v>
      </c>
      <c r="E12019" s="1">
        <v>2.1</v>
      </c>
    </row>
    <row r="12020" spans="1:5" x14ac:dyDescent="0.25">
      <c r="A12020" t="s">
        <v>2404</v>
      </c>
      <c r="B12020" s="1" t="s">
        <v>2405</v>
      </c>
      <c r="C12020" s="291">
        <v>100</v>
      </c>
      <c r="D12020" s="1">
        <v>17</v>
      </c>
      <c r="E12020" s="1">
        <v>2.2000000000000002</v>
      </c>
    </row>
    <row r="12021" spans="1:5" x14ac:dyDescent="0.25">
      <c r="A12021" t="s">
        <v>2404</v>
      </c>
      <c r="B12021" s="1" t="s">
        <v>2405</v>
      </c>
      <c r="C12021" s="291">
        <v>100</v>
      </c>
      <c r="D12021" s="1">
        <v>18</v>
      </c>
      <c r="E12021" s="1">
        <v>2.2999999999999998</v>
      </c>
    </row>
    <row r="12022" spans="1:5" x14ac:dyDescent="0.25">
      <c r="A12022" t="s">
        <v>2404</v>
      </c>
      <c r="B12022" s="1" t="s">
        <v>2405</v>
      </c>
      <c r="C12022" s="291">
        <v>100</v>
      </c>
      <c r="D12022" s="1">
        <v>19</v>
      </c>
      <c r="E12022" s="1">
        <v>2.4</v>
      </c>
    </row>
    <row r="12023" spans="1:5" x14ac:dyDescent="0.25">
      <c r="A12023" t="s">
        <v>2404</v>
      </c>
      <c r="B12023" s="1" t="s">
        <v>2405</v>
      </c>
      <c r="C12023" s="291">
        <v>100</v>
      </c>
      <c r="D12023" s="1">
        <v>20</v>
      </c>
      <c r="E12023" s="1">
        <v>2.5</v>
      </c>
    </row>
    <row r="12024" spans="1:5" x14ac:dyDescent="0.25">
      <c r="A12024" t="s">
        <v>2404</v>
      </c>
      <c r="B12024" s="1" t="s">
        <v>2405</v>
      </c>
      <c r="C12024" s="291">
        <v>125</v>
      </c>
      <c r="D12024" s="1">
        <v>4</v>
      </c>
      <c r="E12024" s="1">
        <v>0.9</v>
      </c>
    </row>
    <row r="12025" spans="1:5" x14ac:dyDescent="0.25">
      <c r="A12025" t="s">
        <v>2404</v>
      </c>
      <c r="B12025" s="1" t="s">
        <v>2405</v>
      </c>
      <c r="C12025" s="291">
        <v>125</v>
      </c>
      <c r="D12025" s="1">
        <v>5</v>
      </c>
      <c r="E12025" s="1">
        <v>1.05</v>
      </c>
    </row>
    <row r="12026" spans="1:5" x14ac:dyDescent="0.25">
      <c r="A12026" t="s">
        <v>2404</v>
      </c>
      <c r="B12026" s="1" t="s">
        <v>2405</v>
      </c>
      <c r="C12026" s="291">
        <v>125</v>
      </c>
      <c r="D12026" s="1">
        <v>6</v>
      </c>
      <c r="E12026" s="1">
        <v>1.2</v>
      </c>
    </row>
    <row r="12027" spans="1:5" x14ac:dyDescent="0.25">
      <c r="A12027" t="s">
        <v>2404</v>
      </c>
      <c r="B12027" s="1" t="s">
        <v>2405</v>
      </c>
      <c r="C12027" s="291">
        <v>125</v>
      </c>
      <c r="D12027" s="1">
        <v>7</v>
      </c>
      <c r="E12027" s="1">
        <v>1.35</v>
      </c>
    </row>
    <row r="12028" spans="1:5" x14ac:dyDescent="0.25">
      <c r="A12028" t="s">
        <v>2404</v>
      </c>
      <c r="B12028" s="1" t="s">
        <v>2405</v>
      </c>
      <c r="C12028" s="291">
        <v>125</v>
      </c>
      <c r="D12028" s="1">
        <v>8</v>
      </c>
      <c r="E12028" s="1">
        <v>1.5</v>
      </c>
    </row>
    <row r="12029" spans="1:5" x14ac:dyDescent="0.25">
      <c r="A12029" t="s">
        <v>2404</v>
      </c>
      <c r="B12029" s="1" t="s">
        <v>2405</v>
      </c>
      <c r="C12029" s="291">
        <v>125</v>
      </c>
      <c r="D12029" s="1">
        <v>9</v>
      </c>
      <c r="E12029" s="1">
        <v>1.65</v>
      </c>
    </row>
    <row r="12030" spans="1:5" x14ac:dyDescent="0.25">
      <c r="A12030" t="s">
        <v>2404</v>
      </c>
      <c r="B12030" s="1" t="s">
        <v>2405</v>
      </c>
      <c r="C12030" s="291">
        <v>125</v>
      </c>
      <c r="D12030" s="1">
        <v>10</v>
      </c>
      <c r="E12030" s="1">
        <v>1.8</v>
      </c>
    </row>
    <row r="12031" spans="1:5" x14ac:dyDescent="0.25">
      <c r="A12031" t="s">
        <v>2404</v>
      </c>
      <c r="B12031" s="1" t="s">
        <v>2405</v>
      </c>
      <c r="C12031" s="291">
        <v>125</v>
      </c>
      <c r="D12031" s="1">
        <v>11</v>
      </c>
      <c r="E12031" s="1">
        <v>1.95</v>
      </c>
    </row>
    <row r="12032" spans="1:5" x14ac:dyDescent="0.25">
      <c r="A12032" t="s">
        <v>2404</v>
      </c>
      <c r="B12032" s="1" t="s">
        <v>2405</v>
      </c>
      <c r="C12032" s="291">
        <v>125</v>
      </c>
      <c r="D12032" s="1">
        <v>12</v>
      </c>
      <c r="E12032" s="1">
        <v>2.1</v>
      </c>
    </row>
    <row r="12033" spans="1:5" x14ac:dyDescent="0.25">
      <c r="A12033" t="s">
        <v>2404</v>
      </c>
      <c r="B12033" s="1" t="s">
        <v>2405</v>
      </c>
      <c r="C12033" s="291">
        <v>125</v>
      </c>
      <c r="D12033" s="1">
        <v>13</v>
      </c>
      <c r="E12033" s="1">
        <v>2.25</v>
      </c>
    </row>
    <row r="12034" spans="1:5" x14ac:dyDescent="0.25">
      <c r="A12034" t="s">
        <v>2404</v>
      </c>
      <c r="B12034" s="1" t="s">
        <v>2405</v>
      </c>
      <c r="C12034" s="291">
        <v>125</v>
      </c>
      <c r="D12034" s="1">
        <v>14</v>
      </c>
      <c r="E12034" s="1">
        <v>2.4</v>
      </c>
    </row>
    <row r="12035" spans="1:5" x14ac:dyDescent="0.25">
      <c r="A12035" t="s">
        <v>2404</v>
      </c>
      <c r="B12035" s="1" t="s">
        <v>2405</v>
      </c>
      <c r="C12035" s="291">
        <v>125</v>
      </c>
      <c r="D12035" s="1">
        <v>15</v>
      </c>
      <c r="E12035" s="1">
        <v>2.5499999999999998</v>
      </c>
    </row>
    <row r="12036" spans="1:5" x14ac:dyDescent="0.25">
      <c r="A12036" t="s">
        <v>2404</v>
      </c>
      <c r="B12036" s="1" t="s">
        <v>2405</v>
      </c>
      <c r="C12036" s="291">
        <v>125</v>
      </c>
      <c r="D12036" s="1">
        <v>16</v>
      </c>
      <c r="E12036" s="1">
        <v>2.7</v>
      </c>
    </row>
    <row r="12037" spans="1:5" x14ac:dyDescent="0.25">
      <c r="A12037" t="s">
        <v>2404</v>
      </c>
      <c r="B12037" s="1" t="s">
        <v>2405</v>
      </c>
      <c r="C12037" s="291">
        <v>125</v>
      </c>
      <c r="D12037" s="1">
        <v>17</v>
      </c>
      <c r="E12037" s="1">
        <v>2.8</v>
      </c>
    </row>
    <row r="12038" spans="1:5" x14ac:dyDescent="0.25">
      <c r="A12038" t="s">
        <v>2404</v>
      </c>
      <c r="B12038" s="1" t="s">
        <v>2405</v>
      </c>
      <c r="C12038" s="291">
        <v>125</v>
      </c>
      <c r="D12038" s="1">
        <v>18</v>
      </c>
      <c r="E12038" s="1">
        <v>2.9</v>
      </c>
    </row>
    <row r="12039" spans="1:5" x14ac:dyDescent="0.25">
      <c r="A12039" t="s">
        <v>2404</v>
      </c>
      <c r="B12039" s="1" t="s">
        <v>2405</v>
      </c>
      <c r="C12039" s="291">
        <v>125</v>
      </c>
      <c r="D12039" s="1">
        <v>19</v>
      </c>
      <c r="E12039" s="1">
        <v>3</v>
      </c>
    </row>
    <row r="12040" spans="1:5" x14ac:dyDescent="0.25">
      <c r="A12040" t="s">
        <v>2404</v>
      </c>
      <c r="B12040" s="1" t="s">
        <v>2405</v>
      </c>
      <c r="C12040" s="291">
        <v>125</v>
      </c>
      <c r="D12040" s="1">
        <v>20</v>
      </c>
      <c r="E12040" s="1">
        <v>3.1</v>
      </c>
    </row>
    <row r="12041" spans="1:5" x14ac:dyDescent="0.25">
      <c r="A12041" t="s">
        <v>2404</v>
      </c>
      <c r="B12041" s="1" t="s">
        <v>2405</v>
      </c>
      <c r="C12041" s="291">
        <v>125</v>
      </c>
      <c r="D12041" s="1">
        <v>21</v>
      </c>
      <c r="E12041" s="1">
        <v>3.27</v>
      </c>
    </row>
    <row r="12042" spans="1:5" x14ac:dyDescent="0.25">
      <c r="A12042" t="s">
        <v>2404</v>
      </c>
      <c r="B12042" s="1" t="s">
        <v>2405</v>
      </c>
      <c r="C12042" s="291">
        <v>125</v>
      </c>
      <c r="D12042" s="1">
        <v>22</v>
      </c>
      <c r="E12042" s="1">
        <v>3.45</v>
      </c>
    </row>
    <row r="12043" spans="1:5" x14ac:dyDescent="0.25">
      <c r="A12043" t="s">
        <v>2404</v>
      </c>
      <c r="B12043" s="1" t="s">
        <v>2405</v>
      </c>
      <c r="C12043" s="291">
        <v>125</v>
      </c>
      <c r="D12043" s="1">
        <v>23</v>
      </c>
      <c r="E12043" s="1">
        <v>3.62</v>
      </c>
    </row>
    <row r="12044" spans="1:5" x14ac:dyDescent="0.25">
      <c r="A12044" t="s">
        <v>2404</v>
      </c>
      <c r="B12044" s="1" t="s">
        <v>2405</v>
      </c>
      <c r="C12044" s="291">
        <v>125</v>
      </c>
      <c r="D12044" s="1">
        <v>24</v>
      </c>
      <c r="E12044" s="1">
        <v>3.8</v>
      </c>
    </row>
    <row r="12045" spans="1:5" x14ac:dyDescent="0.25">
      <c r="A12045" t="s">
        <v>2404</v>
      </c>
      <c r="B12045" s="1" t="s">
        <v>2406</v>
      </c>
      <c r="C12045" s="291" t="s">
        <v>1003</v>
      </c>
      <c r="D12045" s="1">
        <v>2</v>
      </c>
      <c r="E12045" s="1">
        <v>0.9</v>
      </c>
    </row>
    <row r="12046" spans="1:5" x14ac:dyDescent="0.25">
      <c r="A12046" t="s">
        <v>2404</v>
      </c>
      <c r="B12046" s="1" t="s">
        <v>2406</v>
      </c>
      <c r="C12046" s="291" t="s">
        <v>1003</v>
      </c>
      <c r="D12046" s="1">
        <v>3</v>
      </c>
      <c r="E12046" s="1">
        <v>1.25</v>
      </c>
    </row>
    <row r="12047" spans="1:5" x14ac:dyDescent="0.25">
      <c r="A12047" t="s">
        <v>2404</v>
      </c>
      <c r="B12047" s="1" t="s">
        <v>2406</v>
      </c>
      <c r="C12047" s="291" t="s">
        <v>1003</v>
      </c>
      <c r="D12047" s="1">
        <v>4</v>
      </c>
      <c r="E12047" s="1">
        <v>1.6</v>
      </c>
    </row>
    <row r="12048" spans="1:5" x14ac:dyDescent="0.25">
      <c r="A12048" t="s">
        <v>2404</v>
      </c>
      <c r="B12048" s="1" t="s">
        <v>2406</v>
      </c>
      <c r="C12048" s="291" t="s">
        <v>1003</v>
      </c>
      <c r="D12048" s="1">
        <v>5</v>
      </c>
      <c r="E12048" s="1">
        <v>1.95</v>
      </c>
    </row>
    <row r="12049" spans="1:5" x14ac:dyDescent="0.25">
      <c r="A12049" t="s">
        <v>2404</v>
      </c>
      <c r="B12049" s="1" t="s">
        <v>2406</v>
      </c>
      <c r="C12049" s="291" t="s">
        <v>1003</v>
      </c>
      <c r="D12049" s="1">
        <v>6</v>
      </c>
      <c r="E12049" s="1">
        <v>2.2999999999999998</v>
      </c>
    </row>
    <row r="12050" spans="1:5" x14ac:dyDescent="0.25">
      <c r="A12050" t="s">
        <v>2404</v>
      </c>
      <c r="B12050" s="1" t="s">
        <v>2406</v>
      </c>
      <c r="C12050" s="291" t="s">
        <v>1003</v>
      </c>
      <c r="D12050" s="1">
        <v>7</v>
      </c>
      <c r="E12050" s="1">
        <v>2.5</v>
      </c>
    </row>
    <row r="12051" spans="1:5" x14ac:dyDescent="0.25">
      <c r="A12051" t="s">
        <v>2404</v>
      </c>
      <c r="B12051" s="1" t="s">
        <v>2406</v>
      </c>
      <c r="C12051" s="291" t="s">
        <v>1003</v>
      </c>
      <c r="D12051" s="1">
        <v>8</v>
      </c>
      <c r="E12051" s="1">
        <v>2.7</v>
      </c>
    </row>
    <row r="12052" spans="1:5" x14ac:dyDescent="0.25">
      <c r="A12052" t="s">
        <v>2404</v>
      </c>
      <c r="B12052" s="1" t="s">
        <v>2406</v>
      </c>
      <c r="C12052" s="291" t="s">
        <v>1003</v>
      </c>
      <c r="D12052" s="1">
        <v>9</v>
      </c>
      <c r="E12052" s="1">
        <v>2.9</v>
      </c>
    </row>
    <row r="12053" spans="1:5" x14ac:dyDescent="0.25">
      <c r="A12053" t="s">
        <v>2404</v>
      </c>
      <c r="B12053" s="1" t="s">
        <v>2406</v>
      </c>
      <c r="C12053" s="291" t="s">
        <v>1003</v>
      </c>
      <c r="D12053" s="1">
        <v>10</v>
      </c>
      <c r="E12053" s="1">
        <v>2.93</v>
      </c>
    </row>
    <row r="12054" spans="1:5" x14ac:dyDescent="0.25">
      <c r="A12054" t="s">
        <v>2404</v>
      </c>
      <c r="B12054" s="1" t="s">
        <v>2406</v>
      </c>
      <c r="C12054" s="291" t="s">
        <v>1003</v>
      </c>
      <c r="D12054" s="1">
        <v>11</v>
      </c>
      <c r="E12054" s="1">
        <v>2.97</v>
      </c>
    </row>
    <row r="12055" spans="1:5" x14ac:dyDescent="0.25">
      <c r="A12055" t="s">
        <v>2404</v>
      </c>
      <c r="B12055" s="1" t="s">
        <v>2406</v>
      </c>
      <c r="C12055" s="291" t="s">
        <v>1003</v>
      </c>
      <c r="D12055" s="1">
        <v>12</v>
      </c>
      <c r="E12055" s="1">
        <v>3</v>
      </c>
    </row>
    <row r="12056" spans="1:5" x14ac:dyDescent="0.25">
      <c r="A12056" t="s">
        <v>2404</v>
      </c>
      <c r="B12056" s="1" t="s">
        <v>2406</v>
      </c>
      <c r="C12056" s="291" t="s">
        <v>1003</v>
      </c>
      <c r="D12056" s="1">
        <v>13</v>
      </c>
      <c r="E12056" s="1">
        <v>3</v>
      </c>
    </row>
    <row r="12057" spans="1:5" x14ac:dyDescent="0.25">
      <c r="A12057" t="s">
        <v>2404</v>
      </c>
      <c r="B12057" s="1" t="s">
        <v>2406</v>
      </c>
      <c r="C12057" s="291" t="s">
        <v>1003</v>
      </c>
      <c r="D12057" s="1">
        <v>14</v>
      </c>
      <c r="E12057" s="1">
        <v>3</v>
      </c>
    </row>
    <row r="12058" spans="1:5" x14ac:dyDescent="0.25">
      <c r="A12058" t="s">
        <v>2404</v>
      </c>
      <c r="B12058" s="1" t="s">
        <v>2406</v>
      </c>
      <c r="C12058" s="291" t="s">
        <v>1003</v>
      </c>
      <c r="D12058" s="1">
        <v>15</v>
      </c>
      <c r="E12058" s="1">
        <v>3</v>
      </c>
    </row>
    <row r="12059" spans="1:5" x14ac:dyDescent="0.25">
      <c r="A12059" t="s">
        <v>2404</v>
      </c>
      <c r="B12059" s="1" t="s">
        <v>2406</v>
      </c>
      <c r="C12059" s="291" t="s">
        <v>1002</v>
      </c>
      <c r="D12059" s="1">
        <v>2</v>
      </c>
      <c r="E12059" s="1">
        <v>0.9</v>
      </c>
    </row>
    <row r="12060" spans="1:5" x14ac:dyDescent="0.25">
      <c r="A12060" t="s">
        <v>2404</v>
      </c>
      <c r="B12060" s="1" t="s">
        <v>2406</v>
      </c>
      <c r="C12060" s="291" t="s">
        <v>1002</v>
      </c>
      <c r="D12060" s="1">
        <v>3</v>
      </c>
      <c r="E12060" s="1">
        <v>1.35</v>
      </c>
    </row>
    <row r="12061" spans="1:5" x14ac:dyDescent="0.25">
      <c r="A12061" t="s">
        <v>2404</v>
      </c>
      <c r="B12061" s="1" t="s">
        <v>2406</v>
      </c>
      <c r="C12061" s="291" t="s">
        <v>1002</v>
      </c>
      <c r="D12061" s="1">
        <v>4</v>
      </c>
      <c r="E12061" s="1">
        <v>1.8</v>
      </c>
    </row>
    <row r="12062" spans="1:5" x14ac:dyDescent="0.25">
      <c r="A12062" t="s">
        <v>2404</v>
      </c>
      <c r="B12062" s="1" t="s">
        <v>2406</v>
      </c>
      <c r="C12062" s="291" t="s">
        <v>1002</v>
      </c>
      <c r="D12062" s="1">
        <v>5</v>
      </c>
      <c r="E12062" s="1">
        <v>2.0499999999999998</v>
      </c>
    </row>
    <row r="12063" spans="1:5" x14ac:dyDescent="0.25">
      <c r="A12063" t="s">
        <v>2404</v>
      </c>
      <c r="B12063" s="1" t="s">
        <v>2406</v>
      </c>
      <c r="C12063" s="291" t="s">
        <v>1002</v>
      </c>
      <c r="D12063" s="1">
        <v>6</v>
      </c>
      <c r="E12063" s="1">
        <v>2.2999999999999998</v>
      </c>
    </row>
    <row r="12064" spans="1:5" x14ac:dyDescent="0.25">
      <c r="A12064" t="s">
        <v>2404</v>
      </c>
      <c r="B12064" s="1" t="s">
        <v>2406</v>
      </c>
      <c r="C12064" s="291" t="s">
        <v>1002</v>
      </c>
      <c r="D12064" s="1">
        <v>7</v>
      </c>
      <c r="E12064" s="1">
        <v>2.7</v>
      </c>
    </row>
    <row r="12065" spans="1:5" x14ac:dyDescent="0.25">
      <c r="A12065" t="s">
        <v>2404</v>
      </c>
      <c r="B12065" s="1" t="s">
        <v>2406</v>
      </c>
      <c r="C12065" s="291" t="s">
        <v>1002</v>
      </c>
      <c r="D12065" s="1">
        <v>8</v>
      </c>
      <c r="E12065" s="1">
        <v>3.1</v>
      </c>
    </row>
    <row r="12066" spans="1:5" x14ac:dyDescent="0.25">
      <c r="A12066" t="s">
        <v>2404</v>
      </c>
      <c r="B12066" s="1" t="s">
        <v>2406</v>
      </c>
      <c r="C12066" s="291" t="s">
        <v>1002</v>
      </c>
      <c r="D12066" s="1">
        <v>9</v>
      </c>
      <c r="E12066" s="1">
        <v>3.5</v>
      </c>
    </row>
    <row r="12067" spans="1:5" x14ac:dyDescent="0.25">
      <c r="A12067" t="s">
        <v>2404</v>
      </c>
      <c r="B12067" s="1" t="s">
        <v>2406</v>
      </c>
      <c r="C12067" s="291" t="s">
        <v>1002</v>
      </c>
      <c r="D12067" s="1">
        <v>10</v>
      </c>
      <c r="E12067" s="1">
        <v>3.83</v>
      </c>
    </row>
    <row r="12068" spans="1:5" x14ac:dyDescent="0.25">
      <c r="A12068" t="s">
        <v>2404</v>
      </c>
      <c r="B12068" s="1" t="s">
        <v>2406</v>
      </c>
      <c r="C12068" s="291" t="s">
        <v>1002</v>
      </c>
      <c r="D12068" s="1">
        <v>11</v>
      </c>
      <c r="E12068" s="1">
        <v>4.17</v>
      </c>
    </row>
    <row r="12069" spans="1:5" x14ac:dyDescent="0.25">
      <c r="A12069" t="s">
        <v>2404</v>
      </c>
      <c r="B12069" s="1" t="s">
        <v>2406</v>
      </c>
      <c r="C12069" s="291" t="s">
        <v>1002</v>
      </c>
      <c r="D12069" s="1">
        <v>12</v>
      </c>
      <c r="E12069" s="1">
        <v>4.5</v>
      </c>
    </row>
    <row r="12070" spans="1:5" x14ac:dyDescent="0.25">
      <c r="A12070" t="s">
        <v>2404</v>
      </c>
      <c r="B12070" s="1" t="s">
        <v>2406</v>
      </c>
      <c r="C12070" s="291" t="s">
        <v>1002</v>
      </c>
      <c r="D12070" s="1">
        <v>13</v>
      </c>
      <c r="E12070" s="1">
        <v>4.5999999999999996</v>
      </c>
    </row>
    <row r="12071" spans="1:5" x14ac:dyDescent="0.25">
      <c r="A12071" t="s">
        <v>2404</v>
      </c>
      <c r="B12071" s="1" t="s">
        <v>2406</v>
      </c>
      <c r="C12071" s="291" t="s">
        <v>1002</v>
      </c>
      <c r="D12071" s="1">
        <v>14</v>
      </c>
      <c r="E12071" s="1">
        <v>4.7</v>
      </c>
    </row>
    <row r="12072" spans="1:5" x14ac:dyDescent="0.25">
      <c r="A12072" t="s">
        <v>2404</v>
      </c>
      <c r="B12072" s="1" t="s">
        <v>2406</v>
      </c>
      <c r="C12072" s="291" t="s">
        <v>1002</v>
      </c>
      <c r="D12072" s="1">
        <v>15</v>
      </c>
      <c r="E12072" s="1">
        <v>4.8</v>
      </c>
    </row>
    <row r="12073" spans="1:5" x14ac:dyDescent="0.25">
      <c r="A12073" t="s">
        <v>2404</v>
      </c>
      <c r="B12073" s="1" t="s">
        <v>2406</v>
      </c>
      <c r="C12073" s="291" t="s">
        <v>1005</v>
      </c>
      <c r="D12073" s="1">
        <v>2</v>
      </c>
      <c r="E12073" s="1">
        <v>0.9</v>
      </c>
    </row>
    <row r="12074" spans="1:5" x14ac:dyDescent="0.25">
      <c r="A12074" t="s">
        <v>2404</v>
      </c>
      <c r="B12074" s="1" t="s">
        <v>2406</v>
      </c>
      <c r="C12074" s="291" t="s">
        <v>1005</v>
      </c>
      <c r="D12074" s="1">
        <v>3</v>
      </c>
      <c r="E12074" s="1">
        <v>1.45</v>
      </c>
    </row>
    <row r="12075" spans="1:5" x14ac:dyDescent="0.25">
      <c r="A12075" t="s">
        <v>2404</v>
      </c>
      <c r="B12075" s="1" t="s">
        <v>2406</v>
      </c>
      <c r="C12075" s="291" t="s">
        <v>1005</v>
      </c>
      <c r="D12075" s="1">
        <v>4</v>
      </c>
      <c r="E12075" s="1">
        <v>2</v>
      </c>
    </row>
    <row r="12076" spans="1:5" x14ac:dyDescent="0.25">
      <c r="A12076" t="s">
        <v>2404</v>
      </c>
      <c r="B12076" s="1" t="s">
        <v>2406</v>
      </c>
      <c r="C12076" s="291" t="s">
        <v>1005</v>
      </c>
      <c r="D12076" s="1">
        <v>5</v>
      </c>
      <c r="E12076" s="1">
        <v>2.35</v>
      </c>
    </row>
    <row r="12077" spans="1:5" x14ac:dyDescent="0.25">
      <c r="A12077" t="s">
        <v>2404</v>
      </c>
      <c r="B12077" s="1" t="s">
        <v>2406</v>
      </c>
      <c r="C12077" s="291" t="s">
        <v>1005</v>
      </c>
      <c r="D12077" s="1">
        <v>6</v>
      </c>
      <c r="E12077" s="1">
        <v>2.7</v>
      </c>
    </row>
    <row r="12078" spans="1:5" x14ac:dyDescent="0.25">
      <c r="A12078" t="s">
        <v>2404</v>
      </c>
      <c r="B12078" s="1" t="s">
        <v>2406</v>
      </c>
      <c r="C12078" s="291" t="s">
        <v>1005</v>
      </c>
      <c r="D12078" s="1">
        <v>7</v>
      </c>
      <c r="E12078" s="1">
        <v>3</v>
      </c>
    </row>
    <row r="12079" spans="1:5" x14ac:dyDescent="0.25">
      <c r="A12079" t="s">
        <v>2404</v>
      </c>
      <c r="B12079" s="1" t="s">
        <v>2406</v>
      </c>
      <c r="C12079" s="291" t="s">
        <v>1005</v>
      </c>
      <c r="D12079" s="1">
        <v>8</v>
      </c>
      <c r="E12079" s="1">
        <v>3.3</v>
      </c>
    </row>
    <row r="12080" spans="1:5" x14ac:dyDescent="0.25">
      <c r="A12080" t="s">
        <v>2404</v>
      </c>
      <c r="B12080" s="1" t="s">
        <v>2406</v>
      </c>
      <c r="C12080" s="291" t="s">
        <v>1005</v>
      </c>
      <c r="D12080" s="1">
        <v>9</v>
      </c>
      <c r="E12080" s="1">
        <v>3.6</v>
      </c>
    </row>
    <row r="12081" spans="1:5" x14ac:dyDescent="0.25">
      <c r="A12081" t="s">
        <v>2404</v>
      </c>
      <c r="B12081" s="1" t="s">
        <v>2406</v>
      </c>
      <c r="C12081" s="291" t="s">
        <v>1005</v>
      </c>
      <c r="D12081" s="1">
        <v>10</v>
      </c>
      <c r="E12081" s="1">
        <v>3.77</v>
      </c>
    </row>
    <row r="12082" spans="1:5" x14ac:dyDescent="0.25">
      <c r="A12082" t="s">
        <v>2404</v>
      </c>
      <c r="B12082" s="1" t="s">
        <v>2406</v>
      </c>
      <c r="C12082" s="291" t="s">
        <v>1005</v>
      </c>
      <c r="D12082" s="1">
        <v>11</v>
      </c>
      <c r="E12082" s="1">
        <v>3.93</v>
      </c>
    </row>
    <row r="12083" spans="1:5" x14ac:dyDescent="0.25">
      <c r="A12083" t="s">
        <v>2404</v>
      </c>
      <c r="B12083" s="1" t="s">
        <v>2406</v>
      </c>
      <c r="C12083" s="291" t="s">
        <v>1005</v>
      </c>
      <c r="D12083" s="1">
        <v>12</v>
      </c>
      <c r="E12083" s="1">
        <v>4.0999999999999996</v>
      </c>
    </row>
    <row r="12084" spans="1:5" x14ac:dyDescent="0.25">
      <c r="A12084" t="s">
        <v>2404</v>
      </c>
      <c r="B12084" s="1" t="s">
        <v>2406</v>
      </c>
      <c r="C12084" s="291" t="s">
        <v>1005</v>
      </c>
      <c r="D12084" s="1">
        <v>13</v>
      </c>
      <c r="E12084" s="1">
        <v>4.17</v>
      </c>
    </row>
    <row r="12085" spans="1:5" x14ac:dyDescent="0.25">
      <c r="A12085" t="s">
        <v>2404</v>
      </c>
      <c r="B12085" s="1" t="s">
        <v>2406</v>
      </c>
      <c r="C12085" s="291" t="s">
        <v>1005</v>
      </c>
      <c r="D12085" s="1">
        <v>14</v>
      </c>
      <c r="E12085" s="1">
        <v>4.2300000000000004</v>
      </c>
    </row>
    <row r="12086" spans="1:5" x14ac:dyDescent="0.25">
      <c r="A12086" t="s">
        <v>2404</v>
      </c>
      <c r="B12086" s="1" t="s">
        <v>2406</v>
      </c>
      <c r="C12086" s="291" t="s">
        <v>1005</v>
      </c>
      <c r="D12086" s="1">
        <v>15</v>
      </c>
      <c r="E12086" s="1">
        <v>4.3</v>
      </c>
    </row>
    <row r="12087" spans="1:5" x14ac:dyDescent="0.25">
      <c r="A12087" t="s">
        <v>2404</v>
      </c>
      <c r="B12087" s="1" t="s">
        <v>2406</v>
      </c>
      <c r="C12087" s="291" t="s">
        <v>1004</v>
      </c>
      <c r="D12087" s="1">
        <v>2</v>
      </c>
      <c r="E12087" s="1">
        <v>0.9</v>
      </c>
    </row>
    <row r="12088" spans="1:5" x14ac:dyDescent="0.25">
      <c r="A12088" t="s">
        <v>2404</v>
      </c>
      <c r="B12088" s="1" t="s">
        <v>2406</v>
      </c>
      <c r="C12088" s="291" t="s">
        <v>1004</v>
      </c>
      <c r="D12088" s="1">
        <v>3</v>
      </c>
      <c r="E12088" s="1">
        <v>1.45</v>
      </c>
    </row>
    <row r="12089" spans="1:5" x14ac:dyDescent="0.25">
      <c r="A12089" t="s">
        <v>2404</v>
      </c>
      <c r="B12089" s="1" t="s">
        <v>2406</v>
      </c>
      <c r="C12089" s="291" t="s">
        <v>1004</v>
      </c>
      <c r="D12089" s="1">
        <v>4</v>
      </c>
      <c r="E12089" s="1">
        <v>2</v>
      </c>
    </row>
    <row r="12090" spans="1:5" x14ac:dyDescent="0.25">
      <c r="A12090" t="s">
        <v>2404</v>
      </c>
      <c r="B12090" s="1" t="s">
        <v>2406</v>
      </c>
      <c r="C12090" s="291" t="s">
        <v>1004</v>
      </c>
      <c r="D12090" s="1">
        <v>5</v>
      </c>
      <c r="E12090" s="1">
        <v>2.5</v>
      </c>
    </row>
    <row r="12091" spans="1:5" x14ac:dyDescent="0.25">
      <c r="A12091" t="s">
        <v>2404</v>
      </c>
      <c r="B12091" s="1" t="s">
        <v>2406</v>
      </c>
      <c r="C12091" s="291" t="s">
        <v>1004</v>
      </c>
      <c r="D12091" s="1">
        <v>6</v>
      </c>
      <c r="E12091" s="1">
        <v>3</v>
      </c>
    </row>
    <row r="12092" spans="1:5" x14ac:dyDescent="0.25">
      <c r="A12092" t="s">
        <v>2404</v>
      </c>
      <c r="B12092" s="1" t="s">
        <v>2406</v>
      </c>
      <c r="C12092" s="291" t="s">
        <v>1004</v>
      </c>
      <c r="D12092" s="1">
        <v>7</v>
      </c>
      <c r="E12092" s="1">
        <v>3.47</v>
      </c>
    </row>
    <row r="12093" spans="1:5" x14ac:dyDescent="0.25">
      <c r="A12093" t="s">
        <v>2404</v>
      </c>
      <c r="B12093" s="1" t="s">
        <v>2406</v>
      </c>
      <c r="C12093" s="291" t="s">
        <v>1004</v>
      </c>
      <c r="D12093" s="1">
        <v>8</v>
      </c>
      <c r="E12093" s="1">
        <v>3.93</v>
      </c>
    </row>
    <row r="12094" spans="1:5" x14ac:dyDescent="0.25">
      <c r="A12094" t="s">
        <v>2404</v>
      </c>
      <c r="B12094" s="1" t="s">
        <v>2406</v>
      </c>
      <c r="C12094" s="291" t="s">
        <v>1004</v>
      </c>
      <c r="D12094" s="1">
        <v>9</v>
      </c>
      <c r="E12094" s="1">
        <v>4.4000000000000004</v>
      </c>
    </row>
    <row r="12095" spans="1:5" x14ac:dyDescent="0.25">
      <c r="A12095" t="s">
        <v>2404</v>
      </c>
      <c r="B12095" s="1" t="s">
        <v>2406</v>
      </c>
      <c r="C12095" s="291" t="s">
        <v>1004</v>
      </c>
      <c r="D12095" s="1">
        <v>10</v>
      </c>
      <c r="E12095" s="1">
        <v>4.83</v>
      </c>
    </row>
    <row r="12096" spans="1:5" x14ac:dyDescent="0.25">
      <c r="A12096" t="s">
        <v>2404</v>
      </c>
      <c r="B12096" s="1" t="s">
        <v>2406</v>
      </c>
      <c r="C12096" s="291" t="s">
        <v>1004</v>
      </c>
      <c r="D12096" s="1">
        <v>11</v>
      </c>
      <c r="E12096" s="1">
        <v>5.27</v>
      </c>
    </row>
    <row r="12097" spans="1:5" x14ac:dyDescent="0.25">
      <c r="A12097" t="s">
        <v>2404</v>
      </c>
      <c r="B12097" s="1" t="s">
        <v>2406</v>
      </c>
      <c r="C12097" s="291" t="s">
        <v>1004</v>
      </c>
      <c r="D12097" s="1">
        <v>12</v>
      </c>
      <c r="E12097" s="1">
        <v>5.7</v>
      </c>
    </row>
    <row r="12098" spans="1:5" x14ac:dyDescent="0.25">
      <c r="A12098" t="s">
        <v>2404</v>
      </c>
      <c r="B12098" s="1" t="s">
        <v>2406</v>
      </c>
      <c r="C12098" s="291" t="s">
        <v>1004</v>
      </c>
      <c r="D12098" s="1">
        <v>13</v>
      </c>
      <c r="E12098" s="1">
        <v>6.13</v>
      </c>
    </row>
    <row r="12099" spans="1:5" x14ac:dyDescent="0.25">
      <c r="A12099" t="s">
        <v>2404</v>
      </c>
      <c r="B12099" s="1" t="s">
        <v>2406</v>
      </c>
      <c r="C12099" s="291" t="s">
        <v>1004</v>
      </c>
      <c r="D12099" s="1">
        <v>14</v>
      </c>
      <c r="E12099" s="1">
        <v>6.57</v>
      </c>
    </row>
    <row r="12100" spans="1:5" x14ac:dyDescent="0.25">
      <c r="A12100" t="s">
        <v>2404</v>
      </c>
      <c r="B12100" s="1" t="s">
        <v>2406</v>
      </c>
      <c r="C12100" s="291" t="s">
        <v>1004</v>
      </c>
      <c r="D12100" s="1">
        <v>15</v>
      </c>
      <c r="E12100" s="1">
        <v>7</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8D9FA6FE90A054996A8D6834C40A63B" ma:contentTypeVersion="19" ma:contentTypeDescription="Luo uusi asiakirja." ma:contentTypeScope="" ma:versionID="32adf0843e1925cb9061ce4c98574846">
  <xsd:schema xmlns:xsd="http://www.w3.org/2001/XMLSchema" xmlns:xs="http://www.w3.org/2001/XMLSchema" xmlns:p="http://schemas.microsoft.com/office/2006/metadata/properties" xmlns:ns1="http://schemas.microsoft.com/sharepoint/v3" xmlns:ns2="cff67654-3db8-4bcd-92df-ef45db6aaa14" xmlns:ns3="2b3b18dd-e423-47b8-96e4-daffb121efea" targetNamespace="http://schemas.microsoft.com/office/2006/metadata/properties" ma:root="true" ma:fieldsID="f3d2d37ba0dcefd6a32f530d8aec1c40" ns1:_="" ns2:_="" ns3:_="">
    <xsd:import namespace="http://schemas.microsoft.com/sharepoint/v3"/>
    <xsd:import namespace="cff67654-3db8-4bcd-92df-ef45db6aaa14"/>
    <xsd:import namespace="2b3b18dd-e423-47b8-96e4-daffb121efe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Yhtenäisen yhteensopivuuskäytännön ominaisuudet" ma:hidden="true" ma:internalName="_ip_UnifiedCompliancePolicyProperties">
      <xsd:simpleType>
        <xsd:restriction base="dms:Note"/>
      </xsd:simpleType>
    </xsd:element>
    <xsd:element name="_ip_UnifiedCompliancePolicyUIAction" ma:index="25" nillable="true" ma:displayName="Yhtenäisen yhteensopivuuskäytännön käyttöliittymän toimint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67654-3db8-4bcd-92df-ef45db6aa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82b0897a-976a-40fc-9eb3-43b30155ff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b18dd-e423-47b8-96e4-daffb121efea"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50733e56-83f4-45d9-810c-f84c8efa61bb}" ma:internalName="TaxCatchAll" ma:showField="CatchAllData" ma:web="2b3b18dd-e423-47b8-96e4-daffb121e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b3b18dd-e423-47b8-96e4-daffb121efea" xsi:nil="true"/>
    <lcf76f155ced4ddcb4097134ff3c332f xmlns="cff67654-3db8-4bcd-92df-ef45db6aaa1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37C820-586A-48E8-AA66-156643B080DF}">
  <ds:schemaRefs>
    <ds:schemaRef ds:uri="http://schemas.microsoft.com/sharepoint/v3/contenttype/forms"/>
  </ds:schemaRefs>
</ds:datastoreItem>
</file>

<file path=customXml/itemProps2.xml><?xml version="1.0" encoding="utf-8"?>
<ds:datastoreItem xmlns:ds="http://schemas.openxmlformats.org/officeDocument/2006/customXml" ds:itemID="{1B69BAF4-DF94-42C3-B28F-BE13B89D05F0}"/>
</file>

<file path=customXml/itemProps3.xml><?xml version="1.0" encoding="utf-8"?>
<ds:datastoreItem xmlns:ds="http://schemas.openxmlformats.org/officeDocument/2006/customXml" ds:itemID="{19109ABE-CE76-4FF6-A7F9-368CB67F34AD}">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a0ac5038-fc10-4365-b898-d620cda003ff"/>
    <ds:schemaRef ds:uri="http://schemas.microsoft.com/office/2006/documentManagement/types"/>
    <ds:schemaRef ds:uri="1ec9951c-05d4-46aa-a6a6-5da0d1d4376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Koostenäkymä</vt:lpstr>
      <vt:lpstr>Täyttönäkymä</vt:lpstr>
      <vt:lpstr>Mobiilinäkymä</vt:lpstr>
      <vt:lpstr>k-arvo tietokanta</vt:lpstr>
      <vt:lpstr>asento</vt:lpstr>
      <vt:lpstr>karvo</vt:lpstr>
      <vt:lpstr>Koko</vt:lpstr>
      <vt:lpstr>Koostenäkymä!Print_Area</vt:lpstr>
      <vt:lpstr>Mobiilinäkymä!Print_Area</vt:lpstr>
      <vt:lpstr>Täyttönäkymä!Print_Area</vt:lpstr>
      <vt:lpstr>Mobiilinäkymä!Print_Titles</vt:lpstr>
      <vt:lpstr>Tietokanta_tekniset_poisto</vt:lpstr>
      <vt:lpstr>Tietokanta_tekniset_tulo</vt:lpstr>
      <vt:lpstr>Tyyppi</vt:lpstr>
      <vt:lpstr>valmistaja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2025-03-10T08:58:43Z</dcterms:created>
  <dcterms:modified xsi:type="dcterms:W3CDTF">2025-03-13T16:42:17Z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0x01010068D9FA6FE90A054996A8D6834C40A63B</vt:lpwstr>
  </property>
</Properties>
</file>